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EC3EA315-9234-45EF-B82E-B5C0F06D7B61}" xr6:coauthVersionLast="47" xr6:coauthVersionMax="47" xr10:uidLastSave="{00000000-0000-0000-0000-000000000000}"/>
  <workbookProtection workbookAlgorithmName="SHA-512" workbookHashValue="VgyHN049nltPAoclk5tDXmOynQQpTCi9CFGOTyTMo7swM801p4XAblq9fK62bG9VFGmSfBHKSK+uIRj9eozDqw==" workbookSaltValue="rvx6Tv+2YpaBz+eXxFaYEg==" workbookSpinCount="100000" lockStructure="1"/>
  <bookViews>
    <workbookView showHorizontalScroll="0" showVerticalScroll="0" showSheetTabs="0" xWindow="-120" yWindow="-120" windowWidth="29040" windowHeight="15840" xr2:uid="{00000000-000D-0000-FFFF-FFFF00000000}"/>
  </bookViews>
  <sheets>
    <sheet name="Commissione" sheetId="1" r:id="rId1"/>
    <sheet name="Import" sheetId="2" r:id="rId2"/>
    <sheet name="ddt" sheetId="4" r:id="rId3"/>
  </sheets>
  <definedNames>
    <definedName name="_xlnm.Print_Area" localSheetId="0">Commissione!$M$1:$AJ$64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 i="1" l="1"/>
  <c r="P31" i="1" l="1"/>
  <c r="P33" i="1" l="1"/>
  <c r="P29" i="1" l="1"/>
  <c r="P32" i="1" l="1"/>
  <c r="P34" i="1"/>
  <c r="P35" i="1"/>
  <c r="P36" i="1"/>
  <c r="P37" i="1"/>
  <c r="P38" i="1"/>
  <c r="P39" i="1"/>
  <c r="P40" i="1"/>
  <c r="P41" i="1"/>
  <c r="P42" i="1"/>
  <c r="P43" i="1"/>
  <c r="P44" i="1"/>
  <c r="P45" i="1"/>
  <c r="P46" i="1"/>
  <c r="P47" i="1"/>
  <c r="P48" i="1"/>
  <c r="P49" i="1"/>
  <c r="P50" i="1"/>
  <c r="P51" i="1"/>
  <c r="P52" i="1"/>
  <c r="P53" i="1"/>
  <c r="P54" i="1"/>
  <c r="P55" i="1"/>
  <c r="P56" i="1"/>
  <c r="L29" i="1"/>
  <c r="BL29" i="1" l="1"/>
  <c r="AX29" i="1" s="1"/>
  <c r="Z29" i="1"/>
  <c r="A2" i="2" l="1"/>
  <c r="AV29" i="1"/>
  <c r="AR29" i="1" s="1"/>
  <c r="AW29" i="1"/>
  <c r="A2" i="4"/>
  <c r="AT58" i="1"/>
  <c r="AT57" i="1"/>
  <c r="L56" i="1"/>
  <c r="L55" i="1"/>
  <c r="L54" i="1"/>
  <c r="L53" i="1"/>
  <c r="L52" i="1"/>
  <c r="L51" i="1"/>
  <c r="L50" i="1"/>
  <c r="L49" i="1"/>
  <c r="L48" i="1"/>
  <c r="L47" i="1"/>
  <c r="L46" i="1"/>
  <c r="L45" i="1"/>
  <c r="L44" i="1"/>
  <c r="L43" i="1"/>
  <c r="L42" i="1"/>
  <c r="L41" i="1"/>
  <c r="L40" i="1"/>
  <c r="L39" i="1"/>
  <c r="L38" i="1"/>
  <c r="L37" i="1"/>
  <c r="L36" i="1"/>
  <c r="L35" i="1"/>
  <c r="L34" i="1"/>
  <c r="Z34" i="1" s="1"/>
  <c r="L33" i="1"/>
  <c r="Z33" i="1" s="1"/>
  <c r="L32" i="1"/>
  <c r="Z32" i="1" s="1"/>
  <c r="L31" i="1"/>
  <c r="L30" i="1"/>
  <c r="Z30" i="1" s="1"/>
  <c r="BL31" i="1" l="1"/>
  <c r="Z31" i="1"/>
  <c r="E3" i="2"/>
  <c r="BL30" i="1"/>
  <c r="AX30" i="1" s="1"/>
  <c r="BL32" i="1"/>
  <c r="AX32" i="1" s="1"/>
  <c r="E6" i="2"/>
  <c r="BL33" i="1"/>
  <c r="AX33" i="1" s="1"/>
  <c r="BL34" i="1"/>
  <c r="AX34" i="1" s="1"/>
  <c r="E7" i="2"/>
  <c r="BL35" i="1"/>
  <c r="AX35" i="1" s="1"/>
  <c r="Z35" i="1"/>
  <c r="BL36" i="1"/>
  <c r="AX36" i="1" s="1"/>
  <c r="Z36" i="1"/>
  <c r="BL37" i="1"/>
  <c r="AX37" i="1" s="1"/>
  <c r="Z37" i="1"/>
  <c r="BL38" i="1"/>
  <c r="AX38" i="1" s="1"/>
  <c r="Z38" i="1"/>
  <c r="BL39" i="1"/>
  <c r="AX39" i="1" s="1"/>
  <c r="Z39" i="1"/>
  <c r="BL40" i="1"/>
  <c r="AX40" i="1" s="1"/>
  <c r="Z40" i="1"/>
  <c r="BL41" i="1"/>
  <c r="AX41" i="1" s="1"/>
  <c r="Z41" i="1"/>
  <c r="BL42" i="1"/>
  <c r="AX42" i="1" s="1"/>
  <c r="Z42" i="1"/>
  <c r="Z43" i="1"/>
  <c r="BL43" i="1"/>
  <c r="AX43" i="1" s="1"/>
  <c r="Z44" i="1"/>
  <c r="BL44" i="1"/>
  <c r="AX44" i="1" s="1"/>
  <c r="Z45" i="1"/>
  <c r="BL45" i="1"/>
  <c r="AX45" i="1" s="1"/>
  <c r="Z46" i="1"/>
  <c r="BL46" i="1"/>
  <c r="AX46" i="1" s="1"/>
  <c r="Z47" i="1"/>
  <c r="BL47" i="1"/>
  <c r="AX47" i="1" s="1"/>
  <c r="Z48" i="1"/>
  <c r="BL48" i="1"/>
  <c r="AX48" i="1" s="1"/>
  <c r="Z49" i="1"/>
  <c r="BL49" i="1"/>
  <c r="AX49" i="1" s="1"/>
  <c r="BL50" i="1"/>
  <c r="AX50" i="1" s="1"/>
  <c r="Z50" i="1"/>
  <c r="BL51" i="1"/>
  <c r="AX51" i="1" s="1"/>
  <c r="Z51" i="1"/>
  <c r="BL52" i="1"/>
  <c r="AX52" i="1" s="1"/>
  <c r="Z52" i="1"/>
  <c r="BL53" i="1"/>
  <c r="AX53" i="1" s="1"/>
  <c r="Z53" i="1"/>
  <c r="BL54" i="1"/>
  <c r="AX54" i="1" s="1"/>
  <c r="Z54" i="1"/>
  <c r="BL55" i="1"/>
  <c r="AX55" i="1" s="1"/>
  <c r="Z55" i="1"/>
  <c r="BL56" i="1"/>
  <c r="AX56" i="1" s="1"/>
  <c r="Z56" i="1"/>
  <c r="E5" i="2"/>
  <c r="E2" i="2"/>
  <c r="AM1" i="1"/>
  <c r="E21" i="2" l="1"/>
  <c r="E19" i="2"/>
  <c r="E17" i="2"/>
  <c r="E28" i="2"/>
  <c r="E26" i="2"/>
  <c r="E24" i="2"/>
  <c r="E14" i="2"/>
  <c r="E12" i="2"/>
  <c r="E10" i="2"/>
  <c r="E8" i="2"/>
  <c r="E22" i="2"/>
  <c r="E20" i="2"/>
  <c r="E18" i="2"/>
  <c r="E16" i="2"/>
  <c r="E4" i="2"/>
  <c r="E29" i="2"/>
  <c r="E27" i="2"/>
  <c r="E25" i="2"/>
  <c r="E23" i="2"/>
  <c r="E15" i="2"/>
  <c r="E13" i="2"/>
  <c r="E11" i="2"/>
  <c r="E9" i="2"/>
  <c r="A4" i="2"/>
  <c r="AX31" i="1"/>
  <c r="AV31" i="1"/>
  <c r="AR31" i="1" s="1"/>
  <c r="A4" i="4"/>
  <c r="AW31" i="1"/>
  <c r="A29" i="2"/>
  <c r="A29" i="4"/>
  <c r="AV56" i="1"/>
  <c r="AR56" i="1" s="1"/>
  <c r="AW56" i="1"/>
  <c r="A28" i="2"/>
  <c r="A28" i="4"/>
  <c r="AV55" i="1"/>
  <c r="AR55" i="1" s="1"/>
  <c r="AW55" i="1"/>
  <c r="A27" i="2"/>
  <c r="A27" i="4"/>
  <c r="AV54" i="1"/>
  <c r="AR54" i="1" s="1"/>
  <c r="AW54" i="1"/>
  <c r="A26" i="2"/>
  <c r="A26" i="4"/>
  <c r="AV53" i="1"/>
  <c r="AR53" i="1" s="1"/>
  <c r="AW53" i="1"/>
  <c r="A25" i="2"/>
  <c r="A25" i="4"/>
  <c r="AV52" i="1"/>
  <c r="AR52" i="1" s="1"/>
  <c r="AW52" i="1"/>
  <c r="A24" i="2"/>
  <c r="A24" i="4"/>
  <c r="AV51" i="1"/>
  <c r="AR51" i="1" s="1"/>
  <c r="AW51" i="1"/>
  <c r="A23" i="2"/>
  <c r="AV50" i="1"/>
  <c r="AR50" i="1" s="1"/>
  <c r="AW50" i="1"/>
  <c r="A23" i="4"/>
  <c r="A22" i="2"/>
  <c r="AV49" i="1"/>
  <c r="AR49" i="1" s="1"/>
  <c r="AW49" i="1"/>
  <c r="A22" i="4"/>
  <c r="A21" i="2"/>
  <c r="AV48" i="1"/>
  <c r="AR48" i="1" s="1"/>
  <c r="AW48" i="1"/>
  <c r="A21" i="4"/>
  <c r="A20" i="2"/>
  <c r="AV47" i="1"/>
  <c r="AR47" i="1" s="1"/>
  <c r="AW47" i="1"/>
  <c r="A20" i="4"/>
  <c r="A19" i="2"/>
  <c r="AW46" i="1"/>
  <c r="A19" i="4"/>
  <c r="AV46" i="1"/>
  <c r="AR46" i="1" s="1"/>
  <c r="A18" i="2"/>
  <c r="AW45" i="1"/>
  <c r="A18" i="4"/>
  <c r="AV45" i="1"/>
  <c r="AR45" i="1" s="1"/>
  <c r="A17" i="2"/>
  <c r="AW44" i="1"/>
  <c r="A17" i="4"/>
  <c r="AV44" i="1"/>
  <c r="AR44" i="1" s="1"/>
  <c r="A16" i="2"/>
  <c r="AW43" i="1"/>
  <c r="A16" i="4"/>
  <c r="AV43" i="1"/>
  <c r="AR43" i="1" s="1"/>
  <c r="A15" i="2"/>
  <c r="A15" i="4"/>
  <c r="AV42" i="1"/>
  <c r="AR42" i="1" s="1"/>
  <c r="AW42" i="1"/>
  <c r="A14" i="2"/>
  <c r="A14" i="4"/>
  <c r="AV41" i="1"/>
  <c r="AR41" i="1" s="1"/>
  <c r="AW41" i="1"/>
  <c r="A13" i="2"/>
  <c r="A13" i="4"/>
  <c r="AV40" i="1"/>
  <c r="AR40" i="1" s="1"/>
  <c r="AW40" i="1"/>
  <c r="A12" i="2"/>
  <c r="A12" i="4"/>
  <c r="AV39" i="1"/>
  <c r="AR39" i="1" s="1"/>
  <c r="AW39" i="1"/>
  <c r="A11" i="2"/>
  <c r="A11" i="4"/>
  <c r="AV38" i="1"/>
  <c r="AR38" i="1" s="1"/>
  <c r="AW38" i="1"/>
  <c r="A10" i="2"/>
  <c r="A10" i="4"/>
  <c r="AV37" i="1"/>
  <c r="AR37" i="1" s="1"/>
  <c r="AW37" i="1"/>
  <c r="A9" i="2"/>
  <c r="A9" i="4"/>
  <c r="AV36" i="1"/>
  <c r="AR36" i="1" s="1"/>
  <c r="AW36" i="1"/>
  <c r="A8" i="2"/>
  <c r="A8" i="4"/>
  <c r="AV35" i="1"/>
  <c r="AR35" i="1" s="1"/>
  <c r="AW35" i="1"/>
  <c r="A7" i="2"/>
  <c r="AV34" i="1"/>
  <c r="AR34" i="1" s="1"/>
  <c r="AW34" i="1"/>
  <c r="A7" i="4"/>
  <c r="A6" i="2"/>
  <c r="AV33" i="1"/>
  <c r="AR33" i="1" s="1"/>
  <c r="AW33" i="1"/>
  <c r="A6" i="4"/>
  <c r="A5" i="2"/>
  <c r="AV32" i="1"/>
  <c r="AR32" i="1" s="1"/>
  <c r="AW32" i="1"/>
  <c r="A5" i="4"/>
  <c r="A3" i="2"/>
  <c r="AW30" i="1"/>
  <c r="A3" i="4"/>
  <c r="AV30" i="1"/>
  <c r="AR30" i="1" s="1"/>
  <c r="D3" i="4"/>
  <c r="D4" i="4"/>
  <c r="D5" i="4"/>
  <c r="D6" i="4"/>
  <c r="D7" i="4"/>
  <c r="D8" i="4"/>
  <c r="D9" i="4"/>
  <c r="D10" i="4"/>
  <c r="D11" i="4"/>
  <c r="D12" i="4"/>
  <c r="D13" i="4"/>
  <c r="D14" i="4"/>
  <c r="D15" i="4"/>
  <c r="D16" i="4"/>
  <c r="D17" i="4"/>
  <c r="D18" i="4"/>
  <c r="D19" i="4"/>
  <c r="D20" i="4"/>
  <c r="D21" i="4"/>
  <c r="D22" i="4"/>
  <c r="D23" i="4"/>
  <c r="D24" i="4"/>
  <c r="D25" i="4"/>
  <c r="D26" i="4"/>
  <c r="D27" i="4"/>
  <c r="D28" i="4"/>
  <c r="D29" i="4"/>
  <c r="D2" i="4"/>
  <c r="C3" i="2"/>
  <c r="C4" i="2"/>
  <c r="C5" i="2"/>
  <c r="C6" i="2"/>
  <c r="C7" i="2"/>
  <c r="C8" i="2"/>
  <c r="C9" i="2"/>
  <c r="C10" i="2"/>
  <c r="C11" i="2"/>
  <c r="C12" i="2"/>
  <c r="C13" i="2"/>
  <c r="C14" i="2"/>
  <c r="C15" i="2"/>
  <c r="C16" i="2"/>
  <c r="C17" i="2"/>
  <c r="C18" i="2"/>
  <c r="C19" i="2"/>
  <c r="C20" i="2"/>
  <c r="C21" i="2"/>
  <c r="C22" i="2"/>
  <c r="C23" i="2"/>
  <c r="C24" i="2"/>
  <c r="C25" i="2"/>
  <c r="C26" i="2"/>
  <c r="C27" i="2"/>
  <c r="C28" i="2"/>
  <c r="C29" i="2"/>
  <c r="C2" i="2"/>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29" i="1"/>
  <c r="F9" i="4" l="1"/>
  <c r="F8" i="4"/>
  <c r="F7" i="4"/>
  <c r="F10" i="4"/>
  <c r="F6" i="4"/>
  <c r="F15" i="4"/>
  <c r="F5" i="4"/>
  <c r="F4" i="4"/>
  <c r="F3" i="4"/>
  <c r="F14" i="4"/>
  <c r="F17" i="4"/>
  <c r="F11" i="4"/>
  <c r="F16" i="4"/>
  <c r="F12" i="4"/>
  <c r="F2" i="4"/>
  <c r="F13" i="4"/>
  <c r="F27" i="4"/>
  <c r="F26" i="4"/>
  <c r="F25" i="4"/>
  <c r="F24" i="4"/>
  <c r="F29" i="4"/>
  <c r="F22" i="4"/>
  <c r="F21" i="4"/>
  <c r="F23" i="4"/>
  <c r="F20" i="4"/>
  <c r="F28" i="4"/>
  <c r="F19" i="4"/>
  <c r="F18" i="4"/>
  <c r="AM60" i="1" l="1"/>
  <c r="AA60" i="1"/>
  <c r="AC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G1" i="1"/>
  <c r="AM40" i="1" l="1"/>
  <c r="AN40" i="1" s="1"/>
  <c r="AO40" i="1" s="1"/>
  <c r="AP40" i="1" s="1"/>
  <c r="AM37" i="1"/>
  <c r="AN37" i="1" s="1"/>
  <c r="AM30" i="1"/>
  <c r="AN30" i="1" s="1"/>
  <c r="AM50" i="1"/>
  <c r="AN50" i="1" s="1"/>
  <c r="AO50" i="1" s="1"/>
  <c r="AP50" i="1" s="1"/>
  <c r="AM46" i="1"/>
  <c r="AN46" i="1" s="1"/>
  <c r="AO46" i="1" s="1"/>
  <c r="AP46" i="1" s="1"/>
  <c r="AM52" i="1"/>
  <c r="AN52" i="1" s="1"/>
  <c r="AO52" i="1" s="1"/>
  <c r="AP52" i="1" s="1"/>
  <c r="AM44" i="1"/>
  <c r="AN44" i="1" s="1"/>
  <c r="AO44" i="1" s="1"/>
  <c r="AP44" i="1" s="1"/>
  <c r="AM42" i="1"/>
  <c r="AN42" i="1" s="1"/>
  <c r="AO42" i="1" s="1"/>
  <c r="AP42" i="1" s="1"/>
  <c r="AM33" i="1"/>
  <c r="AN33" i="1" s="1"/>
  <c r="AO33" i="1" s="1"/>
  <c r="AP33" i="1" s="1"/>
  <c r="AM48" i="1"/>
  <c r="AN48" i="1" s="1"/>
  <c r="AO48" i="1" s="1"/>
  <c r="AP48" i="1" s="1"/>
  <c r="AM31" i="1"/>
  <c r="AN31" i="1" s="1"/>
  <c r="AM35" i="1"/>
  <c r="AN35" i="1" s="1"/>
  <c r="AO35" i="1" s="1"/>
  <c r="AP35" i="1" s="1"/>
  <c r="AM56" i="1"/>
  <c r="AN56" i="1" s="1"/>
  <c r="AM39" i="1"/>
  <c r="AN39" i="1" s="1"/>
  <c r="AM43" i="1"/>
  <c r="AN43" i="1" s="1"/>
  <c r="AM54" i="1"/>
  <c r="AN54" i="1" s="1"/>
  <c r="AM41" i="1"/>
  <c r="AN41" i="1" s="1"/>
  <c r="B8" i="4" l="1"/>
  <c r="B9" i="4"/>
  <c r="B6" i="4"/>
  <c r="B7" i="4"/>
  <c r="AQ35" i="1"/>
  <c r="AI35" i="1" s="1"/>
  <c r="AY35" i="1" s="1"/>
  <c r="AG35" i="1"/>
  <c r="AQ33" i="1"/>
  <c r="AI33" i="1" s="1"/>
  <c r="AY33" i="1" s="1"/>
  <c r="AG33" i="1"/>
  <c r="AQ50" i="1"/>
  <c r="AI50" i="1" s="1"/>
  <c r="AY50" i="1" s="1"/>
  <c r="AG50" i="1"/>
  <c r="AQ48" i="1"/>
  <c r="AI48" i="1" s="1"/>
  <c r="AY48" i="1" s="1"/>
  <c r="AG48" i="1"/>
  <c r="AQ52" i="1"/>
  <c r="AI52" i="1" s="1"/>
  <c r="AY52" i="1" s="1"/>
  <c r="AG52" i="1"/>
  <c r="AQ40" i="1"/>
  <c r="AI40" i="1" s="1"/>
  <c r="AY40" i="1" s="1"/>
  <c r="AG40" i="1"/>
  <c r="AQ42" i="1"/>
  <c r="AI42" i="1" s="1"/>
  <c r="AY42" i="1" s="1"/>
  <c r="AG42" i="1"/>
  <c r="AQ44" i="1"/>
  <c r="AI44" i="1" s="1"/>
  <c r="AY44" i="1" s="1"/>
  <c r="AG44" i="1"/>
  <c r="AQ46" i="1"/>
  <c r="AI46" i="1" s="1"/>
  <c r="AY46" i="1" s="1"/>
  <c r="AG46" i="1"/>
  <c r="AO37" i="1"/>
  <c r="AP37" i="1" s="1"/>
  <c r="AO31" i="1"/>
  <c r="AP31" i="1" s="1"/>
  <c r="AM49" i="1"/>
  <c r="AN49" i="1" s="1"/>
  <c r="AM38" i="1"/>
  <c r="AN38" i="1" s="1"/>
  <c r="AM55" i="1"/>
  <c r="AN55" i="1" s="1"/>
  <c r="AO41" i="1"/>
  <c r="AP41" i="1" s="1"/>
  <c r="AO54" i="1"/>
  <c r="AP54" i="1" s="1"/>
  <c r="AM53" i="1"/>
  <c r="AN53" i="1" s="1"/>
  <c r="AO30" i="1"/>
  <c r="AP30" i="1" s="1"/>
  <c r="AM32" i="1"/>
  <c r="AN32" i="1" s="1"/>
  <c r="AM47" i="1"/>
  <c r="AN47" i="1" s="1"/>
  <c r="AM36" i="1"/>
  <c r="AN36" i="1" s="1"/>
  <c r="AM51" i="1"/>
  <c r="AN51" i="1" s="1"/>
  <c r="AM34" i="1"/>
  <c r="AN34" i="1" s="1"/>
  <c r="AO43" i="1"/>
  <c r="AP43" i="1" s="1"/>
  <c r="AM45" i="1"/>
  <c r="AN45" i="1" s="1"/>
  <c r="AO39" i="1"/>
  <c r="AP39" i="1" s="1"/>
  <c r="AO56" i="1"/>
  <c r="AP56" i="1" s="1"/>
  <c r="BD44" i="1" l="1"/>
  <c r="BH44" i="1" s="1"/>
  <c r="BO44" i="1"/>
  <c r="BP44" i="1" s="1"/>
  <c r="BQ44" i="1" s="1"/>
  <c r="BR44" i="1" s="1"/>
  <c r="BD40" i="1"/>
  <c r="BH40" i="1" s="1"/>
  <c r="BO40" i="1"/>
  <c r="BP40" i="1" s="1"/>
  <c r="BQ40" i="1" s="1"/>
  <c r="BR40" i="1" s="1"/>
  <c r="BD33" i="1"/>
  <c r="BH33" i="1" s="1"/>
  <c r="BO33" i="1"/>
  <c r="BP33" i="1" s="1"/>
  <c r="BQ33" i="1" s="1"/>
  <c r="BR33" i="1" s="1"/>
  <c r="BD46" i="1"/>
  <c r="BH46" i="1" s="1"/>
  <c r="BO46" i="1"/>
  <c r="BP46" i="1" s="1"/>
  <c r="BQ46" i="1" s="1"/>
  <c r="BR46" i="1" s="1"/>
  <c r="BD42" i="1"/>
  <c r="BH42" i="1" s="1"/>
  <c r="BO42" i="1"/>
  <c r="BP42" i="1" s="1"/>
  <c r="BQ42" i="1" s="1"/>
  <c r="BR42" i="1" s="1"/>
  <c r="BD52" i="1"/>
  <c r="BH52" i="1" s="1"/>
  <c r="BO52" i="1"/>
  <c r="BP52" i="1" s="1"/>
  <c r="BQ52" i="1" s="1"/>
  <c r="BR52" i="1" s="1"/>
  <c r="BD50" i="1"/>
  <c r="BH50" i="1" s="1"/>
  <c r="BO50" i="1"/>
  <c r="BP50" i="1" s="1"/>
  <c r="BQ50" i="1" s="1"/>
  <c r="BR50" i="1" s="1"/>
  <c r="BD35" i="1"/>
  <c r="BH35" i="1" s="1"/>
  <c r="BO35" i="1"/>
  <c r="BP35" i="1" s="1"/>
  <c r="BQ35" i="1" s="1"/>
  <c r="BR35" i="1" s="1"/>
  <c r="BD48" i="1"/>
  <c r="BH48" i="1" s="1"/>
  <c r="BO48" i="1"/>
  <c r="BP48" i="1" s="1"/>
  <c r="BQ48" i="1" s="1"/>
  <c r="BR48" i="1" s="1"/>
  <c r="L21" i="4"/>
  <c r="L23" i="4"/>
  <c r="BE44" i="1"/>
  <c r="BG44" i="1" s="1"/>
  <c r="L17" i="4"/>
  <c r="L15" i="4"/>
  <c r="L25" i="4"/>
  <c r="L19" i="4"/>
  <c r="L13" i="4"/>
  <c r="BE42" i="1"/>
  <c r="BG42" i="1" s="1"/>
  <c r="L8" i="4"/>
  <c r="B27" i="2"/>
  <c r="B27" i="4"/>
  <c r="AZ54" i="1"/>
  <c r="I27" i="4"/>
  <c r="B28" i="2"/>
  <c r="B28" i="4"/>
  <c r="AZ55" i="1"/>
  <c r="I28" i="4"/>
  <c r="B29" i="2"/>
  <c r="B29" i="4"/>
  <c r="AZ56" i="1"/>
  <c r="I29" i="4"/>
  <c r="B19" i="2"/>
  <c r="B19" i="4"/>
  <c r="B26" i="4"/>
  <c r="B26" i="2"/>
  <c r="AZ50" i="1"/>
  <c r="I23" i="4"/>
  <c r="B15" i="2"/>
  <c r="B15" i="4"/>
  <c r="B25" i="2"/>
  <c r="B25" i="4"/>
  <c r="B24" i="4"/>
  <c r="B24" i="2"/>
  <c r="B11" i="2"/>
  <c r="B11" i="4"/>
  <c r="B22" i="2"/>
  <c r="B22" i="4"/>
  <c r="AZ41" i="1"/>
  <c r="I14" i="4"/>
  <c r="B18" i="2"/>
  <c r="B18" i="4"/>
  <c r="B20" i="4"/>
  <c r="B20" i="2"/>
  <c r="B23" i="2"/>
  <c r="B23" i="4"/>
  <c r="AZ42" i="1"/>
  <c r="I15" i="4"/>
  <c r="AZ48" i="1"/>
  <c r="I21" i="4"/>
  <c r="AZ46" i="1"/>
  <c r="I19" i="4"/>
  <c r="AZ38" i="1"/>
  <c r="I11" i="4"/>
  <c r="AZ43" i="1"/>
  <c r="I16" i="4"/>
  <c r="AZ49" i="1"/>
  <c r="I22" i="4"/>
  <c r="B21" i="2"/>
  <c r="B21" i="4"/>
  <c r="B14" i="2"/>
  <c r="B14" i="4"/>
  <c r="AZ53" i="1"/>
  <c r="I26" i="4"/>
  <c r="AZ40" i="1"/>
  <c r="I13" i="4"/>
  <c r="B17" i="2"/>
  <c r="B17" i="4"/>
  <c r="B13" i="2"/>
  <c r="B13" i="4"/>
  <c r="B16" i="2"/>
  <c r="B16" i="4"/>
  <c r="B12" i="2"/>
  <c r="B12" i="4"/>
  <c r="AZ39" i="1"/>
  <c r="I12" i="4"/>
  <c r="B10" i="2"/>
  <c r="B10" i="4"/>
  <c r="AZ52" i="1"/>
  <c r="I25" i="4"/>
  <c r="AZ45" i="1"/>
  <c r="I18" i="4"/>
  <c r="AZ51" i="1"/>
  <c r="I24" i="4"/>
  <c r="AZ37" i="1"/>
  <c r="I10" i="4"/>
  <c r="AZ44" i="1"/>
  <c r="I17" i="4"/>
  <c r="AZ47" i="1"/>
  <c r="I20" i="4"/>
  <c r="B6" i="2"/>
  <c r="L6" i="4"/>
  <c r="H6" i="4"/>
  <c r="B2" i="4"/>
  <c r="B2" i="2"/>
  <c r="B4" i="4"/>
  <c r="B4" i="2"/>
  <c r="AZ33" i="1"/>
  <c r="I6" i="4"/>
  <c r="AZ36" i="1"/>
  <c r="I9" i="4"/>
  <c r="AZ30" i="1"/>
  <c r="I3" i="4"/>
  <c r="AZ34" i="1"/>
  <c r="I7" i="4"/>
  <c r="AZ31" i="1"/>
  <c r="I4" i="4"/>
  <c r="AZ35" i="1"/>
  <c r="I8" i="4"/>
  <c r="B5" i="4"/>
  <c r="B5" i="2"/>
  <c r="AZ32" i="1"/>
  <c r="I5" i="4"/>
  <c r="B3" i="4"/>
  <c r="B3" i="2"/>
  <c r="B7" i="2"/>
  <c r="B8" i="2"/>
  <c r="B9" i="2"/>
  <c r="BB48" i="1"/>
  <c r="BB50" i="1"/>
  <c r="BB44" i="1"/>
  <c r="BB46" i="1"/>
  <c r="BB52" i="1"/>
  <c r="BB42" i="1"/>
  <c r="BB40" i="1"/>
  <c r="H8" i="4"/>
  <c r="K8" i="2"/>
  <c r="K13" i="2"/>
  <c r="K19" i="2"/>
  <c r="K23" i="2"/>
  <c r="K15" i="2"/>
  <c r="K17" i="2"/>
  <c r="K21" i="2"/>
  <c r="K25" i="2"/>
  <c r="K6" i="2"/>
  <c r="AQ30" i="1"/>
  <c r="AI30" i="1" s="1"/>
  <c r="AY30" i="1" s="1"/>
  <c r="AG30" i="1"/>
  <c r="BO30" i="1" s="1"/>
  <c r="BP30" i="1" s="1"/>
  <c r="BQ30" i="1" s="1"/>
  <c r="BR30" i="1" s="1"/>
  <c r="AQ37" i="1"/>
  <c r="AI37" i="1" s="1"/>
  <c r="AY37" i="1" s="1"/>
  <c r="AG37" i="1"/>
  <c r="AQ54" i="1"/>
  <c r="AI54" i="1" s="1"/>
  <c r="AY54" i="1" s="1"/>
  <c r="AG54" i="1"/>
  <c r="AQ41" i="1"/>
  <c r="AI41" i="1" s="1"/>
  <c r="AY41" i="1" s="1"/>
  <c r="AG41" i="1"/>
  <c r="AQ31" i="1"/>
  <c r="AI31" i="1" s="1"/>
  <c r="AY31" i="1" s="1"/>
  <c r="AG31" i="1"/>
  <c r="AQ56" i="1"/>
  <c r="AI56" i="1" s="1"/>
  <c r="AY56" i="1" s="1"/>
  <c r="AG56" i="1"/>
  <c r="AQ39" i="1"/>
  <c r="AI39" i="1" s="1"/>
  <c r="AY39" i="1" s="1"/>
  <c r="AG39" i="1"/>
  <c r="AQ43" i="1"/>
  <c r="AI43" i="1" s="1"/>
  <c r="AY43" i="1" s="1"/>
  <c r="AG43" i="1"/>
  <c r="AO38" i="1"/>
  <c r="AP38" i="1" s="1"/>
  <c r="AO45" i="1"/>
  <c r="AP45" i="1" s="1"/>
  <c r="AO34" i="1"/>
  <c r="AP34" i="1" s="1"/>
  <c r="AO51" i="1"/>
  <c r="AP51" i="1" s="1"/>
  <c r="AO36" i="1"/>
  <c r="AP36" i="1" s="1"/>
  <c r="AO47" i="1"/>
  <c r="AP47" i="1" s="1"/>
  <c r="AO32" i="1"/>
  <c r="AP32" i="1" s="1"/>
  <c r="AO53" i="1"/>
  <c r="AP53" i="1" s="1"/>
  <c r="AO55" i="1"/>
  <c r="AP55" i="1" s="1"/>
  <c r="AO49" i="1"/>
  <c r="AP49" i="1" s="1"/>
  <c r="BE33" i="1" l="1"/>
  <c r="BG33" i="1" s="1"/>
  <c r="BE50" i="1"/>
  <c r="BG50" i="1" s="1"/>
  <c r="BE35" i="1"/>
  <c r="BG35" i="1" s="1"/>
  <c r="BI35" i="1" s="1"/>
  <c r="BJ35" i="1" s="1"/>
  <c r="BK35" i="1" s="1"/>
  <c r="BE52" i="1"/>
  <c r="BG52" i="1" s="1"/>
  <c r="BI52" i="1" s="1"/>
  <c r="BJ52" i="1" s="1"/>
  <c r="BK52" i="1" s="1"/>
  <c r="BE48" i="1"/>
  <c r="BG48" i="1" s="1"/>
  <c r="BI48" i="1" s="1"/>
  <c r="BJ48" i="1" s="1"/>
  <c r="BK48" i="1" s="1"/>
  <c r="BD56" i="1"/>
  <c r="BH56" i="1" s="1"/>
  <c r="BO56" i="1"/>
  <c r="BP56" i="1" s="1"/>
  <c r="BQ56" i="1" s="1"/>
  <c r="BR56" i="1" s="1"/>
  <c r="BD37" i="1"/>
  <c r="BH37" i="1" s="1"/>
  <c r="BO37" i="1"/>
  <c r="BP37" i="1" s="1"/>
  <c r="BQ37" i="1" s="1"/>
  <c r="BR37" i="1" s="1"/>
  <c r="BD54" i="1"/>
  <c r="BH54" i="1" s="1"/>
  <c r="BO54" i="1"/>
  <c r="BP54" i="1" s="1"/>
  <c r="BQ54" i="1" s="1"/>
  <c r="BR54" i="1" s="1"/>
  <c r="BE46" i="1"/>
  <c r="BG46" i="1" s="1"/>
  <c r="BI46" i="1" s="1"/>
  <c r="BJ46" i="1" s="1"/>
  <c r="BK46" i="1" s="1"/>
  <c r="BD43" i="1"/>
  <c r="BH43" i="1" s="1"/>
  <c r="BO43" i="1"/>
  <c r="BP43" i="1" s="1"/>
  <c r="BQ43" i="1" s="1"/>
  <c r="BR43" i="1" s="1"/>
  <c r="BD41" i="1"/>
  <c r="BH41" i="1" s="1"/>
  <c r="BO41" i="1"/>
  <c r="BP41" i="1" s="1"/>
  <c r="BQ41" i="1" s="1"/>
  <c r="BR41" i="1" s="1"/>
  <c r="BD39" i="1"/>
  <c r="BH39" i="1" s="1"/>
  <c r="BO39" i="1"/>
  <c r="BP39" i="1" s="1"/>
  <c r="BQ39" i="1" s="1"/>
  <c r="BR39" i="1" s="1"/>
  <c r="BD31" i="1"/>
  <c r="BH31" i="1" s="1"/>
  <c r="BO31" i="1"/>
  <c r="BP31" i="1" s="1"/>
  <c r="BQ31" i="1" s="1"/>
  <c r="BR31" i="1" s="1"/>
  <c r="BE40" i="1"/>
  <c r="BG40" i="1" s="1"/>
  <c r="BI40" i="1" s="1"/>
  <c r="BJ40" i="1" s="1"/>
  <c r="BK40" i="1" s="1"/>
  <c r="BI50" i="1"/>
  <c r="BJ50" i="1" s="1"/>
  <c r="BK50" i="1" s="1"/>
  <c r="BI44" i="1"/>
  <c r="BJ44" i="1" s="1"/>
  <c r="BK44" i="1" s="1"/>
  <c r="BI42" i="1"/>
  <c r="BJ42" i="1" s="1"/>
  <c r="BK42" i="1" s="1"/>
  <c r="BI33" i="1"/>
  <c r="BJ33" i="1" s="1"/>
  <c r="BK33" i="1" s="1"/>
  <c r="G25" i="2"/>
  <c r="H25" i="4"/>
  <c r="G21" i="2"/>
  <c r="H21" i="4"/>
  <c r="G17" i="2"/>
  <c r="H17" i="4"/>
  <c r="G15" i="2"/>
  <c r="H15" i="4"/>
  <c r="G23" i="2"/>
  <c r="H23" i="4"/>
  <c r="G19" i="2"/>
  <c r="H19" i="4"/>
  <c r="G13" i="2"/>
  <c r="H13" i="4"/>
  <c r="G6" i="2"/>
  <c r="G8" i="2"/>
  <c r="BD30" i="1"/>
  <c r="BH30" i="1" s="1"/>
  <c r="L29" i="4"/>
  <c r="L16" i="4"/>
  <c r="L10" i="4"/>
  <c r="L12" i="4"/>
  <c r="L14" i="4"/>
  <c r="L27" i="4"/>
  <c r="L4" i="4"/>
  <c r="H4" i="4"/>
  <c r="L3" i="4"/>
  <c r="H3" i="4"/>
  <c r="BB35" i="1"/>
  <c r="BB33" i="1"/>
  <c r="BB54" i="1"/>
  <c r="BB56" i="1"/>
  <c r="BB41" i="1"/>
  <c r="BB37" i="1"/>
  <c r="BB43" i="1"/>
  <c r="BB39" i="1"/>
  <c r="K4" i="2"/>
  <c r="K16" i="2"/>
  <c r="K29" i="2"/>
  <c r="K14" i="2"/>
  <c r="K10" i="2"/>
  <c r="K12" i="2"/>
  <c r="K27" i="2"/>
  <c r="K3" i="2"/>
  <c r="AQ38" i="1"/>
  <c r="AI38" i="1" s="1"/>
  <c r="AY38" i="1" s="1"/>
  <c r="AG38" i="1"/>
  <c r="AQ55" i="1"/>
  <c r="AI55" i="1" s="1"/>
  <c r="AY55" i="1" s="1"/>
  <c r="AG55" i="1"/>
  <c r="AQ45" i="1"/>
  <c r="AI45" i="1" s="1"/>
  <c r="AY45" i="1" s="1"/>
  <c r="AG45" i="1"/>
  <c r="AQ49" i="1"/>
  <c r="AI49" i="1" s="1"/>
  <c r="AY49" i="1" s="1"/>
  <c r="AG49" i="1"/>
  <c r="AQ53" i="1"/>
  <c r="AI53" i="1" s="1"/>
  <c r="AY53" i="1" s="1"/>
  <c r="AG53" i="1"/>
  <c r="AQ34" i="1"/>
  <c r="AI34" i="1" s="1"/>
  <c r="AY34" i="1" s="1"/>
  <c r="AG34" i="1"/>
  <c r="AQ32" i="1"/>
  <c r="AG32" i="1"/>
  <c r="AQ47" i="1"/>
  <c r="AI47" i="1" s="1"/>
  <c r="AY47" i="1" s="1"/>
  <c r="AG47" i="1"/>
  <c r="AQ36" i="1"/>
  <c r="AI36" i="1" s="1"/>
  <c r="AY36" i="1" s="1"/>
  <c r="AG36" i="1"/>
  <c r="AQ51" i="1"/>
  <c r="AI51" i="1" s="1"/>
  <c r="AY51" i="1" s="1"/>
  <c r="AG51" i="1"/>
  <c r="BE37" i="1" l="1"/>
  <c r="BG37" i="1" s="1"/>
  <c r="BE41" i="1"/>
  <c r="BG41" i="1" s="1"/>
  <c r="BE54" i="1"/>
  <c r="BG54" i="1" s="1"/>
  <c r="BI54" i="1" s="1"/>
  <c r="BJ54" i="1" s="1"/>
  <c r="BK54" i="1" s="1"/>
  <c r="BE56" i="1"/>
  <c r="BG56" i="1" s="1"/>
  <c r="BI56" i="1" s="1"/>
  <c r="BJ56" i="1" s="1"/>
  <c r="BK56" i="1" s="1"/>
  <c r="BE31" i="1"/>
  <c r="BG31" i="1" s="1"/>
  <c r="BI31" i="1" s="1"/>
  <c r="BJ31" i="1" s="1"/>
  <c r="BK31" i="1" s="1"/>
  <c r="BD51" i="1"/>
  <c r="BH51" i="1" s="1"/>
  <c r="BO51" i="1"/>
  <c r="BP51" i="1" s="1"/>
  <c r="BQ51" i="1" s="1"/>
  <c r="BR51" i="1" s="1"/>
  <c r="BD47" i="1"/>
  <c r="BH47" i="1" s="1"/>
  <c r="BO47" i="1"/>
  <c r="BP47" i="1" s="1"/>
  <c r="BQ47" i="1" s="1"/>
  <c r="BR47" i="1" s="1"/>
  <c r="BD34" i="1"/>
  <c r="BH34" i="1" s="1"/>
  <c r="BO34" i="1"/>
  <c r="BP34" i="1" s="1"/>
  <c r="BQ34" i="1" s="1"/>
  <c r="BR34" i="1" s="1"/>
  <c r="BD49" i="1"/>
  <c r="BH49" i="1" s="1"/>
  <c r="BO49" i="1"/>
  <c r="BP49" i="1" s="1"/>
  <c r="BQ49" i="1" s="1"/>
  <c r="BR49" i="1" s="1"/>
  <c r="BD55" i="1"/>
  <c r="BH55" i="1" s="1"/>
  <c r="BO55" i="1"/>
  <c r="BP55" i="1" s="1"/>
  <c r="BQ55" i="1" s="1"/>
  <c r="BR55" i="1" s="1"/>
  <c r="BE39" i="1"/>
  <c r="BG39" i="1" s="1"/>
  <c r="BI39" i="1" s="1"/>
  <c r="BJ39" i="1" s="1"/>
  <c r="BK39" i="1" s="1"/>
  <c r="BD36" i="1"/>
  <c r="BH36" i="1" s="1"/>
  <c r="BO36" i="1"/>
  <c r="BP36" i="1" s="1"/>
  <c r="BQ36" i="1" s="1"/>
  <c r="BR36" i="1" s="1"/>
  <c r="BD32" i="1"/>
  <c r="BH32" i="1" s="1"/>
  <c r="BO32" i="1"/>
  <c r="BP32" i="1" s="1"/>
  <c r="BQ32" i="1" s="1"/>
  <c r="BR32" i="1" s="1"/>
  <c r="BD53" i="1"/>
  <c r="BH53" i="1" s="1"/>
  <c r="BO53" i="1"/>
  <c r="BP53" i="1" s="1"/>
  <c r="BQ53" i="1" s="1"/>
  <c r="BR53" i="1" s="1"/>
  <c r="BD45" i="1"/>
  <c r="BH45" i="1" s="1"/>
  <c r="BO45" i="1"/>
  <c r="BP45" i="1" s="1"/>
  <c r="BQ45" i="1" s="1"/>
  <c r="BR45" i="1" s="1"/>
  <c r="BD38" i="1"/>
  <c r="BH38" i="1" s="1"/>
  <c r="BO38" i="1"/>
  <c r="BP38" i="1" s="1"/>
  <c r="BQ38" i="1" s="1"/>
  <c r="BR38" i="1" s="1"/>
  <c r="BE43" i="1"/>
  <c r="BG43" i="1" s="1"/>
  <c r="BI43" i="1" s="1"/>
  <c r="BJ43" i="1" s="1"/>
  <c r="BK43" i="1" s="1"/>
  <c r="BI41" i="1"/>
  <c r="BJ41" i="1" s="1"/>
  <c r="BK41" i="1" s="1"/>
  <c r="BI37" i="1"/>
  <c r="BJ37" i="1" s="1"/>
  <c r="BK37" i="1" s="1"/>
  <c r="G27" i="2"/>
  <c r="H27" i="4"/>
  <c r="G12" i="2"/>
  <c r="H12" i="4"/>
  <c r="G10" i="2"/>
  <c r="H10" i="4"/>
  <c r="G14" i="2"/>
  <c r="H14" i="4"/>
  <c r="G29" i="2"/>
  <c r="H29" i="4"/>
  <c r="G16" i="2"/>
  <c r="H16" i="4"/>
  <c r="BE30" i="1"/>
  <c r="BG30" i="1" s="1"/>
  <c r="G4" i="2"/>
  <c r="G3" i="2"/>
  <c r="L26" i="4"/>
  <c r="L28" i="4"/>
  <c r="L22" i="4"/>
  <c r="L24" i="4"/>
  <c r="L18" i="4"/>
  <c r="L11" i="4"/>
  <c r="L20" i="4"/>
  <c r="L9" i="4"/>
  <c r="L7" i="4"/>
  <c r="H7" i="4"/>
  <c r="AI32" i="1"/>
  <c r="AY32" i="1" s="1"/>
  <c r="BB31" i="1"/>
  <c r="BB30" i="1"/>
  <c r="BB53" i="1"/>
  <c r="BB38" i="1"/>
  <c r="BB49" i="1"/>
  <c r="BB45" i="1"/>
  <c r="BB55" i="1"/>
  <c r="BB51" i="1"/>
  <c r="BB47" i="1"/>
  <c r="H9" i="4"/>
  <c r="K9" i="2"/>
  <c r="K22" i="2"/>
  <c r="K28" i="2"/>
  <c r="K7" i="2"/>
  <c r="K20" i="2"/>
  <c r="K26" i="2"/>
  <c r="K18" i="2"/>
  <c r="K11" i="2"/>
  <c r="K24" i="2"/>
  <c r="BE32" i="1" l="1"/>
  <c r="BG32" i="1" s="1"/>
  <c r="BI32" i="1" s="1"/>
  <c r="BE45" i="1"/>
  <c r="BG45" i="1" s="1"/>
  <c r="BE55" i="1"/>
  <c r="BG55" i="1" s="1"/>
  <c r="BI55" i="1" s="1"/>
  <c r="BJ55" i="1" s="1"/>
  <c r="BK55" i="1" s="1"/>
  <c r="BE51" i="1"/>
  <c r="BG51" i="1" s="1"/>
  <c r="BI51" i="1" s="1"/>
  <c r="BJ51" i="1" s="1"/>
  <c r="BK51" i="1" s="1"/>
  <c r="BE34" i="1"/>
  <c r="BG34" i="1" s="1"/>
  <c r="BI34" i="1" s="1"/>
  <c r="BJ34" i="1" s="1"/>
  <c r="BK34" i="1" s="1"/>
  <c r="BE36" i="1"/>
  <c r="BG36" i="1" s="1"/>
  <c r="BI36" i="1" s="1"/>
  <c r="BJ36" i="1" s="1"/>
  <c r="BK36" i="1" s="1"/>
  <c r="BE38" i="1"/>
  <c r="BG38" i="1" s="1"/>
  <c r="BI38" i="1" s="1"/>
  <c r="BJ38" i="1" s="1"/>
  <c r="BK38" i="1" s="1"/>
  <c r="BE49" i="1"/>
  <c r="BG49" i="1" s="1"/>
  <c r="BI49" i="1" s="1"/>
  <c r="BJ49" i="1" s="1"/>
  <c r="BK49" i="1" s="1"/>
  <c r="BE53" i="1"/>
  <c r="BG53" i="1" s="1"/>
  <c r="BI53" i="1" s="1"/>
  <c r="BJ53" i="1" s="1"/>
  <c r="BK53" i="1" s="1"/>
  <c r="BE47" i="1"/>
  <c r="BG47" i="1" s="1"/>
  <c r="BI47" i="1" s="1"/>
  <c r="BJ47" i="1" s="1"/>
  <c r="BK47" i="1" s="1"/>
  <c r="BI45" i="1"/>
  <c r="BJ45" i="1" s="1"/>
  <c r="BK45" i="1" s="1"/>
  <c r="BI30" i="1"/>
  <c r="BJ30" i="1" s="1"/>
  <c r="BK30" i="1" s="1"/>
  <c r="G24" i="2"/>
  <c r="H24" i="4"/>
  <c r="G11" i="2"/>
  <c r="H11" i="4"/>
  <c r="G18" i="2"/>
  <c r="H18" i="4"/>
  <c r="G26" i="2"/>
  <c r="H26" i="4"/>
  <c r="G20" i="2"/>
  <c r="H20" i="4"/>
  <c r="G28" i="2"/>
  <c r="H28" i="4"/>
  <c r="G22" i="2"/>
  <c r="H22" i="4"/>
  <c r="G7" i="2"/>
  <c r="G9" i="2"/>
  <c r="K5" i="2"/>
  <c r="BJ32" i="1"/>
  <c r="L5" i="4"/>
  <c r="H5" i="4"/>
  <c r="BB32" i="1"/>
  <c r="BB36" i="1"/>
  <c r="BB34" i="1"/>
  <c r="I7" i="2"/>
  <c r="I8" i="2"/>
  <c r="I9" i="2"/>
  <c r="I3" i="2"/>
  <c r="I10" i="2"/>
  <c r="I12" i="2"/>
  <c r="I15" i="2"/>
  <c r="I17" i="2"/>
  <c r="I19" i="2"/>
  <c r="I14" i="2"/>
  <c r="I18" i="2"/>
  <c r="I21" i="2"/>
  <c r="I27" i="2"/>
  <c r="I25" i="2"/>
  <c r="I26" i="2"/>
  <c r="I20" i="2"/>
  <c r="I23" i="2"/>
  <c r="I4" i="2"/>
  <c r="I5" i="2"/>
  <c r="I11" i="2"/>
  <c r="I13" i="2"/>
  <c r="I16" i="2"/>
  <c r="I22" i="2"/>
  <c r="I29" i="2"/>
  <c r="I24" i="2"/>
  <c r="I28" i="2"/>
  <c r="BK32" i="1" l="1"/>
  <c r="G5" i="2"/>
  <c r="I6" i="2"/>
  <c r="AS37" i="1"/>
  <c r="AS49" i="1"/>
  <c r="I2" i="4"/>
  <c r="AS48" i="1"/>
  <c r="I2" i="2"/>
  <c r="AS35" i="1"/>
  <c r="AS44" i="1"/>
  <c r="AS31" i="1"/>
  <c r="AS47" i="1"/>
  <c r="AS34" i="1"/>
  <c r="AS40" i="1"/>
  <c r="AS33" i="1"/>
  <c r="AS51" i="1"/>
  <c r="AS32" i="1"/>
  <c r="AS54" i="1"/>
  <c r="AS42" i="1"/>
  <c r="AS52" i="1"/>
  <c r="AS41" i="1"/>
  <c r="AS50" i="1"/>
  <c r="AS39" i="1"/>
  <c r="AS30" i="1"/>
  <c r="AS56" i="1"/>
  <c r="AS36" i="1"/>
  <c r="AS55" i="1"/>
  <c r="AS43" i="1"/>
  <c r="AS45" i="1"/>
  <c r="AS53" i="1"/>
  <c r="AS38" i="1"/>
  <c r="AS46" i="1"/>
  <c r="AS29" i="1"/>
  <c r="AR57" i="1"/>
  <c r="AS57" i="1" l="1"/>
  <c r="AZ29" i="1"/>
  <c r="P61" i="1"/>
  <c r="AM58" i="1" s="1"/>
  <c r="S61" i="1" l="1"/>
  <c r="W61" i="1" s="1"/>
  <c r="AM29" i="1" l="1"/>
  <c r="AN29" i="1" s="1"/>
  <c r="AO29" i="1" s="1"/>
  <c r="AP29" i="1" s="1"/>
  <c r="AQ29" i="1" l="1"/>
  <c r="AI29" i="1" s="1"/>
  <c r="AG29" i="1"/>
  <c r="BO29" i="1" l="1"/>
  <c r="BP29" i="1" s="1"/>
  <c r="BQ29" i="1" s="1"/>
  <c r="BR29" i="1" s="1"/>
  <c r="BD29" i="1"/>
  <c r="L2" i="4"/>
  <c r="AI57" i="1"/>
  <c r="R60" i="1" s="1"/>
  <c r="BB29" i="1"/>
  <c r="AY29" i="1"/>
  <c r="K2" i="2"/>
  <c r="AM57" i="1"/>
  <c r="G2" i="2" l="1"/>
  <c r="H2" i="4"/>
  <c r="BE29" i="1"/>
  <c r="BG29" i="1" s="1"/>
  <c r="BI29" i="1" s="1"/>
  <c r="BJ29" i="1" s="1"/>
  <c r="BH29" i="1"/>
  <c r="AA61" i="1"/>
  <c r="AM59" i="1" s="1"/>
  <c r="AM61" i="1" s="1"/>
  <c r="AO61" i="1" s="1"/>
  <c r="AI58" i="1" s="1"/>
  <c r="AH59" i="1" l="1"/>
  <c r="AH60" i="1" s="1"/>
  <c r="BJ57" i="1"/>
  <c r="BK29" i="1"/>
  <c r="BK57" i="1" s="1"/>
  <c r="AV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J8" authorId="0" shapeId="0" xr:uid="{00000000-0006-0000-0000-000001000000}">
      <text>
        <r>
          <rPr>
            <b/>
            <sz val="9"/>
            <color indexed="81"/>
            <rFont val="Tahoma"/>
            <family val="2"/>
          </rPr>
          <t>Colonna non importabile</t>
        </r>
      </text>
    </comment>
    <comment ref="K8" authorId="0" shapeId="0" xr:uid="{00000000-0006-0000-0000-000002000000}">
      <text>
        <r>
          <rPr>
            <b/>
            <sz val="9"/>
            <color indexed="81"/>
            <rFont val="Tahoma"/>
            <family val="2"/>
          </rPr>
          <t>Colonna non importabile</t>
        </r>
      </text>
    </comment>
    <comment ref="M27" authorId="0" shapeId="0" xr:uid="{00000000-0006-0000-0000-000003000000}">
      <text>
        <r>
          <rPr>
            <b/>
            <sz val="9"/>
            <color indexed="81"/>
            <rFont val="Tahoma"/>
            <family val="2"/>
          </rPr>
          <t>Autore:</t>
        </r>
        <r>
          <rPr>
            <sz val="9"/>
            <color indexed="81"/>
            <rFont val="Tahoma"/>
            <family val="2"/>
          </rPr>
          <t xml:space="preserve">
Inserire quantità per fare ordine da volantino rispettando le condizioni</t>
        </r>
      </text>
    </comment>
    <comment ref="N27" authorId="0" shapeId="0" xr:uid="{00000000-0006-0000-0000-000004000000}">
      <text>
        <r>
          <rPr>
            <b/>
            <sz val="9"/>
            <color indexed="81"/>
            <rFont val="Tahoma"/>
            <family val="2"/>
          </rPr>
          <t>Autore:</t>
        </r>
        <r>
          <rPr>
            <sz val="9"/>
            <color indexed="81"/>
            <rFont val="Tahoma"/>
            <family val="2"/>
          </rPr>
          <t xml:space="preserve">
CSR:
INSERIRE QUI IL CODICE LO PUOI PRELEVARE DAI CATALOGHI PDF </t>
        </r>
      </text>
    </comment>
  </commentList>
</comments>
</file>

<file path=xl/sharedStrings.xml><?xml version="1.0" encoding="utf-8"?>
<sst xmlns="http://schemas.openxmlformats.org/spreadsheetml/2006/main" count="3926" uniqueCount="2561">
  <si>
    <t>1</t>
  </si>
  <si>
    <t>2</t>
  </si>
  <si>
    <t>8</t>
  </si>
  <si>
    <t>Cod.</t>
  </si>
  <si>
    <t>Descrizione</t>
  </si>
  <si>
    <t>Eco-contrib.</t>
  </si>
  <si>
    <t>a</t>
  </si>
  <si>
    <t>02026</t>
  </si>
  <si>
    <t>02420C</t>
  </si>
  <si>
    <t>ACOAN3</t>
  </si>
  <si>
    <t>ACOAN2</t>
  </si>
  <si>
    <t>ACC13150</t>
  </si>
  <si>
    <t>ACC13146</t>
  </si>
  <si>
    <t>ACC13142</t>
  </si>
  <si>
    <t>ACC13141</t>
  </si>
  <si>
    <t>LFHD1E</t>
  </si>
  <si>
    <t>1000C1</t>
  </si>
  <si>
    <t>1000S1</t>
  </si>
  <si>
    <t>ACOGGA</t>
  </si>
  <si>
    <t>101906004</t>
  </si>
  <si>
    <t>ACOGRO</t>
  </si>
  <si>
    <t>10192</t>
  </si>
  <si>
    <t>101C17004</t>
  </si>
  <si>
    <t>101E77004</t>
  </si>
  <si>
    <t>101F59004</t>
  </si>
  <si>
    <t>101F98004</t>
  </si>
  <si>
    <t>101H12004</t>
  </si>
  <si>
    <t>101H21004</t>
  </si>
  <si>
    <t>101H47602</t>
  </si>
  <si>
    <t>ACPIA2</t>
  </si>
  <si>
    <t>101H48602</t>
  </si>
  <si>
    <t>ACPIA1</t>
  </si>
  <si>
    <t>101L02100</t>
  </si>
  <si>
    <t>ACOGPS60</t>
  </si>
  <si>
    <t>ACOGPS40</t>
  </si>
  <si>
    <t>101M52004</t>
  </si>
  <si>
    <t>10200</t>
  </si>
  <si>
    <t>10210</t>
  </si>
  <si>
    <t>10381</t>
  </si>
  <si>
    <t>10386</t>
  </si>
  <si>
    <t>105G94100</t>
  </si>
  <si>
    <t>105G96100</t>
  </si>
  <si>
    <t>105H08004</t>
  </si>
  <si>
    <t>105H08100</t>
  </si>
  <si>
    <t>105H09004</t>
  </si>
  <si>
    <t>105H09100</t>
  </si>
  <si>
    <t>105H10004</t>
  </si>
  <si>
    <t>105H10100</t>
  </si>
  <si>
    <t>105L23100</t>
  </si>
  <si>
    <t>ACC13140</t>
  </si>
  <si>
    <t>1060F</t>
  </si>
  <si>
    <t>110A46100</t>
  </si>
  <si>
    <t>ACOGSC</t>
  </si>
  <si>
    <t>15100</t>
  </si>
  <si>
    <t>15101</t>
  </si>
  <si>
    <t>15102</t>
  </si>
  <si>
    <t>15500</t>
  </si>
  <si>
    <t>300100</t>
  </si>
  <si>
    <t>300147</t>
  </si>
  <si>
    <t>300165</t>
  </si>
  <si>
    <t>38422000</t>
  </si>
  <si>
    <t>38505000</t>
  </si>
  <si>
    <t>38505SH0</t>
  </si>
  <si>
    <t>38729000</t>
  </si>
  <si>
    <t>38732000</t>
  </si>
  <si>
    <t>38732SH0</t>
  </si>
  <si>
    <t>38863000</t>
  </si>
  <si>
    <t>59910</t>
  </si>
  <si>
    <t>667</t>
  </si>
  <si>
    <t>669</t>
  </si>
  <si>
    <t>748665</t>
  </si>
  <si>
    <t>748666</t>
  </si>
  <si>
    <t>AURORA</t>
  </si>
  <si>
    <t>AVB4</t>
  </si>
  <si>
    <t>AVB6</t>
  </si>
  <si>
    <t>BAAC00</t>
  </si>
  <si>
    <t>BAAC47</t>
  </si>
  <si>
    <t>BAAC65</t>
  </si>
  <si>
    <t>BAASP</t>
  </si>
  <si>
    <t>BD6037253CR</t>
  </si>
  <si>
    <t>BD6037303CR</t>
  </si>
  <si>
    <t>BD6037403CR</t>
  </si>
  <si>
    <t>BEM350I</t>
  </si>
  <si>
    <t>BEMEI</t>
  </si>
  <si>
    <t>CDMC</t>
  </si>
  <si>
    <t>CPDIDE00</t>
  </si>
  <si>
    <t>CUBOBT</t>
  </si>
  <si>
    <t>CUBODV</t>
  </si>
  <si>
    <t>CUBOOS</t>
  </si>
  <si>
    <t>CUBOSH</t>
  </si>
  <si>
    <t>CUBOSI</t>
  </si>
  <si>
    <t>CZ2DB</t>
  </si>
  <si>
    <t>CZBB</t>
  </si>
  <si>
    <t>CZDB</t>
  </si>
  <si>
    <t>CZP2B</t>
  </si>
  <si>
    <t>CZPB</t>
  </si>
  <si>
    <t>D1GC</t>
  </si>
  <si>
    <t>DALIA</t>
  </si>
  <si>
    <t>DC5084</t>
  </si>
  <si>
    <t>DCKITM</t>
  </si>
  <si>
    <t>DCLED1</t>
  </si>
  <si>
    <t>DGO-156</t>
  </si>
  <si>
    <t>DGO-157</t>
  </si>
  <si>
    <t>DP3033</t>
  </si>
  <si>
    <t>DP3034</t>
  </si>
  <si>
    <t>DP3036</t>
  </si>
  <si>
    <t>DREAM60APPBE</t>
  </si>
  <si>
    <t>DREAM60APPBT</t>
  </si>
  <si>
    <t>DREAM60APPDV</t>
  </si>
  <si>
    <t>DREAM60APPOS</t>
  </si>
  <si>
    <t>DREAM60APPSH</t>
  </si>
  <si>
    <t>DREAM60APPSI</t>
  </si>
  <si>
    <t>DREAM60BE</t>
  </si>
  <si>
    <t>DREAM60BT</t>
  </si>
  <si>
    <t>DREAM60DV</t>
  </si>
  <si>
    <t>DREAM60OS</t>
  </si>
  <si>
    <t>DREAM60SH</t>
  </si>
  <si>
    <t>DREAM60SI</t>
  </si>
  <si>
    <t>EIRENE60BE</t>
  </si>
  <si>
    <t>EIRENE60BT</t>
  </si>
  <si>
    <t>EIRENE60DV</t>
  </si>
  <si>
    <t>EIRENE60OS</t>
  </si>
  <si>
    <t>EIRENE60SH</t>
  </si>
  <si>
    <t>EIRENE60SI</t>
  </si>
  <si>
    <t>EIRENE80APP3CBE</t>
  </si>
  <si>
    <t>EIRENE80APP3CBT</t>
  </si>
  <si>
    <t>EIRENE80APP3CDV</t>
  </si>
  <si>
    <t>EIRENE80APP3COS</t>
  </si>
  <si>
    <t>EIRENE80APP3CSH</t>
  </si>
  <si>
    <t>EIRENE80APP3CSI</t>
  </si>
  <si>
    <t>FD150</t>
  </si>
  <si>
    <t>FD150C</t>
  </si>
  <si>
    <t>FD200</t>
  </si>
  <si>
    <t>FD200C</t>
  </si>
  <si>
    <t>FM120C</t>
  </si>
  <si>
    <t>GCZBR</t>
  </si>
  <si>
    <t>GNS20NX</t>
  </si>
  <si>
    <t>JOY60BE</t>
  </si>
  <si>
    <t>JOY60BT</t>
  </si>
  <si>
    <t>JOY60DV</t>
  </si>
  <si>
    <t>JOY60OS</t>
  </si>
  <si>
    <t>JOY60SH</t>
  </si>
  <si>
    <t>JOY60SI</t>
  </si>
  <si>
    <t>KANDY</t>
  </si>
  <si>
    <t>KSSU</t>
  </si>
  <si>
    <t>LILIA</t>
  </si>
  <si>
    <t>BOXU90</t>
  </si>
  <si>
    <t>BOXU790</t>
  </si>
  <si>
    <t>BOXU70</t>
  </si>
  <si>
    <t>BOXU100</t>
  </si>
  <si>
    <t>BOXE90</t>
  </si>
  <si>
    <t>BOXE80</t>
  </si>
  <si>
    <t>BOXE70</t>
  </si>
  <si>
    <t>BOXE170</t>
  </si>
  <si>
    <t>BOXE150</t>
  </si>
  <si>
    <t>MBDE00</t>
  </si>
  <si>
    <t>BOXE140</t>
  </si>
  <si>
    <t>BOXE120</t>
  </si>
  <si>
    <t>BOXE100</t>
  </si>
  <si>
    <t>BOXZ90</t>
  </si>
  <si>
    <t>BOXZ8140</t>
  </si>
  <si>
    <t>BOXZ8120</t>
  </si>
  <si>
    <t>BOXZ80</t>
  </si>
  <si>
    <t>BOXZ790</t>
  </si>
  <si>
    <t>BOXZ70</t>
  </si>
  <si>
    <t>BOXZ100</t>
  </si>
  <si>
    <t>BOXQ90</t>
  </si>
  <si>
    <t>BOXQ80</t>
  </si>
  <si>
    <t>BOXQ70</t>
  </si>
  <si>
    <t>MDIDE00</t>
  </si>
  <si>
    <t>BOXX90</t>
  </si>
  <si>
    <t>BOXS90</t>
  </si>
  <si>
    <t>BOXS80</t>
  </si>
  <si>
    <t>BOXX80</t>
  </si>
  <si>
    <t>BOXW90</t>
  </si>
  <si>
    <t>BOXW80</t>
  </si>
  <si>
    <t>BOXW70</t>
  </si>
  <si>
    <t>PB900218</t>
  </si>
  <si>
    <t>PB800218</t>
  </si>
  <si>
    <t>PB750218</t>
  </si>
  <si>
    <t>PB700218</t>
  </si>
  <si>
    <t>PB1000218</t>
  </si>
  <si>
    <t>PF800218</t>
  </si>
  <si>
    <t>PF750218</t>
  </si>
  <si>
    <t>PF700218</t>
  </si>
  <si>
    <t>PS2B900218</t>
  </si>
  <si>
    <t>PS2B800218</t>
  </si>
  <si>
    <t>PS2B750218</t>
  </si>
  <si>
    <t>PS2B700218</t>
  </si>
  <si>
    <t>PS2B1000218</t>
  </si>
  <si>
    <t>PS2A1800218</t>
  </si>
  <si>
    <t>PS2A1700218</t>
  </si>
  <si>
    <t>PS2A1600218</t>
  </si>
  <si>
    <t>PS2A1500218</t>
  </si>
  <si>
    <t>PS1A900218</t>
  </si>
  <si>
    <t>PS1A800218</t>
  </si>
  <si>
    <t>PS1A750218</t>
  </si>
  <si>
    <t>PS1A700218</t>
  </si>
  <si>
    <t>PS1400218</t>
  </si>
  <si>
    <t>PS1200218</t>
  </si>
  <si>
    <t>PBS900218</t>
  </si>
  <si>
    <t>PBS800218</t>
  </si>
  <si>
    <t>PBS700218</t>
  </si>
  <si>
    <t>PBS1400218</t>
  </si>
  <si>
    <t>PBS1200218</t>
  </si>
  <si>
    <t>PBS1000218</t>
  </si>
  <si>
    <t>MLDE00</t>
  </si>
  <si>
    <t>MLMLDE00</t>
  </si>
  <si>
    <t>MVDE00</t>
  </si>
  <si>
    <t>MXBIMCNXCCR</t>
  </si>
  <si>
    <t>MXDDMCNXQCR</t>
  </si>
  <si>
    <t>MXLAMCNXCCR</t>
  </si>
  <si>
    <t>MXVAMCNXCCR</t>
  </si>
  <si>
    <t>P-CEICA</t>
  </si>
  <si>
    <t>P-CEICAC</t>
  </si>
  <si>
    <t>P-CEICACL</t>
  </si>
  <si>
    <t>P-CEICAL</t>
  </si>
  <si>
    <t>P-CPCA</t>
  </si>
  <si>
    <t>P-CPCAC</t>
  </si>
  <si>
    <t>P-CSCA</t>
  </si>
  <si>
    <t>P-CSCAC</t>
  </si>
  <si>
    <t>PI120LPC</t>
  </si>
  <si>
    <t>PI120RPC</t>
  </si>
  <si>
    <t>PI802PC</t>
  </si>
  <si>
    <t>RAT</t>
  </si>
  <si>
    <t>RBLYT</t>
  </si>
  <si>
    <t>RBPT</t>
  </si>
  <si>
    <t>RBTE</t>
  </si>
  <si>
    <t>RF1\2</t>
  </si>
  <si>
    <t>RF1\2P</t>
  </si>
  <si>
    <t>ROSY</t>
  </si>
  <si>
    <t>RT</t>
  </si>
  <si>
    <t>RVRLC1\2</t>
  </si>
  <si>
    <t>SAT1</t>
  </si>
  <si>
    <t>SAT10</t>
  </si>
  <si>
    <t>SAT11</t>
  </si>
  <si>
    <t>SAT12</t>
  </si>
  <si>
    <t>SAT13</t>
  </si>
  <si>
    <t>SAT14</t>
  </si>
  <si>
    <t>SAT15</t>
  </si>
  <si>
    <t>SAT16</t>
  </si>
  <si>
    <t>SAT17</t>
  </si>
  <si>
    <t>SAT18</t>
  </si>
  <si>
    <t>SAT19</t>
  </si>
  <si>
    <t>SAT2</t>
  </si>
  <si>
    <t>SAT20</t>
  </si>
  <si>
    <t>SAT21</t>
  </si>
  <si>
    <t>SAT22</t>
  </si>
  <si>
    <t>SAT23</t>
  </si>
  <si>
    <t>SAT24</t>
  </si>
  <si>
    <t>SAT25</t>
  </si>
  <si>
    <t>SAT26</t>
  </si>
  <si>
    <t>SAT3</t>
  </si>
  <si>
    <t>SAT4</t>
  </si>
  <si>
    <t>SAT5</t>
  </si>
  <si>
    <t>SAT6</t>
  </si>
  <si>
    <t>SAT7</t>
  </si>
  <si>
    <t>SAT8</t>
  </si>
  <si>
    <t>SAT9</t>
  </si>
  <si>
    <t>SATSP</t>
  </si>
  <si>
    <t>SATSU</t>
  </si>
  <si>
    <t>SD3922</t>
  </si>
  <si>
    <t>SD4062</t>
  </si>
  <si>
    <t>SD4072</t>
  </si>
  <si>
    <t>SD4914</t>
  </si>
  <si>
    <t>SE4GC</t>
  </si>
  <si>
    <t>SMC4GC</t>
  </si>
  <si>
    <t>SMILE80BE</t>
  </si>
  <si>
    <t>SMILE80BT</t>
  </si>
  <si>
    <t>SMILE80DV</t>
  </si>
  <si>
    <t>SMILE80OS</t>
  </si>
  <si>
    <t>SMILE80SH</t>
  </si>
  <si>
    <t>SMILE80SI</t>
  </si>
  <si>
    <t>SPUBO</t>
  </si>
  <si>
    <t>SSE</t>
  </si>
  <si>
    <t>SSM</t>
  </si>
  <si>
    <t>SSP</t>
  </si>
  <si>
    <t>SSPU</t>
  </si>
  <si>
    <t>SSS</t>
  </si>
  <si>
    <t>SSSU</t>
  </si>
  <si>
    <t>CZAB</t>
  </si>
  <si>
    <t>TED00</t>
  </si>
  <si>
    <t>TED47</t>
  </si>
  <si>
    <t>TED65</t>
  </si>
  <si>
    <t>T-SPR</t>
  </si>
  <si>
    <t>TX-9730</t>
  </si>
  <si>
    <t>BD6048CR35</t>
  </si>
  <si>
    <t>BD6042003CR</t>
  </si>
  <si>
    <t>BD6037353CR</t>
  </si>
  <si>
    <t>4010CR</t>
  </si>
  <si>
    <t>4003CR</t>
  </si>
  <si>
    <t>4002CR</t>
  </si>
  <si>
    <t>4001CR</t>
  </si>
  <si>
    <t>DGO-08735</t>
  </si>
  <si>
    <t>DGO-08630</t>
  </si>
  <si>
    <t>DGO-08525</t>
  </si>
  <si>
    <t>CENE</t>
  </si>
  <si>
    <t>CEJNE</t>
  </si>
  <si>
    <t>CEJAC</t>
  </si>
  <si>
    <t>CDV</t>
  </si>
  <si>
    <t>CDROP</t>
  </si>
  <si>
    <t>0399BD</t>
  </si>
  <si>
    <t>SHWSP12003405</t>
  </si>
  <si>
    <t>SHWSP12001405</t>
  </si>
  <si>
    <t>SHWRU15001305</t>
  </si>
  <si>
    <t>SHWPU05301405</t>
  </si>
  <si>
    <t>SHWPT08003405</t>
  </si>
  <si>
    <t>DCLED2</t>
  </si>
  <si>
    <t>DC5083</t>
  </si>
  <si>
    <t>DC5056001CR</t>
  </si>
  <si>
    <t>DC5039</t>
  </si>
  <si>
    <t>DC5035N</t>
  </si>
  <si>
    <t>DC5014CR</t>
  </si>
  <si>
    <t>DC5014B</t>
  </si>
  <si>
    <t>DC5009</t>
  </si>
  <si>
    <t>DC5003</t>
  </si>
  <si>
    <t>DP3064</t>
  </si>
  <si>
    <t>DP3052</t>
  </si>
  <si>
    <t>FDE200S</t>
  </si>
  <si>
    <t>DC5028</t>
  </si>
  <si>
    <t>GS1\2</t>
  </si>
  <si>
    <t>DV3816</t>
  </si>
  <si>
    <t>DV3815</t>
  </si>
  <si>
    <t>DV3812</t>
  </si>
  <si>
    <t>SL5N420T5CR</t>
  </si>
  <si>
    <t>27598001</t>
  </si>
  <si>
    <t>110E84100</t>
  </si>
  <si>
    <t>110E36100</t>
  </si>
  <si>
    <t>SS</t>
  </si>
  <si>
    <t>SD4075</t>
  </si>
  <si>
    <t>SD4020</t>
  </si>
  <si>
    <t>SD4017</t>
  </si>
  <si>
    <t>SD3440</t>
  </si>
  <si>
    <t>SD3430</t>
  </si>
  <si>
    <t>SD3425</t>
  </si>
  <si>
    <t>SD3420</t>
  </si>
  <si>
    <t>SD3330</t>
  </si>
  <si>
    <t>SD3325</t>
  </si>
  <si>
    <t>SD3320</t>
  </si>
  <si>
    <t>S1GA</t>
  </si>
  <si>
    <t>0893CR</t>
  </si>
  <si>
    <t>0892CR</t>
  </si>
  <si>
    <t>S-2540T</t>
  </si>
  <si>
    <t>S-2040T</t>
  </si>
  <si>
    <t>S-2040Q</t>
  </si>
  <si>
    <t>S-1540T</t>
  </si>
  <si>
    <t>S-1540Q</t>
  </si>
  <si>
    <t>S-1040T</t>
  </si>
  <si>
    <t>S-1040Q</t>
  </si>
  <si>
    <t>SST</t>
  </si>
  <si>
    <t>3010S</t>
  </si>
  <si>
    <t>3007S</t>
  </si>
  <si>
    <t>3006S</t>
  </si>
  <si>
    <t>3002S</t>
  </si>
  <si>
    <t>2051A</t>
  </si>
  <si>
    <t>CUBOBE</t>
  </si>
  <si>
    <t>DREAM80APPSI</t>
  </si>
  <si>
    <t>DREAM80APPSH</t>
  </si>
  <si>
    <t>DREAM80APPOS</t>
  </si>
  <si>
    <t>DREAM80APPDV</t>
  </si>
  <si>
    <t>DREAM80APPBT</t>
  </si>
  <si>
    <t>DREAM80SI</t>
  </si>
  <si>
    <t>DREAM80SH</t>
  </si>
  <si>
    <t>DREAM80OS</t>
  </si>
  <si>
    <t>DREAM80DV</t>
  </si>
  <si>
    <t>DREAM80BT</t>
  </si>
  <si>
    <t>DREAM80BE</t>
  </si>
  <si>
    <t>EIRENE10APP3CSI</t>
  </si>
  <si>
    <t>EIRENE10APP3CSH</t>
  </si>
  <si>
    <t>EIRENE10APP3COS</t>
  </si>
  <si>
    <t>EIRENE10APP3CDV</t>
  </si>
  <si>
    <t>EIRENE10APP3CBT</t>
  </si>
  <si>
    <t>EIRENE10APP3CBE</t>
  </si>
  <si>
    <t>EIRENE80SI</t>
  </si>
  <si>
    <t>EIRENE80SH</t>
  </si>
  <si>
    <t>EIRENE80OS</t>
  </si>
  <si>
    <t>EIRENE80DV</t>
  </si>
  <si>
    <t>EIRENE80BT</t>
  </si>
  <si>
    <t>EIRENE80BE</t>
  </si>
  <si>
    <t>EIRENE10SI</t>
  </si>
  <si>
    <t>EIRENE10SH</t>
  </si>
  <si>
    <t>EIRENE10OS</t>
  </si>
  <si>
    <t>EIRENE10DV</t>
  </si>
  <si>
    <t>EIRENE10BT</t>
  </si>
  <si>
    <t>EIRENE10BE</t>
  </si>
  <si>
    <t>FLY80SI</t>
  </si>
  <si>
    <t>FLY80OS</t>
  </si>
  <si>
    <t>FLY80BT</t>
  </si>
  <si>
    <t>SP80-100</t>
  </si>
  <si>
    <t>SP60-80</t>
  </si>
  <si>
    <t>P-9001</t>
  </si>
  <si>
    <t>P-9057</t>
  </si>
  <si>
    <t>P-9056</t>
  </si>
  <si>
    <t>MDEDE00</t>
  </si>
  <si>
    <t>MXLAMCHHCCR</t>
  </si>
  <si>
    <t>MXBIMCHHCCR</t>
  </si>
  <si>
    <t>MXLIMCMMCCR</t>
  </si>
  <si>
    <t>MXLHMCMMCCR</t>
  </si>
  <si>
    <t>MXLHMCHHCCR</t>
  </si>
  <si>
    <t>MXDIMCMM3CR</t>
  </si>
  <si>
    <t>MXDDMCMM3CR</t>
  </si>
  <si>
    <t>MXDDMCHH3CR</t>
  </si>
  <si>
    <t>MXBIMCMMCCR</t>
  </si>
  <si>
    <t>MLPDE00</t>
  </si>
  <si>
    <t>MLMEDE00</t>
  </si>
  <si>
    <t>MXCUMCNXCCR</t>
  </si>
  <si>
    <t>MXCUMCMMCCR</t>
  </si>
  <si>
    <t>MXCUMCHHCCR</t>
  </si>
  <si>
    <t>GSTE</t>
  </si>
  <si>
    <t>AS01</t>
  </si>
  <si>
    <t>Data</t>
  </si>
  <si>
    <t>Inserire New Referente</t>
  </si>
  <si>
    <t>Piattaforma B2B www.edrcsr.it</t>
  </si>
  <si>
    <t>Attenzione</t>
  </si>
  <si>
    <t>Volantino Fino Ad Esaurimento Scorte</t>
  </si>
  <si>
    <t>Area Manager</t>
  </si>
  <si>
    <t xml:space="preserve">Salvo Conigliaro  </t>
  </si>
  <si>
    <t xml:space="preserve"> tel 3473315748</t>
  </si>
  <si>
    <t xml:space="preserve">C.S.R. Srl P.iva 04812320820 Amministrazione Tel. 091403194 </t>
  </si>
  <si>
    <t>Ragione Sociale</t>
  </si>
  <si>
    <t>Note</t>
  </si>
  <si>
    <t>Indirizzo</t>
  </si>
  <si>
    <t>Numero Civico</t>
  </si>
  <si>
    <t>Banca</t>
  </si>
  <si>
    <t>Cap</t>
  </si>
  <si>
    <t>Città</t>
  </si>
  <si>
    <t>Provincia</t>
  </si>
  <si>
    <t>Telefono</t>
  </si>
  <si>
    <t>Cellulare</t>
  </si>
  <si>
    <t>Quantià Disponibile</t>
  </si>
  <si>
    <t>Sconto Applicato da Listino</t>
  </si>
  <si>
    <t>Parita Iva</t>
  </si>
  <si>
    <t>Referente</t>
  </si>
  <si>
    <t>Email</t>
  </si>
  <si>
    <t xml:space="preserve"> =+SE(VAL.ERRORE(CERCA.VERT(J29;AJ29;27));0;(CERCA.VERT(J29;AJ29;27)))</t>
  </si>
  <si>
    <t>Codice Fiscale</t>
  </si>
  <si>
    <t>cellulare Referente</t>
  </si>
  <si>
    <t>Pec</t>
  </si>
  <si>
    <t xml:space="preserve"> =+CERCA.VERT(J30;AJ:AK;2;0)</t>
  </si>
  <si>
    <t>Codice Univoco</t>
  </si>
  <si>
    <t>Q.tà</t>
  </si>
  <si>
    <t>Volantino</t>
  </si>
  <si>
    <t>sc. 1</t>
  </si>
  <si>
    <t>sc. 2</t>
  </si>
  <si>
    <t>sc. 3</t>
  </si>
  <si>
    <t>Totale</t>
  </si>
  <si>
    <t>Rae</t>
  </si>
  <si>
    <t>Note:</t>
  </si>
  <si>
    <t>compilare tutti gli spazi per la fatturazione inserire quantità e codici</t>
  </si>
  <si>
    <t>Imponibile Documento</t>
  </si>
  <si>
    <t>Iva Totale</t>
  </si>
  <si>
    <t>Iva</t>
  </si>
  <si>
    <t>Trasporto</t>
  </si>
  <si>
    <t>Totale Ivato</t>
  </si>
  <si>
    <t>Raee</t>
  </si>
  <si>
    <t>Cassa</t>
  </si>
  <si>
    <t>IL Rappresentante</t>
  </si>
  <si>
    <t>IL Committente</t>
  </si>
  <si>
    <t xml:space="preserve"> </t>
  </si>
  <si>
    <t>Q.tà disponibile (ad oggi)</t>
  </si>
  <si>
    <t>U.m.</t>
  </si>
  <si>
    <t>Sconti</t>
  </si>
  <si>
    <t>Importo</t>
  </si>
  <si>
    <t>22</t>
  </si>
  <si>
    <t>DC5220001CR</t>
  </si>
  <si>
    <t>PA3150003CR</t>
  </si>
  <si>
    <t>PA3160003CR</t>
  </si>
  <si>
    <t>RUIS12</t>
  </si>
  <si>
    <t>38732SD0</t>
  </si>
  <si>
    <t>38732GL0</t>
  </si>
  <si>
    <t>38732DL0</t>
  </si>
  <si>
    <t>38732GN0</t>
  </si>
  <si>
    <t>38732KF0</t>
  </si>
  <si>
    <t>MXDIMCHH3CR</t>
  </si>
  <si>
    <t>MXLAMCMMCCR</t>
  </si>
  <si>
    <t>MXDIMCNXQCR</t>
  </si>
  <si>
    <t>52880</t>
  </si>
  <si>
    <t>MXDIMCHHQCR</t>
  </si>
  <si>
    <t>MXLHMCNXCCR</t>
  </si>
  <si>
    <t>MXLIMCHHCCR</t>
  </si>
  <si>
    <t>MXLLMCNXCCR</t>
  </si>
  <si>
    <t>MXVAMCHHCCR</t>
  </si>
  <si>
    <t>ACOGSP</t>
  </si>
  <si>
    <t>RIACGSP</t>
  </si>
  <si>
    <t>RIACSGA</t>
  </si>
  <si>
    <t>9057</t>
  </si>
  <si>
    <t>9056</t>
  </si>
  <si>
    <t>9011</t>
  </si>
  <si>
    <t>9010</t>
  </si>
  <si>
    <t>7091SB</t>
  </si>
  <si>
    <t>7035B</t>
  </si>
  <si>
    <t>9001</t>
  </si>
  <si>
    <t>9007</t>
  </si>
  <si>
    <t>9455G</t>
  </si>
  <si>
    <t>9020ECO</t>
  </si>
  <si>
    <t>703601</t>
  </si>
  <si>
    <t>6</t>
  </si>
  <si>
    <t>7</t>
  </si>
  <si>
    <t>9013</t>
  </si>
  <si>
    <t>KSSUC</t>
  </si>
  <si>
    <t>10</t>
  </si>
  <si>
    <t>101D14101</t>
  </si>
  <si>
    <t>101E71004</t>
  </si>
  <si>
    <t>101E72004</t>
  </si>
  <si>
    <t>SD3925</t>
  </si>
  <si>
    <t>CADBE</t>
  </si>
  <si>
    <t>CADBT</t>
  </si>
  <si>
    <t>CADDV</t>
  </si>
  <si>
    <t>CADOS</t>
  </si>
  <si>
    <t>CADSH</t>
  </si>
  <si>
    <t>CADSI</t>
  </si>
  <si>
    <t>CAD1MBE</t>
  </si>
  <si>
    <t>CAD1MBT</t>
  </si>
  <si>
    <t>CAD1MDV</t>
  </si>
  <si>
    <t>CAD1MOS</t>
  </si>
  <si>
    <t>CAD1MSH</t>
  </si>
  <si>
    <t>CAD1MSI</t>
  </si>
  <si>
    <t>SD4924</t>
  </si>
  <si>
    <t>SD3930</t>
  </si>
  <si>
    <t>SD4934</t>
  </si>
  <si>
    <t>CDA1RBE</t>
  </si>
  <si>
    <t>CDA1RBT</t>
  </si>
  <si>
    <t>CDA1RDV</t>
  </si>
  <si>
    <t>CDA1ROS</t>
  </si>
  <si>
    <t>CDA1RSH</t>
  </si>
  <si>
    <t>CDA1RSI</t>
  </si>
  <si>
    <t>CSP60DXBE</t>
  </si>
  <si>
    <t>CSP60DXBT</t>
  </si>
  <si>
    <t>CSP60DXDV</t>
  </si>
  <si>
    <t>CSP60DXOS</t>
  </si>
  <si>
    <t>CSP60DXSH</t>
  </si>
  <si>
    <t>CSP60DXSI</t>
  </si>
  <si>
    <t>CSSP60BE</t>
  </si>
  <si>
    <t>CSSP60BT</t>
  </si>
  <si>
    <t>CSSP60DV</t>
  </si>
  <si>
    <t>CSSP60OS</t>
  </si>
  <si>
    <t>CSSP60SH</t>
  </si>
  <si>
    <t>CSSP60SI</t>
  </si>
  <si>
    <t>CDA2RBE</t>
  </si>
  <si>
    <t>CDA2RBT</t>
  </si>
  <si>
    <t>CDA2RDV</t>
  </si>
  <si>
    <t>CDA2ROS</t>
  </si>
  <si>
    <t>CDA2RSH</t>
  </si>
  <si>
    <t>CDA2RSI</t>
  </si>
  <si>
    <t>CSSP56BE</t>
  </si>
  <si>
    <t>CSSP56BT</t>
  </si>
  <si>
    <t>CSSP56DV</t>
  </si>
  <si>
    <t>CSSP56OS</t>
  </si>
  <si>
    <t>CSSP56SH</t>
  </si>
  <si>
    <t>CSSP56SI</t>
  </si>
  <si>
    <t>CSSP60DXBE</t>
  </si>
  <si>
    <t>CSSP60DXBT</t>
  </si>
  <si>
    <t>CSSP60DXDV</t>
  </si>
  <si>
    <t>CSSP60DXOS</t>
  </si>
  <si>
    <t>CSSP60DXSH</t>
  </si>
  <si>
    <t>CSSP60DXSI</t>
  </si>
  <si>
    <t>CSSP80BE</t>
  </si>
  <si>
    <t>CSSP80BT</t>
  </si>
  <si>
    <t>CSSP80DV</t>
  </si>
  <si>
    <t>CSSP80OS</t>
  </si>
  <si>
    <t>CSSP80SH</t>
  </si>
  <si>
    <t>CSSP80SI</t>
  </si>
  <si>
    <t>BMC56BT</t>
  </si>
  <si>
    <t>BMC56SI</t>
  </si>
  <si>
    <t>CD2ARBE</t>
  </si>
  <si>
    <t>CD2ARBT</t>
  </si>
  <si>
    <t>CD2ARDV</t>
  </si>
  <si>
    <t>CD2AROS</t>
  </si>
  <si>
    <t>CD2ARSH</t>
  </si>
  <si>
    <t>CD2ARSI</t>
  </si>
  <si>
    <t>SIGMA60</t>
  </si>
  <si>
    <t>SIGMA80</t>
  </si>
  <si>
    <t>PAINT6080</t>
  </si>
  <si>
    <t>DELTA6080</t>
  </si>
  <si>
    <t>BETA6080</t>
  </si>
  <si>
    <t>SIGMA70</t>
  </si>
  <si>
    <t>PAINT70100</t>
  </si>
  <si>
    <t>CD2A1C168BE</t>
  </si>
  <si>
    <t>CD2A1C168BT</t>
  </si>
  <si>
    <t>CD2A1C168DV</t>
  </si>
  <si>
    <t>CD2A1C168OS</t>
  </si>
  <si>
    <t>CD2A1C168SH</t>
  </si>
  <si>
    <t>CD2A1C168SI</t>
  </si>
  <si>
    <t>BETA70100</t>
  </si>
  <si>
    <t>DELTA70100</t>
  </si>
  <si>
    <t>OMEGA6080</t>
  </si>
  <si>
    <t>ALFA6080</t>
  </si>
  <si>
    <t>OMEGA70100</t>
  </si>
  <si>
    <t>ALFA70100</t>
  </si>
  <si>
    <t>101E76004</t>
  </si>
  <si>
    <t xml:space="preserve">Prezzo </t>
  </si>
  <si>
    <t>Bancale</t>
  </si>
  <si>
    <t>Prezzo Unitario</t>
  </si>
  <si>
    <t>Lotto/Seriale</t>
  </si>
  <si>
    <t>% Provv.</t>
  </si>
  <si>
    <t>Mag.</t>
  </si>
  <si>
    <t>Si</t>
  </si>
  <si>
    <t>A</t>
  </si>
  <si>
    <t>BUPB</t>
  </si>
  <si>
    <t>CAPB</t>
  </si>
  <si>
    <t>CLUPB</t>
  </si>
  <si>
    <t>LUPB60</t>
  </si>
  <si>
    <t>LUPB65</t>
  </si>
  <si>
    <t>VSPPB</t>
  </si>
  <si>
    <t>VSTPB</t>
  </si>
  <si>
    <t>sc. 4</t>
  </si>
  <si>
    <t>Prezzo NETTO UNITARIO</t>
  </si>
  <si>
    <t>Totale rae</t>
  </si>
  <si>
    <t>1758.00</t>
  </si>
  <si>
    <t>SAT1750</t>
  </si>
  <si>
    <t>AS03</t>
  </si>
  <si>
    <t>Codice Articolo</t>
  </si>
  <si>
    <t>DC5211</t>
  </si>
  <si>
    <t>FLY80SH</t>
  </si>
  <si>
    <t>Risp. Q.tà Conf. Minima</t>
  </si>
  <si>
    <t>Confezione</t>
  </si>
  <si>
    <t>Rotolo</t>
  </si>
  <si>
    <t>Scatolo</t>
  </si>
  <si>
    <t>Fascio</t>
  </si>
  <si>
    <t>Bobbina</t>
  </si>
  <si>
    <t>Imbustati assieme</t>
  </si>
  <si>
    <t>Bocca larga</t>
  </si>
  <si>
    <t>Bocca Stretta</t>
  </si>
  <si>
    <t>Omaggio</t>
  </si>
  <si>
    <t>Sostituire</t>
  </si>
  <si>
    <t>101R72004</t>
  </si>
  <si>
    <t>Codice Riferimento promo</t>
  </si>
  <si>
    <t>Q.tà Disp.</t>
  </si>
  <si>
    <t>Applicare listino</t>
  </si>
  <si>
    <t>3</t>
  </si>
  <si>
    <t>4</t>
  </si>
  <si>
    <t>5</t>
  </si>
  <si>
    <t>Inerisci il Codice</t>
  </si>
  <si>
    <t>provvigioni</t>
  </si>
  <si>
    <t>0</t>
  </si>
  <si>
    <t>P-0</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</si>
  <si>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</si>
  <si>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</si>
  <si>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</si>
  <si>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</si>
  <si>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</si>
  <si>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</si>
  <si>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</si>
  <si>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</si>
  <si>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</si>
  <si>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</si>
  <si>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</si>
  <si>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</si>
  <si>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</si>
  <si>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</si>
  <si>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</si>
  <si>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</si>
  <si>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</si>
  <si>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</si>
  <si>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</si>
  <si>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</si>
  <si>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</si>
  <si>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</si>
  <si>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</si>
  <si>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</si>
  <si>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</si>
  <si>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</si>
  <si>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</si>
  <si>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</si>
  <si>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</si>
  <si>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</si>
  <si>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</si>
  <si>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</si>
  <si>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</si>
  <si>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</si>
  <si>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</si>
  <si>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</si>
  <si>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</si>
  <si>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</si>
  <si>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</si>
  <si>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</si>
  <si>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</si>
  <si>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</si>
  <si>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</si>
  <si>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</si>
  <si>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</si>
  <si>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</si>
  <si>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</si>
  <si>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</si>
  <si>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</si>
  <si>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</si>
  <si>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</si>
  <si>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</si>
  <si>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</si>
  <si>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</si>
  <si>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</si>
  <si>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</si>
  <si>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</si>
  <si>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</si>
  <si>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</si>
  <si>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</si>
  <si>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</si>
  <si>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</si>
  <si>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</si>
  <si>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</si>
  <si>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</si>
  <si>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</si>
  <si>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</si>
  <si>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</si>
  <si>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</si>
  <si>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</si>
  <si>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</si>
  <si>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</si>
  <si>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</si>
  <si>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</si>
  <si>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</si>
  <si>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</si>
  <si>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</si>
  <si>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</si>
  <si>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</si>
  <si>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</si>
  <si>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</si>
  <si>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</si>
  <si>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</si>
  <si>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</si>
  <si>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</si>
  <si>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</si>
  <si>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</si>
  <si>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</si>
  <si>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</si>
  <si>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</si>
  <si>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</si>
  <si>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</si>
  <si>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</si>
  <si>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</si>
  <si>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</si>
  <si>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</si>
  <si>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</si>
  <si>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</si>
  <si>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</si>
  <si>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</si>
  <si>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t>
  </si>
  <si>
    <t>Codice Promo</t>
  </si>
  <si>
    <t>ACOAN1</t>
  </si>
  <si>
    <t>ACOANH</t>
  </si>
  <si>
    <t>ACOGSA</t>
  </si>
  <si>
    <t>2090.10</t>
  </si>
  <si>
    <t>2090.80</t>
  </si>
  <si>
    <t>2090.90</t>
  </si>
  <si>
    <t>2100.12</t>
  </si>
  <si>
    <t>2100.14</t>
  </si>
  <si>
    <t>2100.16</t>
  </si>
  <si>
    <t>2100.17</t>
  </si>
  <si>
    <t>2100.18</t>
  </si>
  <si>
    <t>2100.20</t>
  </si>
  <si>
    <t>2100.69</t>
  </si>
  <si>
    <t>2100.70</t>
  </si>
  <si>
    <t>2100.72</t>
  </si>
  <si>
    <t>2100.74</t>
  </si>
  <si>
    <t>2100.76</t>
  </si>
  <si>
    <t>2100.77</t>
  </si>
  <si>
    <t>2100.78</t>
  </si>
  <si>
    <t>2100.79</t>
  </si>
  <si>
    <t>2100.80</t>
  </si>
  <si>
    <t>2100.82</t>
  </si>
  <si>
    <t>2100.84</t>
  </si>
  <si>
    <t>2100.86</t>
  </si>
  <si>
    <t>2100.87</t>
  </si>
  <si>
    <t>2100.88</t>
  </si>
  <si>
    <t>2100.89</t>
  </si>
  <si>
    <t>2100.90</t>
  </si>
  <si>
    <t>2100.92</t>
  </si>
  <si>
    <t>2100.94</t>
  </si>
  <si>
    <t>2100.96</t>
  </si>
  <si>
    <t>2100.97</t>
  </si>
  <si>
    <t>2100.98</t>
  </si>
  <si>
    <t>2100.99</t>
  </si>
  <si>
    <t>AVB3</t>
  </si>
  <si>
    <t>5200689</t>
  </si>
  <si>
    <t>1239.00</t>
  </si>
  <si>
    <t>1770.48</t>
  </si>
  <si>
    <t>0598.00</t>
  </si>
  <si>
    <t>1757.00</t>
  </si>
  <si>
    <t>SAT1757</t>
  </si>
  <si>
    <t>1756.20</t>
  </si>
  <si>
    <t>1756.30</t>
  </si>
  <si>
    <t>0669.27</t>
  </si>
  <si>
    <t>0670.29</t>
  </si>
  <si>
    <t>0672.27</t>
  </si>
  <si>
    <t>0673.27</t>
  </si>
  <si>
    <t>1759.00</t>
  </si>
  <si>
    <t>1760.00</t>
  </si>
  <si>
    <t>SATEMY</t>
  </si>
  <si>
    <t>0527.35</t>
  </si>
  <si>
    <t>Sconto da vedere Prezzo</t>
  </si>
  <si>
    <t>SAT27</t>
  </si>
  <si>
    <t>SAT527</t>
  </si>
  <si>
    <t>2025</t>
  </si>
  <si>
    <t>Angoliera Porta Oggetti In Ottone  ACOANH</t>
  </si>
  <si>
    <t>Angoliera Porta Oggetti In Ottone  ACOAN3</t>
  </si>
  <si>
    <t>Angoliera Porta Oggetti In Ottone  ACOAN2</t>
  </si>
  <si>
    <t>Angoliera Porta Oggetti In Ottone  ACOAN1</t>
  </si>
  <si>
    <t>Angoliera Melanie Singola Cromato  ACC13150</t>
  </si>
  <si>
    <t>Angoliera Melanie Doppia Cromato  ACC13146</t>
  </si>
  <si>
    <t>Cestino Carol Triplo Cromato  ACC13142</t>
  </si>
  <si>
    <t>Cestino Carol Doppio Cromato  ACC13141</t>
  </si>
  <si>
    <t>Cestino Carol Singolo Cromato  ACC13140</t>
  </si>
  <si>
    <t>Angolare Doccia Grip  105G96100</t>
  </si>
  <si>
    <t>Cestello Grip  105G94100</t>
  </si>
  <si>
    <t>SHOWER LOCK ANGOLARE DOCCIA TRIPLO SATINATO  101D14101</t>
  </si>
  <si>
    <t>Angolare Doccia Bianco Oasi  101C17004</t>
  </si>
  <si>
    <t>Asciugamani Elettrico Rocket Bianco 1800 W  LFHD1E</t>
  </si>
  <si>
    <t>Portasalviette Da Pavimento  ACPIA2</t>
  </si>
  <si>
    <t>Portasalviette Da Pavimento  ACPIA1</t>
  </si>
  <si>
    <t>Appendi Abito In Ottonezz  ACOGGA</t>
  </si>
  <si>
    <t>Ricambio Bicchiere Vetro  RIACSGA</t>
  </si>
  <si>
    <t>Ricambio Bicchere  RIACGSP</t>
  </si>
  <si>
    <t>Porta Spazzolino In Ottone  ACOGSP</t>
  </si>
  <si>
    <t>Portarotolo In Ottone  ACOGRO</t>
  </si>
  <si>
    <t>Porta Asciugamano In Ottone Cm. 60  ACOGPS60</t>
  </si>
  <si>
    <t>Porta Asciugamano In Ottone Cm. 40  ACOGPS40</t>
  </si>
  <si>
    <t>Portasapone In Ottonezz  ACOGSA</t>
  </si>
  <si>
    <t>Porta Scopino In Ottone  ACOGSC</t>
  </si>
  <si>
    <t>Kit Linea 4 Pezzi Cromo  110A46100</t>
  </si>
  <si>
    <t>Kit Wind 4 Pezzi Cromo  105L23100</t>
  </si>
  <si>
    <t>Kit Wind 8 Pezzi Cromo  101L02100</t>
  </si>
  <si>
    <t>Set Accessori Bagno Metaform Serie Otto/One  101757100</t>
  </si>
  <si>
    <t>Kit Linea 9 Pezzi Bianco  101331004</t>
  </si>
  <si>
    <t>Box Doccia Serie Antares  Mod. Anthony 90X90  BOXU90</t>
  </si>
  <si>
    <t>Box Doccia Serie Antares  Mod. Anthony 70X90  BOXU790</t>
  </si>
  <si>
    <t>Box Doccia Serie Antares  Mod. Anthony 70X70  BOXU70</t>
  </si>
  <si>
    <t>Box Doccia Serie Antares  Mod. Anthony 100X100  BOXU100</t>
  </si>
  <si>
    <t>Box Doccia Antares Elan 90X190  BOXE90</t>
  </si>
  <si>
    <t>Box Doccia Antares Elan 80X190  BOXE80</t>
  </si>
  <si>
    <t>Box Doccia Antares Elan 70X190  BOXE70</t>
  </si>
  <si>
    <t>Box Doccia  Elan 170X190  BOXE170</t>
  </si>
  <si>
    <t>Box Doccia Mod. Elany 150X190  BOXE150</t>
  </si>
  <si>
    <t>Box Doccia Mod. Elany 140X190Zx  BOXE140</t>
  </si>
  <si>
    <t>Box Doccia Mod.Elan120X190Zx  BOXE120</t>
  </si>
  <si>
    <t>Box Doccia Antares Elan 100  BOXE100</t>
  </si>
  <si>
    <t>Box Doccia Serie Antares  Mod. Lilly 90X90  BOXZ90</t>
  </si>
  <si>
    <t>Box Doccia Mod. Lilly 80X140 Serie Antares  BOXZ8140</t>
  </si>
  <si>
    <t>Box Doccia Mod. Lilly 80X120 Serie Antares  BOXZ8120</t>
  </si>
  <si>
    <t>Box Doccia Serie Antares  Mod. Lilly 80X80  BOXZ80</t>
  </si>
  <si>
    <t>Box Doccia Serie Antares  Mod. Lilly 75X90  BOXZ790</t>
  </si>
  <si>
    <t>Box Doccia Serie Antares  Mod. Lilly 70X70  BOXZ70</t>
  </si>
  <si>
    <t>Box Doccia Serie Antares  Mod. Lilly 100X100  BOXZ100</t>
  </si>
  <si>
    <t>Box Antares S. Mary 90X90X90  BOXQ90</t>
  </si>
  <si>
    <t>Box Antares S. Mary 80X80X80  BOXQ80</t>
  </si>
  <si>
    <t>Box Antares S. Mary 70X70X70  BOXQ70</t>
  </si>
  <si>
    <t>Box Antares Serie Susy 90X90 Ap. Centrale  BOXX90</t>
  </si>
  <si>
    <t>Box Antares Serie Susy 80X80 Ap. Centrale  BOXX80</t>
  </si>
  <si>
    <t>Box Antares Serie Susy 90X90  BOXS90</t>
  </si>
  <si>
    <t>Box Antares Serie Susy 80X80  BOXS80</t>
  </si>
  <si>
    <t>Box Antares S. Vera 90X90X90  BOXW90</t>
  </si>
  <si>
    <t>Box Antares S. Vera 80X80X80  BOXW80</t>
  </si>
  <si>
    <t>Box Antares S. Vera 70X70X70  BOXW70</t>
  </si>
  <si>
    <t>Lato Box Strass Angolo 90   Zx Vetro Temperato 6 Mm Trasparente  PBS900218</t>
  </si>
  <si>
    <t>Lato Box Strass Angolo 80   Zx Vetro Temperato 6 Mm Trasparente  PBS800218</t>
  </si>
  <si>
    <t>Lato Box Strass Angolo 70   Zx Vetro Temperato 6 Mm Trasparente  PBS700218</t>
  </si>
  <si>
    <t>Lato Box Strass Angolo 140  Zx Vetro Temperato 6 Mm Trasparente  PBS1400218</t>
  </si>
  <si>
    <t>Lato Box Strass Angolo 120  Vetro Temperato 6 Mm Trasparente  PBS1200218</t>
  </si>
  <si>
    <t>Lato Box Strass Angolo 100  Zx Vetro Temperato 6 Mm Trasparente  PBS1000218</t>
  </si>
  <si>
    <t>Porta Doccia Book5 2 Ante 90  Vetro Temperato 5 Mm Trasparente  PB900218</t>
  </si>
  <si>
    <t>Porta Doccia Book5 2 Ante 80  Vetro Temperato 5 Mm Trasparente  PB800218</t>
  </si>
  <si>
    <t>Porta Doccia Book5 2 Ante 75 Vetro Temperato 5 Mm Trasparente  PB750218</t>
  </si>
  <si>
    <t>Porta Doccia Book5 2 Ante 70 Vetro Temperato 5 Mm Trasparente  PB700218</t>
  </si>
  <si>
    <t>Porta Doccia Book5 2 Ante 100  Vetro Temperato 5 Mm Trasparente  PB1000218</t>
  </si>
  <si>
    <t>Parete Fissa 78&lt;&gt;82   Prof. Cromo Vetro Trasparente  PF800218</t>
  </si>
  <si>
    <t>Parete Fissa 73&lt;&gt;77    Prof. Cromo Vetro Trasparente  PF750218</t>
  </si>
  <si>
    <t>Parete Fissa 68&lt;&gt;72  Prof. Cromo Vetro Trasparente  PF700218</t>
  </si>
  <si>
    <t>Porta Doccia Strass 1 Anta 90 Vetro Satinato Prof. Cromo  PS1A900218</t>
  </si>
  <si>
    <t>Porta Doccia Strass 1 Anta 80 Vetro Satinato Prof. Cromo  PS1A800218</t>
  </si>
  <si>
    <t>Porta Doccia Strass 1 Anta 75  Vetro Satinato Prof. Cromo  PS1A750218</t>
  </si>
  <si>
    <t>Porta Doccia Strass 1 Anta 70 Vetro Satinato Prof. Cromo  PS1A700218</t>
  </si>
  <si>
    <t>Porta Strass 138&lt;&gt;142 Sc.Le Zx Vetro Satinato Prof. Cromo  PS1400218</t>
  </si>
  <si>
    <t>Porta Strass 118&lt;&gt;122 Sc.Le Vetro Trasparente Prof. Cromo  PS1200218</t>
  </si>
  <si>
    <t>Porta Doccia Strass 2 Ante 100 Vetro Satinato Prof. Cromo  PS2B1000218</t>
  </si>
  <si>
    <t>Porta Doccia Strass 2 Ante 180 Vetro Trasparente Prof. Cromo  PS2A1800218</t>
  </si>
  <si>
    <t>Porta Doccia Strass 2 Ante 170 Vetro Satinato Prof. Cromo  PS2A1700218</t>
  </si>
  <si>
    <t>Porta Doccia Strass 2 Ante 160 Vetro Satinato Prof. Cromo  PS2A1600218</t>
  </si>
  <si>
    <t>Porta Doccia Strass 2 Ante 150 Vetro Satinato Prof. Cromo  PS2A1500218</t>
  </si>
  <si>
    <t>Porta Doccia Strass 2 Ante 90 Vetro Trasparente Prof. Cromo  PS2B900218</t>
  </si>
  <si>
    <t>Porta Doccia Strass 2 Ante 80 Vetro Trasparente Prof. Cromo  PS2B800218</t>
  </si>
  <si>
    <t>Porta Doccia Strass 2 Ante 75 Vetro Trasparente Prof. Cromo  PS2B750218</t>
  </si>
  <si>
    <t>Porta Doccia Strass 2 Ante 70 Vetro Trasparenteprof. Cromo  PS2B700218</t>
  </si>
  <si>
    <t>Cassetta Incasso Fusion Per Muratura E Vaso A Pavimento  1060F</t>
  </si>
  <si>
    <t>Cassetta A Zaino Delta 2 Pulsanti Silenziata Bianca  CZ2DB</t>
  </si>
  <si>
    <t>Cassetta A Zaino Beta S/Rub  CZBB</t>
  </si>
  <si>
    <t>Cassetta A Zaino Delta Elegant Silenziata Con Polisterolo Bianca  CZDB</t>
  </si>
  <si>
    <t>Cassetta Plus Doppio Scar. B  CZP2B</t>
  </si>
  <si>
    <t>Cassetta Zaino Beta Plus  CZPB</t>
  </si>
  <si>
    <t>Cassetta A Zaino Angolo Bianca  CZAB</t>
  </si>
  <si>
    <t>Cassetta Cr Sfera 1Riv.S/Rub  1000S1</t>
  </si>
  <si>
    <t>Cassetta Wc A Zaino Con Tubo Water Saving Concept 1 pulsanter  1000C1</t>
  </si>
  <si>
    <t>Porta Carta Igenica In ABS Bianco Foro
Visivo Per Vedere La Quantita'
All'interno Facile Da Istallare
D.: 270 D. 120
Pr. 280 mm. H
Con Chiave Di Chiusura  0673.27</t>
  </si>
  <si>
    <t>Porta Carta Igenica In ABS Bianco Foro
Visivo Per Vedere La Quantita'
All'interno Facile Da Istallare
D.: 270 D. 120
Pr. 280 mm. H
Con Chiave Di Chiusura  0672.27</t>
  </si>
  <si>
    <t>Porta Carta Salviette In Acciaio
Inox Foro Visivo Per Vedere
La Quantita' All'interno
Facile Da Istallare
D. 290 Lar. 110 Pr. 270 mm. H
Con Chiave Di Chiusura  0670.29</t>
  </si>
  <si>
    <t>Porta Carta Igenica In Acciaio Inox Foro Visivo Per Vedere
La Quantita' All'interno, Facile Da Istallare 
M.:  270 D. 130 pr. 275 mm. H
Con Chiave Di Chiusura  0669.27</t>
  </si>
  <si>
    <t>Mensola Pneumatica Reclinabile Art. 15102  15102</t>
  </si>
  <si>
    <t>Mensola Reclinabile Lavabo  Art. 15101  15101</t>
  </si>
  <si>
    <t>Coppia Mensole Fisse Lavabo  Art. 15100  15100</t>
  </si>
  <si>
    <t>Miscelatore lavabo elettronico con canna girevole con alimentazione a batteria Electronic basin with swinging spout powered by battery Mitigeur lavabo électronique avec bec rotatif avec alimentation par batteries. Art. 7091SB  7091SB</t>
  </si>
  <si>
    <t>Rubinetto miscelatore per lavabo, a comando
elettronico ed alimentato a batterie.
Installazione sopra piano. Connessione tubo
flessibile G 1/2”  703601</t>
  </si>
  <si>
    <t>Rubinetto lavabo elettronico con alimentazione a batteria Electronic basin tap powered by battery Robinet lavabo électronique avec alimentation par batteries . Art. 7035B  7035B</t>
  </si>
  <si>
    <t>Rubinetto a pedale temporizzato a parete/pavimento Self-closing pedal wall-mounted/floor-mounted tap Robinet temporisé à pédale mural/au plancher. Art. 9057  9057</t>
  </si>
  <si>
    <t>Rubinetto a pedale temporizzato a parete/pavimento Self-closing pedal wall-mounted/floor-mounted tap Robinet temporisé à pédale mural/au plancher . Art. 9056  9056</t>
  </si>
  <si>
    <t>Miscelatore a pedale istantaneo a parete/pavimento Instantaneous pedal wall-mounted/floor-mounted mixer Mitigeur instantané à pèdale mural/au plancher. Art. 9011  9011</t>
  </si>
  <si>
    <t>Miscelatore a pedale temporizzato a parete/pavimento Self-closing pedal wall-mounted/floor-mounted mixer Mitigeur temporisé à pédale mural/au plancher. Art. 9010  9010</t>
  </si>
  <si>
    <t>Flussometro ad incasso studiato per il colpo d’ariete, per installazione a parete G3/4 Concealed wall-mounted flush valve studied for water hammer G3/4 Robinet de chasse encastrable étudié pour le coup de bélier, pour installation mural G3/4  . Art. 9455 3/4"  9455G</t>
  </si>
  <si>
    <t>Pre-miscelatore completo di valvola di non ritorno Pre-mixer complete with non-return valve Pre- mitigeur complet avec clapet anti-retour. Art. 9020ECO  9020ECO</t>
  </si>
  <si>
    <t>Miscelatore lavabo temporizzato Self-closing basin mixer Mitigeur lavabo temporisé. Art. 9007  9007</t>
  </si>
  <si>
    <t>Rubinetto lavabo temporizzato Self-closing basin tap Robinet lavabo temporisé. Art. 9001  9001</t>
  </si>
  <si>
    <t>Buttatoio Kg.13 Cm. 42X38  AS01</t>
  </si>
  <si>
    <t>Pila in Porcellana bianca 60X50X40  AS03</t>
  </si>
  <si>
    <t>Bidet Alto Terza Eta'  10386</t>
  </si>
  <si>
    <t>Vaso Alto Terza Eta' Scarico Pavimento  10381</t>
  </si>
  <si>
    <t>Vaso Disabile Sc.Parete  10210</t>
  </si>
  <si>
    <t>Vaso Disabile Scarico Terra  10200</t>
  </si>
  <si>
    <t>Lavabo Ergonomico Disabilis/Troppo Pieno  10192</t>
  </si>
  <si>
    <t>Sedile Ribaltabile  Thermomat  Saniline A Parete  T-SPR</t>
  </si>
  <si>
    <t>Seggiolino Vasca Con Schenale Regolabile In Larghea  15500</t>
  </si>
  <si>
    <t>Seduta Per Vasca Regolabile Bianco  101H48602</t>
  </si>
  <si>
    <t>Sgabello 4 Gambe Bianco  101H47602</t>
  </si>
  <si>
    <t>Specchio Basculante Bianco  101H21004</t>
  </si>
  <si>
    <t>Dispenser X Sapone A Muro 2 pulsanti D. 21x15x7  748666</t>
  </si>
  <si>
    <t>Dispenser Per Sapone A Muro  748665</t>
  </si>
  <si>
    <t>Braccio Doccia Lusso Cm.35  BD6048CR35</t>
  </si>
  <si>
    <t>Braccio Doccia Lusso Sezione Quadrata  In Scatola  BD6042003CR</t>
  </si>
  <si>
    <t>Braccio Doccia Sphera 6037 40 Cm  BD6037403CR</t>
  </si>
  <si>
    <t>Braccio Doccia Sphera 6037 35 Cm  BD6037353CR</t>
  </si>
  <si>
    <t>Braccio Doccia Sphera 6037 30 Cm  BD6037303CR</t>
  </si>
  <si>
    <t>Braccio Doccia Sphera 6037 25 Cm  BD6037253CR</t>
  </si>
  <si>
    <t>Kit Braccio Doccia Con Soffione Serie Lux  4010CR</t>
  </si>
  <si>
    <t>Kit Braccio Doccia Con Soffione Serie Lux Maxi Perfecta  4003CR</t>
  </si>
  <si>
    <t>Kit Braccio Doccia Con Soffione Serie Lux Anticalcare  4002CR</t>
  </si>
  <si>
    <t>Kit Braccio Doccia Con Soffione Serie Lux  4001CR</t>
  </si>
  <si>
    <t>Braccio Doccia 25 Cm Import  DGO-08525</t>
  </si>
  <si>
    <t>Braccio Doccia 30 Cm Import  DGO-08630</t>
  </si>
  <si>
    <t>Braccio Doccia 35 Cm Import  DGO-08735</t>
  </si>
  <si>
    <t>DGO-08740</t>
  </si>
  <si>
    <t>Colonna Doccia Elegant Nero  CENE</t>
  </si>
  <si>
    <t>Colonna Doccia El.Jet Nero  CEJNE</t>
  </si>
  <si>
    <t>Colonna Doccia Elegant Jet  CEJAC</t>
  </si>
  <si>
    <t>Colonna Doccia Valentina  CDV</t>
  </si>
  <si>
    <t>Colonna Doccia Drop  CDROP</t>
  </si>
  <si>
    <t>Colonna Doccia Magicconfort  CDMC</t>
  </si>
  <si>
    <t>Flex Monoforo  120 Conico 1/2" Cono 3/8" Maschio  FM120C</t>
  </si>
  <si>
    <t>Flex Doccia Estensibile Scatola 150-200 Conico  FDE200S</t>
  </si>
  <si>
    <t>FLP155401CR</t>
  </si>
  <si>
    <t>FLP205401CR</t>
  </si>
  <si>
    <t>FLC155901BO</t>
  </si>
  <si>
    <t>FLC155901NO</t>
  </si>
  <si>
    <t>Fle Doccia Cm. 200 Cz. Cromo  FD200C</t>
  </si>
  <si>
    <t>Flex Doccia Da 200 Ff  FD200</t>
  </si>
  <si>
    <t>Flex Doccia 150 Conico  FD150C</t>
  </si>
  <si>
    <t>Flex Doccia Da 150 Ff  FD150</t>
  </si>
  <si>
    <t>Spyrit 3 G. Doccia In Abs Cromato.
120Mm Di Diametro, 1 Getto Anticalcare.
Completo Di Filtro Anti Intasamento "Xx"  SHWSP12003405</t>
  </si>
  <si>
    <t>Spyrit 1 G. Doccia In Abs Cromato.
120Mm Di Diametro, 1 Getto Anticalcare.
Completo Di Filtro Anti Intasamento "Xx"  SHWSP12001405</t>
  </si>
  <si>
    <t>Rubinia 150 Doccia In Abs Cromato.
150 Mm Di Diametro, 1 Getto Anticalcare.
Completo Di Filtro Anti Intasamento. "Xx"  SHWRU15001305</t>
  </si>
  <si>
    <t>Purerain 1 G. Doccia 1 Getto "Xx"  SHWPU05301405</t>
  </si>
  <si>
    <t>Pepite 3 G.Doccia In Abs Cromato 3 Getti "Xx"  SHWPT08003405</t>
  </si>
  <si>
    <t>Doccia Tokio Monogetto  DCLED2</t>
  </si>
  <si>
    <t>Doccia Shangai Monogetto  DCLED1</t>
  </si>
  <si>
    <t>Doccia Kit Marine Cromo In Scatola Idromassaggio  DCKITM</t>
  </si>
  <si>
    <t>Doccia AMBRA in abs 4 funzioni
cromata con sistema anticalcare
autopulente.  DC5220001CR</t>
  </si>
  <si>
    <t>Doccia Idromassaggio Anticalcare In Abs Lapis 3 Funzioni con Pulsante  DC5211</t>
  </si>
  <si>
    <t>Doccia 2 Funzioni Con Getto A Cascata In Abs.
 Gemma  DC5084</t>
  </si>
  <si>
    <t>Doccetta Idromassaggio Anticalcare Multigetto Per Doccia Corallo  DC5083</t>
  </si>
  <si>
    <t>Doccia Trendy Monoget.Antic.Linea Minimale Quadrato  DC5056001CR</t>
  </si>
  <si>
    <t>Doccia Star Monoget.Antic.Tonda  DC5039</t>
  </si>
  <si>
    <t>DC5055009CR</t>
  </si>
  <si>
    <t>Doccia Parrucchiere 2 Getti  DC5003</t>
  </si>
  <si>
    <t>Doccia Cucina 2 Getti Bianca  DC5014B</t>
  </si>
  <si>
    <t>Doccia Cucina 2 Getti Cromo "Xx"  DC5014CR</t>
  </si>
  <si>
    <t>Doccia Shut Off Con Fermo Leva Nera  DC5035N</t>
  </si>
  <si>
    <t>Doccia Salome'  DC5009</t>
  </si>
  <si>
    <t>Doccetta Primula  Cromo Ant.  D1GC</t>
  </si>
  <si>
    <t>Doccetta Aurora 5 Getti Cromato  AURORA</t>
  </si>
  <si>
    <t>Doccia Twister-3 Getti Bianco Oro  0399BD</t>
  </si>
  <si>
    <t>Presa acqua in ottone serie Glamour attacco 1/2" MM  PA3160003CR</t>
  </si>
  <si>
    <t>Presa acqua in ottone modello Arte attacco 1/2" MM  PA3150003CR</t>
  </si>
  <si>
    <t>Gomito Saliscendi Mm 1/2" C.Ros  GS1\2</t>
  </si>
  <si>
    <t>Deviatore 3/4M-1/2"M-3/4"F  DV3816</t>
  </si>
  <si>
    <t>Deviatore 3/4M-1/2"M-1/2"F  DV3815</t>
  </si>
  <si>
    <t>Deviatore 1/2"M-1/2"M-1/2"F  DV3812</t>
  </si>
  <si>
    <t>Duplex Glamour Fisso  DP3064</t>
  </si>
  <si>
    <t>Duplex Arte Fisso  DP3052</t>
  </si>
  <si>
    <t>Duplex Esterno Forcellino  DP3036</t>
  </si>
  <si>
    <t>Duplex Esterno Fuso  DP3034</t>
  </si>
  <si>
    <t>Duplex Esterno Abs  DP3033</t>
  </si>
  <si>
    <t>Doccia Aladino Shut Off  DC5028</t>
  </si>
  <si>
    <t>Idroscopino Att/Muro Idral Cr.  02420C</t>
  </si>
  <si>
    <t>Saliscendi Magic Confort Senza Asta Regolabile  SMC4GC</t>
  </si>
  <si>
    <t>Saliscendi NEOS Doccia AMBRA in abs 4 funzioni
cromata con sistema anticalcare
autopulente  SL5N420T5CR</t>
  </si>
  <si>
    <t>Saliscendi Europa 4 Getti Cr.  SE4GC</t>
  </si>
  <si>
    <t>New Saliscendi Docc.5 Getti  Con Porta Sapone  ROSY</t>
  </si>
  <si>
    <t>Saliscendi Lilia Completa  LILIA</t>
  </si>
  <si>
    <t>Saliscendi Asta Ellittica  Con Portasapone E Doccetta  KANDY</t>
  </si>
  <si>
    <t>Saliscendi Completo Dalia  DALIA</t>
  </si>
  <si>
    <t>Saliscendi Cromato Per Doccia Serie Tempesta Grohe 
 Asta Doccia 600Mm  27598001</t>
  </si>
  <si>
    <t>Set Doccia Cromo Palinuro  110E84100</t>
  </si>
  <si>
    <t>Set Doccia Cromo Ischia  110E36100</t>
  </si>
  <si>
    <t>Soffione Standard 1/2"  SS</t>
  </si>
  <si>
    <t>Soffione Derby 30X30  SD4934</t>
  </si>
  <si>
    <t>Soffione Derby 25X25  SD4924</t>
  </si>
  <si>
    <t>Soffione Derby 20X20  SD4914</t>
  </si>
  <si>
    <t>Soffione A Campana Anticalcare  SD4075</t>
  </si>
  <si>
    <t>Soffione Magic Anticalcare  SD4072</t>
  </si>
  <si>
    <t>Soffione Ninfea 3 Getti Anticalcare Cromato  SD4062</t>
  </si>
  <si>
    <t>Soffione Gardenia 5 Getti  SD4020</t>
  </si>
  <si>
    <t>Soffione Cucina 2 Getti  SD4017</t>
  </si>
  <si>
    <t>Soffione Tondo 30X30 Chelsea  SD3930</t>
  </si>
  <si>
    <t>SD3410NO</t>
  </si>
  <si>
    <t>SD3415NO</t>
  </si>
  <si>
    <t>SD3420NO</t>
  </si>
  <si>
    <t>SD3425NO</t>
  </si>
  <si>
    <t>SD3430NO</t>
  </si>
  <si>
    <t>SD3440NO</t>
  </si>
  <si>
    <t>Soffione Tondo 25X25 Chelsea  SD3925</t>
  </si>
  <si>
    <t>Soffione Tondo 20X20 Chelsea  SD3922</t>
  </si>
  <si>
    <t>Soffione Iris Anticalcare Sac.  S1GA</t>
  </si>
  <si>
    <t>Kit Soffione Doccia Asta 24/25  59910</t>
  </si>
  <si>
    <t>Soffione Idromassaggio Muoltigetti Easyclean Pesante Cromato Lucido  0893CR</t>
  </si>
  <si>
    <t>Soffione Minimale In Acciaio Anticalcare Import Tondo 250 Size 10"  S-2540T</t>
  </si>
  <si>
    <t>Soffione Minimale In Acciaio Anticalcare Import Tondo 200 Size 8"  S-2040T</t>
  </si>
  <si>
    <t>Soffione Minimale In Acciaio Anticalcare Import Quadrato 20X20 Zx Size 8"  S-2040Q</t>
  </si>
  <si>
    <t>Soffione Minimale In Acciaio Anticalcare Import Tondo D. 15 Zx Size 6"  S-1540T</t>
  </si>
  <si>
    <t>Soffione Minimale In Acciaio Anticalcare Import Quadrato 15X15 Zx  S-1540Q</t>
  </si>
  <si>
    <t>Soffione Minimale In Acciaio Anticalcare Import Tondo D. 10 Zx  S-1040T</t>
  </si>
  <si>
    <t>Soffione Minimale In Acciaio Anticalcare Import Quadrato 10X10  S-1040Q</t>
  </si>
  <si>
    <t>Soffione Lisbona Quadrato In Acciaio Ultrasottile Con Anticalcare 40X40  Attacco 1/2 F Con Snodo  SD3440</t>
  </si>
  <si>
    <t>Soffione Lisbona Quadrato In Acciaio Ultrasottile Con Anticalcare 30X30 Attacco 1/2 F Con Snodo  SD3430</t>
  </si>
  <si>
    <t>Soffione Lisbona Quadrato In Acciaio Ultrasottile Con Anticalcare 25X25 Attacco 1/2 F Con Snodo  SD3425</t>
  </si>
  <si>
    <t>Soffione Lisbona Quadrato In Acciaio Ultrasottile Con Anticalcare 20X20 Attacco 1/2 F Con Snodo  SD3420</t>
  </si>
  <si>
    <t>SD3415</t>
  </si>
  <si>
    <t>Soffione Lisbona Quadrato In Acciaio Ultrasottile Con Anticalcare 15X15 Attacco 1/2 F Con Snodo  SD3415</t>
  </si>
  <si>
    <t>SD3410</t>
  </si>
  <si>
    <t>Soffione Lisbona Quadrato In Acciaio Ultrasottile Con Anticalcare 10X10 Attacco 1/2 F Con Snodo  SD3410</t>
  </si>
  <si>
    <t>SD3340NO</t>
  </si>
  <si>
    <t>SD3340</t>
  </si>
  <si>
    <t>Soffione Roma Tondo In Acciaio Ultrasottile Con Anticalcare D. 40Cm Sp. 2 Mm. Attacco 1/2 F Con Snodo  SD3340</t>
  </si>
  <si>
    <t>SD3330NO</t>
  </si>
  <si>
    <t>Soffione Roma Tondo In Acciaio Ultrasottile Con Anticalcare D. 30 Cm Sp. 2 Mm. Attacco 1/2 F Con Snodo Nero Opaco  SD3330NO</t>
  </si>
  <si>
    <t>Soffione Roma Tondo In Acciaio Ultrasottile Con Anticalcare D. 30 Cm Sp. 2 Mm. Attacco 1/2 F Con Snodo  SD3330</t>
  </si>
  <si>
    <t>SD3325NO</t>
  </si>
  <si>
    <t>Soffione Roma Tondo In Acciaio Ultrasottile Con Anticalcare D. 25 Cm Sp. 2 Mm. Attacco 1/2 F Con Snodo Nero Opaco  SD3325NO</t>
  </si>
  <si>
    <t>Soffione Roma Tondo In Acciaio Ultrasottile Con Anticalcare D. 25 Cm Sp. 2 Mm. Attacco 1/2 F Con Snodo  SD3325</t>
  </si>
  <si>
    <t>SD3320NO</t>
  </si>
  <si>
    <t>Soffione Roma Tondo In Acciaio Ultrasottile Con Anticalcare D. 20 Cm Sp. 2 Mm. Attacco 1/2 F Con Snodo Nero Opaco  SD3320NO</t>
  </si>
  <si>
    <t>Soffione Roma Tondo In Acciaio Ultrasottile Con Anticalcare D. 20 Cm Sp. 2 Mm. Attacco 1/2 F Con Snodo  SD3320</t>
  </si>
  <si>
    <t>SD3315NO</t>
  </si>
  <si>
    <t>Soffione Roma Tondo In Acciaio Ultrasottile Con Anticalcare D. 15 Cm Sp. 2 Mm. Attacco 1/2 F Con Snodo Nero Opaco  SD3315NO</t>
  </si>
  <si>
    <t>SD3315</t>
  </si>
  <si>
    <t>Soffione Roma Tondo In Acciaio Ultrasottile Con Anticalcare D. 15Cm Sp. 2 Mm. Attacco 1/2 F Con Snodo  SD3315</t>
  </si>
  <si>
    <t>SD3310NO</t>
  </si>
  <si>
    <t>Soffione Roma Tondo In Acciaio Ultrasottile Con Anticalcare D. 10 Cm Sp. 2 Mm. Attacco 1/2 F Con Snodo Nero Opaco  SD3310NO</t>
  </si>
  <si>
    <t>SD3310</t>
  </si>
  <si>
    <t>Soffione Roma Tondo In Acciaio Ultrasottile Con Anticalcare D. 10Cm Sp. 2 Mm. Attacco 1/2 F Con Snodo  SD3310</t>
  </si>
  <si>
    <t>Supporto Sanitari Terra 4 Pz  SST</t>
  </si>
  <si>
    <t>Supporto Sanitari Sospesi Universale Bidet - Vaso  SSSU</t>
  </si>
  <si>
    <t>Supporto Per Lavabo 140X10  Tassello D.14  SL140</t>
  </si>
  <si>
    <t>Flex Inox 1/2" X 35 Cm. Mf  FI35</t>
  </si>
  <si>
    <t>Nuova Cassetta Av1 80Mm  38863000</t>
  </si>
  <si>
    <t>Skate Cosmopolitan Piastra Di Azionamento Bianca  38732SH0</t>
  </si>
  <si>
    <t>Skate Cosmopolitan Piastra Di Azionamento Nero Ultra Opaco  38732KF0</t>
  </si>
  <si>
    <t>Skate Cosmopolitan Piastra Di Azionamento Oro Spazzolato  38732GN0</t>
  </si>
  <si>
    <t>Skate Cosmopolitan Piastra Di Azionamento Acciaio Inox  38732SD0</t>
  </si>
  <si>
    <t>Skate Cosmopolitan Piastra Di Azionamento Oro Lucido  38732GL0</t>
  </si>
  <si>
    <t>38732EN0</t>
  </si>
  <si>
    <t>Skate Cosmopolitan Piastra Di Azionamento Nichel Spazzolato</t>
  </si>
  <si>
    <t>Skate Cosmopolitan Piastra Di Azionamento Oro Rosa Spazzolato  38732DL0</t>
  </si>
  <si>
    <t>Cassetta Eco Incasso New M Con Placca Linea Bianca P-0560  P-CEICAL</t>
  </si>
  <si>
    <t>Cassetta Eco Incasso New M Con Placca Ellisse Bianca  P-0550  P-CEICA</t>
  </si>
  <si>
    <t>Cassetta Eco Incasso New M Con Placca Linea Cromo
 P-0562  P-CEICACL</t>
  </si>
  <si>
    <t>Cassetta Eco Incasso New M Con Placca Ellisse Cromo
 P-0552  P-CEICAC</t>
  </si>
  <si>
    <t>Sara Inc. New Model Con Placca Linea Bianca P-0660  P-CSCA</t>
  </si>
  <si>
    <t>Sara Inc. New Model Con Placca Linea Cromo P-0662  P-CSCAC</t>
  </si>
  <si>
    <t>Cassetta Incasso Pucci Rame Completa Di Placca P-7510 Bianca  P-CPCA</t>
  </si>
  <si>
    <t>Cassetta Incasso Pucci Rame  Con Placca Cromo P-7512  P-CPCAC</t>
  </si>
  <si>
    <t>Lavatoio Ricambio  3010S</t>
  </si>
  <si>
    <t>Lavatoio Ricambio 60X60  3007S</t>
  </si>
  <si>
    <t>Lavatoio Ricambio 45X50  3006S</t>
  </si>
  <si>
    <t>Lavatoio Ricambio 60X50  3002S</t>
  </si>
  <si>
    <t>Lavello Appoggio 80X50 Cm 2 Vasche - Serie Pisa Prelucido  PI802PC</t>
  </si>
  <si>
    <t>Lavello Appoggio 120X50Cm Destra  Serie Pisa Prelucido  PI120RPC</t>
  </si>
  <si>
    <t>Lavello Appoggio 120X50Cm Sinistra Serie Pisa Prelucido  PI120LPC</t>
  </si>
  <si>
    <t>Maniglione Acciaio Inox 60 Cm Lucido  105H10100</t>
  </si>
  <si>
    <t>Maniglione Acciaio Bianco 60 Cm Bianco  105H10004</t>
  </si>
  <si>
    <t>Maniglione Acciaio Inox 45 Cm Lucido  105H09100</t>
  </si>
  <si>
    <t>Maniglione Acciaio Bianco 45Cm Bianco  105H09004</t>
  </si>
  <si>
    <t>Maniglione Acciaio Inox 30Cm Lucido  105H08100</t>
  </si>
  <si>
    <t>Maniglione Acciaio Bianco 30Cm Bianco  105H08004</t>
  </si>
  <si>
    <t>1 confezione, maniglione a ventosa  0598.00</t>
  </si>
  <si>
    <t>MB30I</t>
  </si>
  <si>
    <t>MB45I</t>
  </si>
  <si>
    <t>MB60I</t>
  </si>
  <si>
    <t>Barra D'Appoggio Ribaltabile 70 Cm Bianco  101H12004</t>
  </si>
  <si>
    <t>Tubo Esterno Rame Diba  TED65</t>
  </si>
  <si>
    <t>Tubo Esterno Bronzo Diba  TED47</t>
  </si>
  <si>
    <t>Tubo Esterno Cromo Diba  TED00</t>
  </si>
  <si>
    <t>Sifone Diba  BAASP</t>
  </si>
  <si>
    <t>Batteria Alta Catinella "Rame"  BAAC65</t>
  </si>
  <si>
    <t>Batteria Aria Con Kit Bronzo  BAAC47</t>
  </si>
  <si>
    <t>Batteria Aria Con Kit  BAAC00</t>
  </si>
  <si>
    <t>Pulsante Colore Rame Con Tubo Rame  300165</t>
  </si>
  <si>
    <t>Pulsante Colore Bronzo Con Tubo Rame  300147</t>
  </si>
  <si>
    <t>Pulsante Colore Cromo Con Tubo Rame  300100</t>
  </si>
  <si>
    <t>Mobile Dream 80 Appoggio 2 Ante Bianco Signal C/Specchio 60X80 + Lavabo  DREAM80APPSI</t>
  </si>
  <si>
    <t>Mobile Dream 80 Appoggio 2 Ante Sherwood C/Specchio 60X80 E Lavabo  DREAM80APPSH</t>
  </si>
  <si>
    <t>Mobile Dream 80 Appoggio 2 Ante Bianco Ossido C/Specchio 60X80 + Lavabo  DREAM80APPOS</t>
  </si>
  <si>
    <t>Mobile Dream 80 Appoggio 2 Ante Dolce Vita C/Specchio 60X80 + Lavabo  DREAM80APPDV</t>
  </si>
  <si>
    <t>Mobile Dream 80 Appoggio 2 Ante Bianco Titanio C/Specchio 60X80 + Lavabo  DREAM80APPBT</t>
  </si>
  <si>
    <t>Mobile Dream 60 Appoggio 2 Ante Bianco Signal C/Specchio 60X80 + Lavabo  DREAM60APPSI</t>
  </si>
  <si>
    <t>Mobile Dream 60 Appoggio 2 Ante Sherwood C/Specchio 60X80 + Lavabo  DREAM60APPSH</t>
  </si>
  <si>
    <t>Mobile Dream 60 Appoggio 2 Ante Bianco Ossido C/Specchio 60X80 + Lavabo  DREAM60APPOS</t>
  </si>
  <si>
    <t>Mobile Dream 60 Appoggio 2 Ante Dolce Vita C/Specchio 60X80 + Lavabo  DREAM60APPDV</t>
  </si>
  <si>
    <t>Mobile Dream 60 Appoggio 2 Ante Bianco Titanio C/Specchio 60X80 + Lavabo  DREAM60APPBT</t>
  </si>
  <si>
    <t>Mobile Dream 60 Appoggio 2 Ante Ossido Bengala C/Specchio 60X80 + Lavabo  DREAM60APPBE</t>
  </si>
  <si>
    <t>DREAM80APPBE</t>
  </si>
  <si>
    <t>Mobile Dream 80 Appoggio 2 Ante Ossido Bengala C/Specchio 60X80 + Lavabo  DREA80APPBE</t>
  </si>
  <si>
    <t>Mobile Dream 80 Sospeso 2 Ante Bianco Signal C/Specchio + Lavabo  DREAM80SI</t>
  </si>
  <si>
    <t>Mobile Dream 80 Sospeso 2 Ante Sherwood C/Specchio 60X80 + Lavabo  DREAM80SH</t>
  </si>
  <si>
    <t>Mobile Dream 80 Sospeso 2 Ante Bianco Ossido C/Specchio 60X80 + Lavabo  DREAM80OS</t>
  </si>
  <si>
    <t>Mobile Dream 80 Sospeso 2 Ante Dolce Vita C/Specchio + Lavabo  DREAM80DV</t>
  </si>
  <si>
    <t>Mobile Dream 80 Sospeso 2 Ante Bianco Titanio C/Specchio 60X80 + Lavabo  DREAM80BT</t>
  </si>
  <si>
    <t>Mobile Dream 80 Sospeso 2 Ante Ossido Bengala C/Specchio 60X80 + Lavabo  DREAM80BE</t>
  </si>
  <si>
    <t>Mobile Dream 60 Sospeso 2 Ante Bianco Signal C/Specchio Senza Luce 60X80 + Lavabo  DREAM60SI</t>
  </si>
  <si>
    <t>Mobile Dream 60 Sospeso 2 Ante Sherwood C/Specchio 60X80 + Lavabo  DREAM60SH</t>
  </si>
  <si>
    <t>Mobile Dream 60 Sospeso 2 Ante Bianco Ossido C/Specchio 60X80 + Lavabo  DREAM60OS</t>
  </si>
  <si>
    <t>Mobile Dream 60 Sospeso 2 Ante Dolce Vita C/Specchio 60X80 + Lavabo  DREAM60DV</t>
  </si>
  <si>
    <t>Mobile Dream 60 Sospeso 2 Ante Bianco Titano C/Specchio Senza Luce 60X80 + Lavabo  DREAM60BT</t>
  </si>
  <si>
    <t>Mobile Dream 60 Sospeso 2 Ante Ossido Bengala C/Specchio Senza Luce 60X80 + Lavabo  DREAM60BE</t>
  </si>
  <si>
    <t>Mobile Eirene 100 Appoggio 3 Cassetti Bianco Signal  EIRENE10APP3CSI</t>
  </si>
  <si>
    <t>Mobile Eirene 2 Cassetti Sospeso 100 Bianco Signal C/Specchio 100X80 + Lavabo  EIRENE10SI</t>
  </si>
  <si>
    <t>Mobile Eirene 80 Appoggio 3 Cassetti Bianco Signal  EIRENE80APP3CSI</t>
  </si>
  <si>
    <t>Mobile Eirene 80 Appoggio 3 Cassetti Con Base Sherwood  EIRENE80APP3CSH</t>
  </si>
  <si>
    <t>Mobile Eirene 80 Appoggio 3 Cassetti Ossido  EIRENE80APP3COS</t>
  </si>
  <si>
    <t>Mobile Eirene 80 Appoggio 3 Cassetti Dolce Vita  EIRENE80APP3CDV</t>
  </si>
  <si>
    <t>Mobile Eirene 80 Appoggio 3 Cassetti Bianco Titanio  EIRENE80APP3CBT</t>
  </si>
  <si>
    <t>Mobile Eirene 80 Appoggio 3 Cassetti  Bengala  EIRENE80APP3CBE</t>
  </si>
  <si>
    <t>Mobile Eirene 100 Appoggio 3 Cassetti Sherwood  EIRENE10APP3CSH</t>
  </si>
  <si>
    <t>Mobile Eirene 100 Appoggio 3 Cassetti Ossido  EIRENE10APP3COS</t>
  </si>
  <si>
    <t>Mobile Eirene 100 Appoggio 3 Cassetti Dolce Vita  EIRENE10APP3CDV</t>
  </si>
  <si>
    <t>Mobile Eirene 100 Appoggio 3 Cassetti Bianco Titanio  EIRENE10APP3CBT</t>
  </si>
  <si>
    <t>Mobile Eirene 100 Appoggio 3 Cassetti Bengala  EIRENE10APP3CBE</t>
  </si>
  <si>
    <t>EIRENE60APP3CSI</t>
  </si>
  <si>
    <t>Mobile Eirene 2 Cassetti 80 Sospeso Bianco Signal C/Specchio 60X80 + Lavabo  EIRENE80SI</t>
  </si>
  <si>
    <t>Mobile Eirene 2 Cassetti Sospeso 80 Sherwood C/Specchio 60X80 + Lavabo  EIRENE80SH</t>
  </si>
  <si>
    <t>Mobile Eirene 2 Cassetti Sospeso 80 Bianco Ossido C/Specchio 60X80 + Lavabo  EIRENE80OS</t>
  </si>
  <si>
    <t>Mobile Eirene 2 Cassetti 80 Sospeso Dolce Vita C/Specchio 60X80 + Lavabo  EIRENE80DV</t>
  </si>
  <si>
    <t>Mobile Eirene 2 Cassetti 80 Sospeso Bianco Titanio C/Specchio 60X80 + Lavabo  EIRENE80BT</t>
  </si>
  <si>
    <t>Mobile Eirene 2 Cassetti Sospeso 80 Ossido Bengala C/Specchio 60X80 + Lavabo  EIRENE80BE</t>
  </si>
  <si>
    <t>Mobile Eirene 2 Cassetti 60 Sospeso Bianco Signal C/Specchio 60X80 + Lavabo  EIRENE60SI</t>
  </si>
  <si>
    <t>Mobile Eirene 2 Cassetti 60 Sospeso Sherwood C/Specchio 60X80 + Lavabo  EIRENE60SH</t>
  </si>
  <si>
    <t>Mobile Eirene 2 Cassetti 60 Sospeso Bianco Ossido C/Specchio 60X80 + Lavabo  EIRENE60OS</t>
  </si>
  <si>
    <t>Mobile Eirene 2 Cassetti 60 Sospeso Dolce Vita C/Specchio 60X80 + Lavabo  EIRENE60DV</t>
  </si>
  <si>
    <t>Mobile Eirene 2 Cassetti 60 Sospeso Bianco Titanio C/Specchio 60X80 + Lavabo  EIRENE60BT</t>
  </si>
  <si>
    <t>Mobile Eirene 2 Cassetti 60 Sospeso Ossido Bengala C/Specchio 60X80 + Lavabo  EIRENE60BE</t>
  </si>
  <si>
    <t>Mobile Eirene 2 Cassetti Sospeso 100 Sherwood C/Specchio 100X80 + Lavabo  EIRENE10SH</t>
  </si>
  <si>
    <t>Mobile Eirene 2 Cassetti Sospeso 100 Bianco Ossido C/Specchio 100X80 + Lavabo  EIRENE10OS</t>
  </si>
  <si>
    <t>Mobile Eirene 2 Cassetti Sospeso 100 Dolce Vita C/Specchio 100X80 + Lavabo  EIRENE10DV</t>
  </si>
  <si>
    <t>Mobile Eirene 2 Cassetti Sospeso 100 Bianco Titanio C/Specchio 100X80 + Lavabo  EIRENE10BT</t>
  </si>
  <si>
    <t>Mobile Eirene 2 Cassetti Sospeso 100 Ossido Bengala C/Specchio 100X80 + Lavabo  EIRENE10BE</t>
  </si>
  <si>
    <t>Mobile Bagno Fly 80 Bianco Signal C/Specchio 60X80 + Lavabo  FLY80SI</t>
  </si>
  <si>
    <t>Mobile bagno fly 80 sherwood c/specchio e lavabo  FLY80SH</t>
  </si>
  <si>
    <t>Mobile Bagno Fly 80 Bianco Ossido C/Specchio E Lavabo  FLY80OS</t>
  </si>
  <si>
    <t>Mobile Bagno Fly 80 Bianco Titanio C/Specchio E Lavabo  FLY80BT</t>
  </si>
  <si>
    <t>Specchio Su Nobilato Cm 1,8 Colore Neutro Reversibile 80X100  SP80-100</t>
  </si>
  <si>
    <t>Specchio Su Nobilato Cm 1,8 Colore Neutro Reversibile 80X60  SP60-80</t>
  </si>
  <si>
    <t>Specchiera Smile Da 80 Cm Con 2 Anta Bianco Signal  SMILE80SI</t>
  </si>
  <si>
    <t>Specchiera Smile Da 80 Cm Con 2 Sherwood  SMILE80SH</t>
  </si>
  <si>
    <t>Specchiera Smile Da 80 Cm Con 2 Ossido  SMILE80OS</t>
  </si>
  <si>
    <t>Specchiera Smile Da 80 Cm Con 2 Dolce Vita  SMILE80DV</t>
  </si>
  <si>
    <t>Specchiera Smile Da 80 Cm Con 2 Anta Bianco Titanio  SMILE80BT</t>
  </si>
  <si>
    <t>Specchiera Smile Da 80 Cm Con 2 Anta Bengala  SMILE80BE</t>
  </si>
  <si>
    <t>Specchiera LED SIGMA D. 60  SIGMA60</t>
  </si>
  <si>
    <t>NEVADA</t>
  </si>
  <si>
    <t>FLORIDIA NERO</t>
  </si>
  <si>
    <t>FLORIDIA</t>
  </si>
  <si>
    <t>VIRGINIA</t>
  </si>
  <si>
    <t>ALASKA</t>
  </si>
  <si>
    <t>ARIZONA</t>
  </si>
  <si>
    <t>TEXAS</t>
  </si>
  <si>
    <t>Specchiera Joy Da 60 Cm Con 1 Anta Bianco Signal  JOY60SI</t>
  </si>
  <si>
    <t>BMC56BE</t>
  </si>
  <si>
    <t>BMC56SH</t>
  </si>
  <si>
    <t>BMC56OS</t>
  </si>
  <si>
    <t>BMC56DV</t>
  </si>
  <si>
    <t>Asciugacapelli Da Parete One Bia  101906004</t>
  </si>
  <si>
    <t>Rosetta Biella 1/2" Cromo  R1\200</t>
  </si>
  <si>
    <t>Mix Debora Bidet Con Scar. 1"  MBDE00</t>
  </si>
  <si>
    <t>Mix Debora Doccia Incasso C.40  MDIDE00</t>
  </si>
  <si>
    <t>Mix Lavabo Con Scar. 1" Cartuccia D. 40  MLDE00</t>
  </si>
  <si>
    <t>Mix Lavello Mon. Later. Debora Canna Alta Pesante Cromo  MLMLDE00</t>
  </si>
  <si>
    <t>Mix Doccia Esteno Debora  MDEDE00</t>
  </si>
  <si>
    <t>Cassetta Predisposizione Doccia Incasso Completa Di Accessori Serie Debora  CPDIDE00</t>
  </si>
  <si>
    <t>Miscelatore vasca completo di kit doccia,
flessibile, supporto e doccia multi getto  MXVAMCHHCCR</t>
  </si>
  <si>
    <t>Miscelatore lavabo prolungato cromato  MXLLMCNXCCR</t>
  </si>
  <si>
    <t>Miscelatore lavabo incasso cromato  MXLIMCHHCCR</t>
  </si>
  <si>
    <t>Miscelatore lavabo alto cromato  MXLHMCNXCCR</t>
  </si>
  <si>
    <t>Lavabo Alto Serie Hh Con Scarico Click Clac  MXLHMCHHCCR</t>
  </si>
  <si>
    <t>Lavabo Monocomando Cromato Serie Hh  MXLAMCHHCCR</t>
  </si>
  <si>
    <t>Miscelatore incasso doccia serie HH una via
piastra quadra  MXDIMCHHQCR</t>
  </si>
  <si>
    <t>Miscelatore incasso doccia una via cromato  MXDIMCHH3CR</t>
  </si>
  <si>
    <t>Miscelatore Doccia Incasso Con Deviatore, "Hh" In Ottone Cromato  MXDDMCHH3CR</t>
  </si>
  <si>
    <t>Bidet Monocomando Cromato Serie Hh  MXBIMCHHCCR</t>
  </si>
  <si>
    <t>Lavabo Incasso Cromato Serie Mm  MXLIMCMMCCR</t>
  </si>
  <si>
    <t>Lavabo Alto Serie Mm  MXLHMCMMCCR</t>
  </si>
  <si>
    <t>Lavabo Monocomando Serie Mm  MXLAMCMMCCR</t>
  </si>
  <si>
    <t>Miscelatore Doccia Incasso Una Via Cromato  MXDIMCMM3CR</t>
  </si>
  <si>
    <t>Miscelatore Doccia Incasso Con Deviatore Serie Mm  MXDDMCMM3CR</t>
  </si>
  <si>
    <t>Bidet Monocomando Serie Mm  MXBIMCMMCCR</t>
  </si>
  <si>
    <t>Miscelatore Vasca Completo Di Doccia Flex E Supporto Serie Nx  MXVAMCNXCCR</t>
  </si>
  <si>
    <t>Miscelatore Lavabo Serie Nx  MXLAMCNXCCR</t>
  </si>
  <si>
    <t>Miscelatore doccia incasso una via cromato  MXDIMCNXQCR</t>
  </si>
  <si>
    <t>Miscelatore Doccia Incasso Con Deviatore Serie Nx  Piastra Quadra  MXDDMCNXQCR</t>
  </si>
  <si>
    <t>Miscelatore Bidet Serie Nx  MXBIMCNXCCR</t>
  </si>
  <si>
    <t>Mix Lavello Parete Debora Cr.  MLPDE00</t>
  </si>
  <si>
    <t>Mix Lav. Mon. Doc /Estr.Debora Cartuccia 40  MLMEDE00</t>
  </si>
  <si>
    <t>Lavello Cucina Canna Alta Sphera "Stile"  MXCUMCNXCCR</t>
  </si>
  <si>
    <t>Lavabo Cucina Canna Alta Serie Mm Cromo  MXCUMCMMCCR</t>
  </si>
  <si>
    <t>Lavello Cucina Canna Alta  MXCUMCHHCCR</t>
  </si>
  <si>
    <t>RUIS12
Rubinetto per idroscopino in ottone 1/2 M x 1/2
M con supporto doccia (acqua fredda)  RUIS12</t>
  </si>
  <si>
    <t>Rubinetto Vitone Rapido D. 1/2"  Cromato Idral Leva Pesante In Ottone  RVRLC1\2</t>
  </si>
  <si>
    <t>Rubinetto Singolo 1/2" S /P Tiz.  RT</t>
  </si>
  <si>
    <t>Rubinetto Full 1/2" Marziano  RF1\2</t>
  </si>
  <si>
    <t>Rubinetto Biuso Lav+Lav A Y  RBLYT</t>
  </si>
  <si>
    <t>Bocca Erogazione Mon. Ec. C /T.  BEMEI</t>
  </si>
  <si>
    <t>Canna Di Erogazione Girevole Completa H 260 L 350  Basetta Di Fissaggio Su Piano. Idral Cod. 09430 Formata Da Art. 09435+09500-350  BEM350I</t>
  </si>
  <si>
    <t>Bocca erogazione fusa a parete Wall fused spout Bec erogation fondu au plancher. . Art. 9013  9013</t>
  </si>
  <si>
    <t>Bocca Di Erogazione Lavabo Fissa  02026</t>
  </si>
  <si>
    <t>VASO CIVITA P.360X480X405 IN CERAMI CA BIANCO SCARICO PARETE  VSPPB</t>
  </si>
  <si>
    <t>Vaso Civita Scarico Terra 360x475x400 mm in Ceramica Bianco Lucido  VSTPB</t>
  </si>
  <si>
    <t>Labavo Corinto Cm. 58X45  AVB6</t>
  </si>
  <si>
    <t>Lavabo Corinto Cm 48X27 S/Foro  AVB4</t>
  </si>
  <si>
    <t>Lavabo Corinto Cm 440x380x200  AVB3</t>
  </si>
  <si>
    <t>Lavabo In Ceramica 480x320x140  1770.48</t>
  </si>
  <si>
    <t>Lavabo In Ceramica 640x400x120  1239.00</t>
  </si>
  <si>
    <t>BIDET EMY IN CERAMIC FILO MURO BIANCO LUCIDO  1760.00</t>
  </si>
  <si>
    <t>VASO EMY IN CERAMIC FILO MURO BIANCO LUCIDO  1759.00</t>
  </si>
  <si>
    <t>Cod. 1758.00 Bidet Oggi S 360x550x395 mm in Ceramica Bianco Lucido.  1758.00</t>
  </si>
  <si>
    <t>Cod. 1757.00 Vaso Oggi P 360x550x395 mm in Ceramica Bianco Lucido.  1757.00</t>
  </si>
  <si>
    <t>BIDET NEPI SOSPESO 360X500X340 IN CERAMICA BIANCO LUCIDO  1756.30</t>
  </si>
  <si>
    <t>VASO NEPI SOSPESO P.360X510X365 IN CERAMICA BIANCO LUCIDO  1756.20</t>
  </si>
  <si>
    <t>Rialzo Per Seduta  Wc  Bianco  101R72004</t>
  </si>
  <si>
    <t>Seduta Ribaltabile Da Muro In Alluminio Verniciato E Materiale Plastico Bianco  101M52004</t>
  </si>
  <si>
    <t>Supporto Sedile Espansione  SSE</t>
  </si>
  <si>
    <t>Supporto Sedile Pesante Un. Barra  SSPU</t>
  </si>
  <si>
    <t>Supporto Sedile Sovrapposta  SSS</t>
  </si>
  <si>
    <t>Sedile Pesante Universale Bianco Economico  SPUBO</t>
  </si>
  <si>
    <t>Sedile Wc Fit-Series Sintesi 2.0  101F98004</t>
  </si>
  <si>
    <t>Sedile Wc Bianco Aretusa Fit  101F59004</t>
  </si>
  <si>
    <t>Sedile Wc Bianco Sedile For Life  101E77004</t>
  </si>
  <si>
    <t>SEDILE WC FIT-SERIES COLIBRI  101E76004</t>
  </si>
  <si>
    <t>SEDILE WC FIT-SERIES TESI  101E72004</t>
  </si>
  <si>
    <t>SEDILE WC FIT-SERIES CONCA  101E71004</t>
  </si>
  <si>
    <t>Supporto Sedile Pesante Universale Cromato  SSP</t>
  </si>
  <si>
    <t>Supporto Moplen Pvc  SSM</t>
  </si>
  <si>
    <t>Set Paracolpi Sedili Termoind.  SATSP</t>
  </si>
  <si>
    <t>Coppia Cerniere Copriwater Universale Alette  54 Mm 57 Mm  Import  DGO-157</t>
  </si>
  <si>
    <t>Coppia Cerniere Copriwater Universale Alette  61 Mm 68 Mm  Import  DGO-156</t>
  </si>
  <si>
    <t>Kit Cerniera ricambio in Acciaio Inox  52880</t>
  </si>
  <si>
    <t>Supporto Sedile Pesante Universale Cromato Satinato Import  5200689</t>
  </si>
  <si>
    <t>Sedile  Soft Close Satsu Universaleuniverversal Slim
Adattabilità serie Fast Azzurra  SATSU</t>
  </si>
  <si>
    <t>Sedile  Soft Close Sat PER SANITARUI EMY  SATEMY</t>
  </si>
  <si>
    <t>Copriwater Soft Close Sgancio di Rilascio. Termoindurente  SAT527</t>
  </si>
  <si>
    <t>SAT524</t>
  </si>
  <si>
    <t>Copriwater Soft Close Sgancio di Rilascio. Termoindurente  SAT524</t>
  </si>
  <si>
    <t>Copriwater Oggi Bianco Soft Close Sgancio di Rilascio. Termoindurente  SAT1757</t>
  </si>
  <si>
    <t>Copriwater Oggi Bianco In PVC Soft Close Sgancio di Rilascio.  SAT1750</t>
  </si>
  <si>
    <t>Sedile Soft Close Sat 21  SAT21</t>
  </si>
  <si>
    <t>Sedile Soft Close Sat 22  SAT22</t>
  </si>
  <si>
    <t>Sedile Termoindurente Per Disabile Soft Close  SAT23</t>
  </si>
  <si>
    <t>Sedile Termoindurente Soft Close SAT 24  SAT24</t>
  </si>
  <si>
    <t>Sedile Termoindurente Soft Close SAT 25  SAT25</t>
  </si>
  <si>
    <t>Sedile Termoindurente Soft Close SAT 26  SAT26</t>
  </si>
  <si>
    <t>Sedile  Soft Close Sat27 
Linea Slim  SAT27</t>
  </si>
  <si>
    <t>Sedile Soft Close Sat 20  SAT20</t>
  </si>
  <si>
    <t>Sedile Soft Close Sat 19  SAT19</t>
  </si>
  <si>
    <t>Sedile Soft Close Sat 18  SAT18</t>
  </si>
  <si>
    <t>Sedile  Soft Close Sat 17  SAT17</t>
  </si>
  <si>
    <t>Sedile  Soft Close Sat 16  SAT16</t>
  </si>
  <si>
    <t>Sedile  Soft Close Sat 15  SAT15</t>
  </si>
  <si>
    <t>Sedile  Soft Close Sat 14  SAT14</t>
  </si>
  <si>
    <t>Sedile  Soft Close Sat 13  SAT13</t>
  </si>
  <si>
    <t>Sedile  Soft Close Sat 12 Full 48  SAT12</t>
  </si>
  <si>
    <t>Sedile  Soft Close Sat 11  SAT11</t>
  </si>
  <si>
    <t>Sedile  Soft Close Sat 10  SAT10</t>
  </si>
  <si>
    <t>Sat 9 Copriwater Termoindurente  SAT9</t>
  </si>
  <si>
    <t>Sat 8 Copriwater Termoindurente  SAT8</t>
  </si>
  <si>
    <t>Sat 7 Copriwater Termoindurente  SAT7</t>
  </si>
  <si>
    <t>Sat 6 Copriwater Termoindurente  SAT6</t>
  </si>
  <si>
    <t>Sat 5 Copriwater Termoindurente  SAT5</t>
  </si>
  <si>
    <t>Sat 4 Copriwater Termoindurente  SAT4</t>
  </si>
  <si>
    <t>Sat 3 Copriwater Termoindurente  SAT3</t>
  </si>
  <si>
    <t>Sat 2 Copriwater Termoidurente  SAT2</t>
  </si>
  <si>
    <t>Sat 1 Copriwater Termoindurente  SAT1</t>
  </si>
  <si>
    <t>11825N/01</t>
  </si>
  <si>
    <t>FISSOROL</t>
  </si>
  <si>
    <t>Sifone A Esse Da 11/4" Cromo  SE11\4</t>
  </si>
  <si>
    <t>Sifone A Bottiglia 11/4" Zz  SB11\4</t>
  </si>
  <si>
    <t>1061FN2</t>
  </si>
  <si>
    <t>1406</t>
  </si>
  <si>
    <t>1407SG</t>
  </si>
  <si>
    <t>17D72304A0CR</t>
  </si>
  <si>
    <t>17D74214A0CR</t>
  </si>
  <si>
    <t>2051</t>
  </si>
  <si>
    <t>2051B</t>
  </si>
  <si>
    <t>Cassetta 0,82 Cm Per 38415000 Cassetta 0,82 Cm Per Wc  38422000</t>
  </si>
  <si>
    <t>Skate Air Piastra Di Azionamento Cromata  38505000</t>
  </si>
  <si>
    <t>Skate Air Piastra Di Azionamento Bianca  38505SH0</t>
  </si>
  <si>
    <t>Uniset 80Mm Per Wc Con Cass.Av1  38729000</t>
  </si>
  <si>
    <t>Skate Cosmopolitan Piastra Di Azionamento Cromata  38732000</t>
  </si>
  <si>
    <t>Rubinetto Diritto Da 1/2 Con Rompigetto Cromo  667</t>
  </si>
  <si>
    <t>Rubinetto 1/2 C/Vitone Rapido 1/4 Di Giro Leva  669</t>
  </si>
  <si>
    <t>Bidet Civita 365x525x400 mm in Ceramica Bianco Lucido  BUPB</t>
  </si>
  <si>
    <t>C19B449KMCR</t>
  </si>
  <si>
    <t>Cassetta Alta Civita 435x250x325 mm in Ceramica Bianco Lucido  CAPB</t>
  </si>
  <si>
    <t>Colonna per lavabo in ceramica Bianca  CLUPB</t>
  </si>
  <si>
    <t>CP4635713CR</t>
  </si>
  <si>
    <t>Set doccia tondo 2 pezzi composto
da : braccio doccia BD6046 CM 35+
soffione doccia SD3320E  CP4635713CR</t>
  </si>
  <si>
    <t>CP5735743CR</t>
  </si>
  <si>
    <t>Set doccia quadro 2 pezzi composto
da : braccio doccia BD6057 CM 35+
soffione doccia SD3420E  CP5735743CR</t>
  </si>
  <si>
    <t>Cubo Dream 45X45X15 Ossido Bengala C/Anta Push  CUBOBE</t>
  </si>
  <si>
    <t>Cubo Dream 45X45X15 Bianco Titanio C/Anta Push  CUBOBT</t>
  </si>
  <si>
    <t>Cubo Dream 45X45X15 Dolce Vita C/Anta Push  CUBOOS</t>
  </si>
  <si>
    <t>Cubo Dream 45X45X15 Sherwood C/Anta Push  CUBOSH</t>
  </si>
  <si>
    <t>Cubo Dream 45X45X15 Bianco Signal C/Anta Push  CUBOSI</t>
  </si>
  <si>
    <t>DC5023</t>
  </si>
  <si>
    <t>DC5213
Doccia monogetto con anticalcare in abs, attacco
1/2 M  DC5023</t>
  </si>
  <si>
    <t>DC5048</t>
  </si>
  <si>
    <t>DC5048
Doccia monogetto anticalcare in ottone, attacco
1/2 M  DC5048</t>
  </si>
  <si>
    <t>DC5213001CR</t>
  </si>
  <si>
    <t>Galleggiante Blu Rambo 3/8"  GCZBR</t>
  </si>
  <si>
    <t>Dispenser Genius Sanificante  GNS20NX</t>
  </si>
  <si>
    <t>Gruppetto Sottoboiler 1/2" Cromo  GSTE</t>
  </si>
  <si>
    <t>0023MIX</t>
  </si>
  <si>
    <t>K971467213R</t>
  </si>
  <si>
    <t>Set doccia tondo 5 pezzi composto
da : braccio doccia BD6046 CM 35+
soffione doccia SD3320E +flessibile in
PVC SILVER CM 150 + presa acqua
DP3072 + doccia MINI STAR DC5213  K971467213R</t>
  </si>
  <si>
    <t>K974577356R</t>
  </si>
  <si>
    <t>Set doccia quadro 5 pezzi composto
da : braccio doccia BD6057 CM 35+
soffione doccia SD3420E +flessibile in
PVC SILVER CM 150 + presa acqua
DP3073 + doccia TRENDY DC5056  K974577356R</t>
  </si>
  <si>
    <t>Kit Cerniere Pesante cromato.  Completo: 
1) Vite serraggio parte superiore 2) Kit Accessori montaggio
3) Chiave serraggio cavallotti  KSSU</t>
  </si>
  <si>
    <t>Kit Cerniere Pesante cromato.  Completo: 
1) Vite serraggio parte superiore:  
2) Kit Accessori  montaggio
3) Viti montaggio sedile  KSSUC</t>
  </si>
  <si>
    <t>Lavabo Civita 605x460x175 mmin Ceramica Bianco Lucido  LUPB60</t>
  </si>
  <si>
    <t>Lavabo Civita 650x552x190 mm in Ceramica Bianco Lucido  LUPB65</t>
  </si>
  <si>
    <t>Mix Vasca Debora Ec. C /Dupl.  MVDE00</t>
  </si>
  <si>
    <t>MXEDMCHHCCR</t>
  </si>
  <si>
    <t>MXLQMCNX3CR</t>
  </si>
  <si>
    <t>MXVAMCMM3CR</t>
  </si>
  <si>
    <t>Rubinetto Sing.C/Aeratore 1/2"  RAT</t>
  </si>
  <si>
    <t>Rubinetto Biuso 1/2" Tiziana P.  RBPT</t>
  </si>
  <si>
    <t>Rubinetto Biuso 1/2" Tiziana Ec Rbe00  RBTE</t>
  </si>
  <si>
    <t>Rubinetto Ful 1/2" Port. Marz.  RF1\2P</t>
  </si>
  <si>
    <t>RU3V35MM3CR</t>
  </si>
  <si>
    <t>Dispenser X Sapone Schiumogeno A Batteria  TX-9730</t>
  </si>
  <si>
    <t>2100.720</t>
  </si>
  <si>
    <t>Piatto Doccia Stone Resina Effetto Ardesia 700X2000 Cod. 2100  2100.720</t>
  </si>
  <si>
    <t>2100.820</t>
  </si>
  <si>
    <t>Piatto Doccia Stone Resina Effetto Ardesia 800X2000 Cod. 2100  2100.820</t>
  </si>
  <si>
    <t>2100.19</t>
  </si>
  <si>
    <t>Piatto Doccia Stone Resina Effetto Ardesia 1000X1900 Cod. 2100  2100.19</t>
  </si>
  <si>
    <t>Pilozzoo "55" C/Sifone T/Pieno  2051A</t>
  </si>
  <si>
    <t>101E74004</t>
  </si>
  <si>
    <t>101757100</t>
  </si>
  <si>
    <t>101331004</t>
  </si>
  <si>
    <t>BB54SI</t>
  </si>
  <si>
    <t>BB65SI</t>
  </si>
  <si>
    <t>BB66SI</t>
  </si>
  <si>
    <t>BB85SI</t>
  </si>
  <si>
    <t>2100.920</t>
  </si>
  <si>
    <t>Piatto Doccia Stone Resina Effetto Ardesia 900X2000 Cod. 2100  2100.920</t>
  </si>
  <si>
    <t>MENSOLA60SI</t>
  </si>
  <si>
    <t>MENSOLA80SI</t>
  </si>
  <si>
    <t>MENSOLA100SI</t>
  </si>
  <si>
    <t>MENSOLA110SI</t>
  </si>
  <si>
    <t>MENSOLA120SI</t>
  </si>
  <si>
    <t>MENSOLA140SI</t>
  </si>
  <si>
    <t>BB66BT</t>
  </si>
  <si>
    <t>BB66BE</t>
  </si>
  <si>
    <t>BB66DV</t>
  </si>
  <si>
    <t>BB66OS</t>
  </si>
  <si>
    <t>BB66SH</t>
  </si>
  <si>
    <t>BB85BT</t>
  </si>
  <si>
    <t>BB85BE</t>
  </si>
  <si>
    <t>BB85DV</t>
  </si>
  <si>
    <t>BB85OS</t>
  </si>
  <si>
    <t>BB85SH</t>
  </si>
  <si>
    <t>FLY80BE</t>
  </si>
  <si>
    <t>FLY80DV</t>
  </si>
  <si>
    <t>EIRENE60AP3CPBT</t>
  </si>
  <si>
    <t>EIRENE60APP3CBE</t>
  </si>
  <si>
    <t>EIRENE60APP3CDV</t>
  </si>
  <si>
    <t>EIRENE60APP3COS</t>
  </si>
  <si>
    <t>EIRENE60APP3CSH</t>
  </si>
  <si>
    <t>DREAM100APPBT</t>
  </si>
  <si>
    <t>DREAM100APPBE</t>
  </si>
  <si>
    <t>DREAM100APPDV</t>
  </si>
  <si>
    <t>DREAM100APPOS</t>
  </si>
  <si>
    <t>DREAM100APPSH</t>
  </si>
  <si>
    <t>BB54BT</t>
  </si>
  <si>
    <t>BB54BE</t>
  </si>
  <si>
    <t>BB54DV</t>
  </si>
  <si>
    <t>BB54OS</t>
  </si>
  <si>
    <t>BB54SH</t>
  </si>
  <si>
    <t>BB65BT</t>
  </si>
  <si>
    <t>BB65BE</t>
  </si>
  <si>
    <t>BB65DV</t>
  </si>
  <si>
    <t>BB65OS</t>
  </si>
  <si>
    <t>BB65SH</t>
  </si>
  <si>
    <t>1061FB2</t>
  </si>
  <si>
    <t>P</t>
  </si>
  <si>
    <t>Vendita Privato</t>
  </si>
  <si>
    <r>
      <rPr>
        <b/>
        <sz val="12"/>
        <color theme="1"/>
        <rFont val="Arial"/>
        <family val="2"/>
      </rPr>
      <t>"Bricosat</t>
    </r>
    <r>
      <rPr>
        <b/>
        <sz val="12"/>
        <color theme="9" tint="-0.249977111117893"/>
        <rFont val="Arial"/>
        <family val="2"/>
      </rPr>
      <t>"</t>
    </r>
    <r>
      <rPr>
        <b/>
        <sz val="12"/>
        <color rgb="FF0070C0"/>
        <rFont val="Arial"/>
        <family val="2"/>
      </rPr>
      <t xml:space="preserve">  BY CSR; Sede Amministrativa: Via Antonio Cassarino, 97 Palermo cap. 90135 Telefono: 091 403194  Email info@csrconi.com. Portatile 3473315748</t>
    </r>
    <r>
      <rPr>
        <b/>
        <sz val="12"/>
        <color theme="9" tint="-0.249977111117893"/>
        <rFont val="Arial"/>
        <family val="2"/>
      </rPr>
      <t xml:space="preserve"> www.bricosat.it Sede Operativa: Zona Industriale Asi Aragona Agrigento  Telefono: 0922 1801565 Email: edrcsr@gmail.com    </t>
    </r>
    <r>
      <rPr>
        <b/>
        <sz val="12"/>
        <color rgb="FF0070C0"/>
        <rFont val="Arial"/>
        <family val="2"/>
      </rPr>
      <t xml:space="preserve"> </t>
    </r>
  </si>
  <si>
    <t>Codice P</t>
  </si>
  <si>
    <t>LISTINO P Privato</t>
  </si>
  <si>
    <t>P-0023MIX</t>
  </si>
  <si>
    <t>Miscelatore per Scaldabagno attacco F.  0023MIX</t>
  </si>
  <si>
    <t>P-02026</t>
  </si>
  <si>
    <t>P-02420C</t>
  </si>
  <si>
    <t>P-0399BD</t>
  </si>
  <si>
    <t>P-0527.35</t>
  </si>
  <si>
    <t>SEDILE A RIBALTA PER DOCCIA BIANCO 
350X328X120 mm.UF PORTATA KG.200"  0527.35</t>
  </si>
  <si>
    <t>P-0598.00</t>
  </si>
  <si>
    <t>P-0669.27</t>
  </si>
  <si>
    <t>P-0670.29</t>
  </si>
  <si>
    <t>P-0672.27</t>
  </si>
  <si>
    <t>P-0673.27</t>
  </si>
  <si>
    <t>P-0892CR</t>
  </si>
  <si>
    <t>Soffione Idromassaggio Muoltigetti Pesante Cromato Lucido  0892CR</t>
  </si>
  <si>
    <t>P-0893CR</t>
  </si>
  <si>
    <t>P-1000C1</t>
  </si>
  <si>
    <t>P-1000S1</t>
  </si>
  <si>
    <t>P-101331004</t>
  </si>
  <si>
    <t>P-101757100</t>
  </si>
  <si>
    <t>P-101906004</t>
  </si>
  <si>
    <t>P-10192</t>
  </si>
  <si>
    <t>P-101C17004</t>
  </si>
  <si>
    <t>P-101D14101</t>
  </si>
  <si>
    <t>P-101E71004</t>
  </si>
  <si>
    <t>P-101E72004</t>
  </si>
  <si>
    <t>P-101E74004</t>
  </si>
  <si>
    <t>P-101E76004</t>
  </si>
  <si>
    <t>P-101E77004</t>
  </si>
  <si>
    <t>P-101F59004</t>
  </si>
  <si>
    <t>P-101F98004</t>
  </si>
  <si>
    <t>P-101H12004</t>
  </si>
  <si>
    <t>P-101H21004</t>
  </si>
  <si>
    <t>P-101H47602</t>
  </si>
  <si>
    <t>P-101H48602</t>
  </si>
  <si>
    <t>P-101L02100</t>
  </si>
  <si>
    <t>P-101M52004</t>
  </si>
  <si>
    <t>P-101R72004</t>
  </si>
  <si>
    <t>P-10200</t>
  </si>
  <si>
    <t>P-10210</t>
  </si>
  <si>
    <t>P-10381</t>
  </si>
  <si>
    <t>P-10386</t>
  </si>
  <si>
    <t>P-105G94100</t>
  </si>
  <si>
    <t>P-105G96100</t>
  </si>
  <si>
    <t>P-105H08004</t>
  </si>
  <si>
    <t>P-105H08100</t>
  </si>
  <si>
    <t>P-105H09004</t>
  </si>
  <si>
    <t>P-105H09100</t>
  </si>
  <si>
    <t>P-105H10004</t>
  </si>
  <si>
    <t>P-105H10100</t>
  </si>
  <si>
    <t>P-105L23100</t>
  </si>
  <si>
    <t>P-1060F</t>
  </si>
  <si>
    <t>P-1061FB2</t>
  </si>
  <si>
    <t>Placca Piatta 2 Pulsanti "Smile" Per Fusion - Bianca  1061FB2</t>
  </si>
  <si>
    <t>P-1061FC2</t>
  </si>
  <si>
    <t>1061FC2</t>
  </si>
  <si>
    <t>Placca Piatta 2 Pulsanti "Smile" Per Fusion - Cromato  1061FC2</t>
  </si>
  <si>
    <t>P-1061FN2</t>
  </si>
  <si>
    <t>Placca Piatta 2 Pulsanti "Smile" Per Fusion - Nero  1061FN2</t>
  </si>
  <si>
    <t>P-110A46100</t>
  </si>
  <si>
    <t>P-110E36100</t>
  </si>
  <si>
    <t>P-110E84100</t>
  </si>
  <si>
    <t>P-11825N/01</t>
  </si>
  <si>
    <t>P-1239.00</t>
  </si>
  <si>
    <t>P-1406</t>
  </si>
  <si>
    <t>Batteria Univers.A Catenella Cass.Alta C/Blue Rambo  1406</t>
  </si>
  <si>
    <t>P-1407SG</t>
  </si>
  <si>
    <t>Meccanismo Pneu x Alta Porcellana  1407SG</t>
  </si>
  <si>
    <t>P-15100</t>
  </si>
  <si>
    <t>P-15101</t>
  </si>
  <si>
    <t>P-15102</t>
  </si>
  <si>
    <t>P-15500</t>
  </si>
  <si>
    <t>P-15E74184A0CR</t>
  </si>
  <si>
    <t>15E74184A0CR</t>
  </si>
  <si>
    <t>Colonna doccia in acciaio cromato Ø 24 mm con cursore in abs, regolabile in altezza e
orientabile, con deviatore miscelatore MX1E, soffione in acciaio 200X200 mm LISBONA
E",doccia GIADA DC5207, flessibile cm 150 doppia aggraffatura</t>
  </si>
  <si>
    <t>P-15P71539A0CR</t>
  </si>
  <si>
    <t>15P71539A0CR</t>
  </si>
  <si>
    <t>Colonna doccia in acciaio cromato Ø 24 mm con cursore in abs, regolabile in altezza e
orientabile, miscelatore con deviatore incorporato o termostatico MX3C o TM3A, soffione in
acciaio ø 200 mm ROMA "E", doccia AMBRA DC5220, flessibile cm 150 in PVC SILVER</t>
  </si>
  <si>
    <t>P-1756.20</t>
  </si>
  <si>
    <t>P-1756.30</t>
  </si>
  <si>
    <t>P-1757.00</t>
  </si>
  <si>
    <t>P-1758.00</t>
  </si>
  <si>
    <t>P-1759.00</t>
  </si>
  <si>
    <t>P-1760.00</t>
  </si>
  <si>
    <t>P-1770.48</t>
  </si>
  <si>
    <t>P-17D72304A0CR</t>
  </si>
  <si>
    <t>Set C17/D Con Deviatore e Attacco Flex s/Roma E d20 D/Ministar, Cursore in ABS, Flex D/A cm150 E60 - Cromo in Scatola</t>
  </si>
  <si>
    <t>P-17D74214A0CR</t>
  </si>
  <si>
    <t>Set C17/D Con Deviatore e Attacco Flex s/Lisbona E 20X20 D/Trendy, Cursore in ABS, Flex D/A cm150 E60 - Cromo in Scatola</t>
  </si>
  <si>
    <t>P-2051</t>
  </si>
  <si>
    <t>Pilozzoo "50" C/Sifone T/Pieno  2051</t>
  </si>
  <si>
    <t>P-2051A</t>
  </si>
  <si>
    <t>P-2051B</t>
  </si>
  <si>
    <t>Pilozzo "60" C/Sifone T/Pieno  2051B</t>
  </si>
  <si>
    <t>P-2090.10</t>
  </si>
  <si>
    <t>Piatto Doccia Stone Resina Effetto Ardesia 1000X1000 Cod. 2092  2090.10</t>
  </si>
  <si>
    <t>P-2090.100</t>
  </si>
  <si>
    <t>2090.100</t>
  </si>
  <si>
    <t>P-2090.79</t>
  </si>
  <si>
    <t>2090.79</t>
  </si>
  <si>
    <t>P-2090.80</t>
  </si>
  <si>
    <t>Piatto Doccia Stone Resina Effetto Ardesia 800X800 Cod. 2090  2090.80</t>
  </si>
  <si>
    <t>P-2090.90</t>
  </si>
  <si>
    <t>Piatto Doccia Stone Resina Effetto Ardesia 900X900 Cod. 2091  2090.90</t>
  </si>
  <si>
    <t>P-2100.12</t>
  </si>
  <si>
    <t>Piatto Doccia Stone Resina Effetto Ardesia 1000X1200 Cod. 2100  2100.12</t>
  </si>
  <si>
    <t>P-2100.14</t>
  </si>
  <si>
    <t>Piatto Doccia Stone Resina Effetto Ardesia 1000X1400 Cod. 2100  2100.14</t>
  </si>
  <si>
    <t>P-2100.16</t>
  </si>
  <si>
    <t>Piatto Doccia Stone Resina Effetto Ardesia 1000X1600 Cod. 2100  2100.16</t>
  </si>
  <si>
    <t>P-2100.17</t>
  </si>
  <si>
    <t>Piatto Doccia Stone Resina Effetto Ardesia 1000X1700 Cod. 2100  2100.17</t>
  </si>
  <si>
    <t>P-2100.18</t>
  </si>
  <si>
    <t>Piatto Doccia Stone Resina Effetto Ardesia 1000X1800 Cod. 2100  2100.18</t>
  </si>
  <si>
    <t>P-2100.19</t>
  </si>
  <si>
    <t>P-2100.20</t>
  </si>
  <si>
    <t>Piatto Doccia Stone Resina Effetto Ardesia 1000X2000 Cod. 2100  2100.20</t>
  </si>
  <si>
    <t>P-2100.69</t>
  </si>
  <si>
    <t>Piatto Doccia Stone Resina Effetto Ardesia 700X900 Cod. 2100  2100.69</t>
  </si>
  <si>
    <t>P-2100.70</t>
  </si>
  <si>
    <t>Piatto Doccia Stone Resina Effetto Ardesia 700X1000 Cod. 2100  2100.70</t>
  </si>
  <si>
    <t>P-2100.72</t>
  </si>
  <si>
    <t>Piatto Doccia Stone Resina Effetto Ardesia 700X1200 Cod. 2100  2100.72</t>
  </si>
  <si>
    <t>P-2100.720</t>
  </si>
  <si>
    <t>P-2100.74</t>
  </si>
  <si>
    <t>Piatto Doccia Stone Resina Effetto Ardesia 700X1400 Cod. 2100  2100.74</t>
  </si>
  <si>
    <t>P-2100.76</t>
  </si>
  <si>
    <t>Piatto Doccia Stone Resina Effetto Ardesia 700X1600 Cod. 2100  2100.76</t>
  </si>
  <si>
    <t>P-2100.77</t>
  </si>
  <si>
    <t>Piatto Doccia Stone Resina Effetto Ardesia 700X1700 Cod. 2100  2100.77</t>
  </si>
  <si>
    <t>P-2100.78</t>
  </si>
  <si>
    <t>Piatto Doccia Stone Resina Effetto Ardesia 700X1800 Cod. 2100  2100.78</t>
  </si>
  <si>
    <t>P-2100.79</t>
  </si>
  <si>
    <t>Piatto Doccia Stone Resina Effetto Ardesia 700X1900 Cod. 2100  2100.79</t>
  </si>
  <si>
    <t>P-2100.80</t>
  </si>
  <si>
    <t>Piatto Doccia Stone Resina Effetto Ardesia 800X1000 Cod. 2100  2100.80</t>
  </si>
  <si>
    <t>P-2100.82</t>
  </si>
  <si>
    <t>Piatto Doccia Stone Resina Effetto Ardesia 800X1200 Cod. 2100  2100.82</t>
  </si>
  <si>
    <t>P-2100.820</t>
  </si>
  <si>
    <t>P-2100.84</t>
  </si>
  <si>
    <t>Piatto Doccia Stone Resina Effetto Ardesia 800X1400 Cod. 2100  2100.84</t>
  </si>
  <si>
    <t>P-2100.86</t>
  </si>
  <si>
    <t>Piatto Doccia Stone Resina Effetto Ardesia 800X1600 Cod. 2100  2100.86</t>
  </si>
  <si>
    <t>P-2100.87</t>
  </si>
  <si>
    <t>Piatto Doccia Stone Resina Effetto Ardesia 800X1700 Cod. 2100  2100.87</t>
  </si>
  <si>
    <t>P-2100.88</t>
  </si>
  <si>
    <t>Piatto Doccia Stone Resina Effetto Ardesia 800X1800 Cod. 2100  2100.88</t>
  </si>
  <si>
    <t>P-2100.89</t>
  </si>
  <si>
    <t>Piatto Doccia Stone Resina Effetto Ardesia 800X1900 Cod. 2100  2100.89</t>
  </si>
  <si>
    <t>P-2100.90</t>
  </si>
  <si>
    <t>Piatto Doccia Stone Resina Effetto Ardesia 900X1000 Cod. 2100  2100.90</t>
  </si>
  <si>
    <t>P-2100.92</t>
  </si>
  <si>
    <t>Piatto Doccia Stone Resina Effetto Ardesia 900X1200 Cod. 2100  2100.92</t>
  </si>
  <si>
    <t>P-2100.920</t>
  </si>
  <si>
    <t>P-2100.94</t>
  </si>
  <si>
    <t>Piatto Doccia Stone Resina Effetto Ardesia 900X1400 Cod. 2100  2100.94</t>
  </si>
  <si>
    <t>P-2100.96</t>
  </si>
  <si>
    <t>Piatto Doccia Stone Resina Effetto Ardesia 900X1600 Cod. 2100  2100.96</t>
  </si>
  <si>
    <t>P-2100.97</t>
  </si>
  <si>
    <t>Piatto Doccia Stone Resina Effetto Ardesia 900X1700 Cod. 2100  2100.97</t>
  </si>
  <si>
    <t>P-2100.98</t>
  </si>
  <si>
    <t>Piatto Doccia Stone Resina Effetto Ardesia 900X1800 Cod. 2100  2100.98</t>
  </si>
  <si>
    <t>P-2100.99</t>
  </si>
  <si>
    <t>Piatto Doccia Stone Resina Effetto Ardesia 900X1900 Cod. 2100  2100.99</t>
  </si>
  <si>
    <t>P-27598001</t>
  </si>
  <si>
    <t>P-300100</t>
  </si>
  <si>
    <t>P-300147</t>
  </si>
  <si>
    <t>P-300165</t>
  </si>
  <si>
    <t>P-3002S</t>
  </si>
  <si>
    <t>P-3006S</t>
  </si>
  <si>
    <t>P-3007S</t>
  </si>
  <si>
    <t>P-3010S</t>
  </si>
  <si>
    <t>P-38422000</t>
  </si>
  <si>
    <t>P-38505000</t>
  </si>
  <si>
    <t>P-38505SH0</t>
  </si>
  <si>
    <t>P-38729000</t>
  </si>
  <si>
    <t>P-38732000</t>
  </si>
  <si>
    <t>P-38732DL0</t>
  </si>
  <si>
    <t>P-38732EN0</t>
  </si>
  <si>
    <t>P-38732GL0</t>
  </si>
  <si>
    <t>P-38732GN0</t>
  </si>
  <si>
    <t>P-38732KF0</t>
  </si>
  <si>
    <t>P-38732SD0</t>
  </si>
  <si>
    <t>P-38732SH0</t>
  </si>
  <si>
    <t>P-38863000</t>
  </si>
  <si>
    <t>P-4001CR</t>
  </si>
  <si>
    <t>P-4002CR</t>
  </si>
  <si>
    <t>P-4003CR</t>
  </si>
  <si>
    <t>P-4010CR</t>
  </si>
  <si>
    <t>P-5200689</t>
  </si>
  <si>
    <t>P-52880</t>
  </si>
  <si>
    <t>P-59910</t>
  </si>
  <si>
    <t>P-667</t>
  </si>
  <si>
    <t>P-669</t>
  </si>
  <si>
    <t>P-7035B</t>
  </si>
  <si>
    <t>P-703601</t>
  </si>
  <si>
    <t>P-7091SB</t>
  </si>
  <si>
    <t>P-748665</t>
  </si>
  <si>
    <t>P-748666</t>
  </si>
  <si>
    <t>P-9007</t>
  </si>
  <si>
    <t>P-9010</t>
  </si>
  <si>
    <t>P-9011</t>
  </si>
  <si>
    <t>P-9013</t>
  </si>
  <si>
    <t>P-9020ECO</t>
  </si>
  <si>
    <t>P-9455G</t>
  </si>
  <si>
    <t>P-ACC13140</t>
  </si>
  <si>
    <t>P-ACC13141</t>
  </si>
  <si>
    <t>P-ACC13142</t>
  </si>
  <si>
    <t>P-ACC13146</t>
  </si>
  <si>
    <t>P-ACC13150</t>
  </si>
  <si>
    <t>P-ACOAN1</t>
  </si>
  <si>
    <t>P-ACOAN2</t>
  </si>
  <si>
    <t>P-ACOAN3</t>
  </si>
  <si>
    <t>P-ACOANH</t>
  </si>
  <si>
    <t>P-ACOGGA</t>
  </si>
  <si>
    <t>P-ACOGPS40</t>
  </si>
  <si>
    <t>P-ACOGPS60</t>
  </si>
  <si>
    <t>P-ACOGRO</t>
  </si>
  <si>
    <t>P-ACOGSA</t>
  </si>
  <si>
    <t>P-ACOGSC</t>
  </si>
  <si>
    <t>P-ACOGSP</t>
  </si>
  <si>
    <t>P-ACPIA1</t>
  </si>
  <si>
    <t>P-ACPIA2</t>
  </si>
  <si>
    <t>P-ALASKA</t>
  </si>
  <si>
    <t>P-ALFA6080</t>
  </si>
  <si>
    <t>P-ALFA70100</t>
  </si>
  <si>
    <t>P-ARIZONA</t>
  </si>
  <si>
    <t>P-AS01</t>
  </si>
  <si>
    <t>P-AS03</t>
  </si>
  <si>
    <t>P-AURORA</t>
  </si>
  <si>
    <t>P-AVB3</t>
  </si>
  <si>
    <t>P-AVB4</t>
  </si>
  <si>
    <t>P-AVB6</t>
  </si>
  <si>
    <t>P-B1E80C</t>
  </si>
  <si>
    <t>B1E80C</t>
  </si>
  <si>
    <t>P-B1EA80C</t>
  </si>
  <si>
    <t>B1EA80C</t>
  </si>
  <si>
    <t>P-B5D80P</t>
  </si>
  <si>
    <t>B5D80P</t>
  </si>
  <si>
    <t>P-B5D80T</t>
  </si>
  <si>
    <t>B5D80T</t>
  </si>
  <si>
    <t>P-BAAC00</t>
  </si>
  <si>
    <t>P-BAAC47</t>
  </si>
  <si>
    <t>P-BAAC65</t>
  </si>
  <si>
    <t>P-BAASP</t>
  </si>
  <si>
    <t>P-BB54BE</t>
  </si>
  <si>
    <t>P-BB54BT</t>
  </si>
  <si>
    <t>P-BB54DV</t>
  </si>
  <si>
    <t>P-BB54OS</t>
  </si>
  <si>
    <t>P-BB54SH</t>
  </si>
  <si>
    <t>P-BB54SI</t>
  </si>
  <si>
    <t>P-BB65BE</t>
  </si>
  <si>
    <t>P-BB65BT</t>
  </si>
  <si>
    <t>P-BB65DV</t>
  </si>
  <si>
    <t>P-BB65OS</t>
  </si>
  <si>
    <t>P-BB65SH</t>
  </si>
  <si>
    <t>P-BB65SI</t>
  </si>
  <si>
    <t>P-BB66BE</t>
  </si>
  <si>
    <t>P-BB66BT</t>
  </si>
  <si>
    <t>P-BB66DV</t>
  </si>
  <si>
    <t>P-BB66OS</t>
  </si>
  <si>
    <t>P-BB66SH</t>
  </si>
  <si>
    <t>P-BB66SI</t>
  </si>
  <si>
    <t>P-BB7BE</t>
  </si>
  <si>
    <t>BB7BE</t>
  </si>
  <si>
    <t>P-BB7BT</t>
  </si>
  <si>
    <t>BB7BT</t>
  </si>
  <si>
    <t>P-BB7DV</t>
  </si>
  <si>
    <t>BB7DV</t>
  </si>
  <si>
    <t>P-BB7OS</t>
  </si>
  <si>
    <t>BB7OS</t>
  </si>
  <si>
    <t>P-BB7SH</t>
  </si>
  <si>
    <t>BB7SH</t>
  </si>
  <si>
    <t>P-BB7SI</t>
  </si>
  <si>
    <t>BB7SI</t>
  </si>
  <si>
    <t>P-BB85BE</t>
  </si>
  <si>
    <t>P-BB85BT</t>
  </si>
  <si>
    <t>P-BB85DV</t>
  </si>
  <si>
    <t>P-BB85OS</t>
  </si>
  <si>
    <t>P-BB85SH</t>
  </si>
  <si>
    <t>P-BB85SI</t>
  </si>
  <si>
    <t>P-BB8BE</t>
  </si>
  <si>
    <t>BB8BE</t>
  </si>
  <si>
    <t>P-BB8BT</t>
  </si>
  <si>
    <t>BB8BT</t>
  </si>
  <si>
    <t>P-BB8DV</t>
  </si>
  <si>
    <t>BB8DV</t>
  </si>
  <si>
    <t>P-BB8OS</t>
  </si>
  <si>
    <t>BB8OS</t>
  </si>
  <si>
    <t>P-BB8SH</t>
  </si>
  <si>
    <t>BB8SH</t>
  </si>
  <si>
    <t>P-BB8SI</t>
  </si>
  <si>
    <t>BB8SI</t>
  </si>
  <si>
    <t>P-BB96DBE</t>
  </si>
  <si>
    <t>BB96DBE</t>
  </si>
  <si>
    <t>P-BB96DBT</t>
  </si>
  <si>
    <t>BB96DBT</t>
  </si>
  <si>
    <t>P-BB96DDV</t>
  </si>
  <si>
    <t>BB96DDV</t>
  </si>
  <si>
    <t>P-BB96DOS</t>
  </si>
  <si>
    <t>BB96DOS</t>
  </si>
  <si>
    <t>P-BB96DSH</t>
  </si>
  <si>
    <t>BB96DSH</t>
  </si>
  <si>
    <t>P-BB96DSI</t>
  </si>
  <si>
    <t>BB96DSI</t>
  </si>
  <si>
    <t>P-BB9DBE</t>
  </si>
  <si>
    <t>BB9DBE</t>
  </si>
  <si>
    <t>P-BB9DBT</t>
  </si>
  <si>
    <t>BB9DBT</t>
  </si>
  <si>
    <t>P-BB9DDV</t>
  </si>
  <si>
    <t>BB9DDV</t>
  </si>
  <si>
    <t>P-BB9DOS</t>
  </si>
  <si>
    <t>BB9DOS</t>
  </si>
  <si>
    <t>P-BB9DSH</t>
  </si>
  <si>
    <t>BB9DSH</t>
  </si>
  <si>
    <t>P-BB9DSI</t>
  </si>
  <si>
    <t>BB9DSI</t>
  </si>
  <si>
    <t>P-BD6037253CR</t>
  </si>
  <si>
    <t>P-BD6037303CR</t>
  </si>
  <si>
    <t>P-BD6037353CR</t>
  </si>
  <si>
    <t>P-BD6037403CR</t>
  </si>
  <si>
    <t>P-BD6042003CR</t>
  </si>
  <si>
    <t>P-BD6048CR35</t>
  </si>
  <si>
    <t>P-BEM350I</t>
  </si>
  <si>
    <t>P-BEMEI</t>
  </si>
  <si>
    <t>P-BETA6080</t>
  </si>
  <si>
    <t>P-BETA70100</t>
  </si>
  <si>
    <t>P-BMC56BE</t>
  </si>
  <si>
    <t>P-BMC56BT</t>
  </si>
  <si>
    <t>P-BMC56DV</t>
  </si>
  <si>
    <t>P-BMC56OS</t>
  </si>
  <si>
    <t>P-BMC56SH</t>
  </si>
  <si>
    <t>P-BMC56SI</t>
  </si>
  <si>
    <t>P-BOXE100</t>
  </si>
  <si>
    <t>P-BOXE120</t>
  </si>
  <si>
    <t>P-BOXE140</t>
  </si>
  <si>
    <t>P-BOXE150</t>
  </si>
  <si>
    <t>P-BOXE170</t>
  </si>
  <si>
    <t>P-BOXE70</t>
  </si>
  <si>
    <t>P-BOXE80</t>
  </si>
  <si>
    <t>P-BOXE90</t>
  </si>
  <si>
    <t>P-BOXQ70</t>
  </si>
  <si>
    <t>P-BOXQ80</t>
  </si>
  <si>
    <t>P-BOXQ90</t>
  </si>
  <si>
    <t>P-BOXS80</t>
  </si>
  <si>
    <t>P-BOXS90</t>
  </si>
  <si>
    <t>P-BOXU100</t>
  </si>
  <si>
    <t>P-BOXU70</t>
  </si>
  <si>
    <t>P-BOXU790</t>
  </si>
  <si>
    <t>P-BOXU90</t>
  </si>
  <si>
    <t>P-BOXW70</t>
  </si>
  <si>
    <t>P-BOXW80</t>
  </si>
  <si>
    <t>P-BOXW90</t>
  </si>
  <si>
    <t>P-BOXX80</t>
  </si>
  <si>
    <t>P-BOXX90</t>
  </si>
  <si>
    <t>P-BOXZ100</t>
  </si>
  <si>
    <t>P-BOXZ70</t>
  </si>
  <si>
    <t>P-BOXZ790</t>
  </si>
  <si>
    <t>P-BOXZ80</t>
  </si>
  <si>
    <t>P-BOXZ8120</t>
  </si>
  <si>
    <t>P-BOXZ8140</t>
  </si>
  <si>
    <t>P-BOXZ90</t>
  </si>
  <si>
    <t>P-BUPB</t>
  </si>
  <si>
    <t>P-C19B449KMCR</t>
  </si>
  <si>
    <t>P-CAD1MBE</t>
  </si>
  <si>
    <t>P-CAD1MBT</t>
  </si>
  <si>
    <t>P-CAD1MDV</t>
  </si>
  <si>
    <t>P-CAD1MOS</t>
  </si>
  <si>
    <t>P-CAD1MSH</t>
  </si>
  <si>
    <t>P-CAD1MSI</t>
  </si>
  <si>
    <t>P-CADBE</t>
  </si>
  <si>
    <t>P-CADBT</t>
  </si>
  <si>
    <t>P-CADDV</t>
  </si>
  <si>
    <t>P-CADOS</t>
  </si>
  <si>
    <t>P-CADSH</t>
  </si>
  <si>
    <t>P-CADSI</t>
  </si>
  <si>
    <t>P-CAPB</t>
  </si>
  <si>
    <t>P-CD2A1C168BE</t>
  </si>
  <si>
    <t>P-CD2A1C168BT</t>
  </si>
  <si>
    <t>P-CD2A1C168DV</t>
  </si>
  <si>
    <t>P-CD2A1C168OS</t>
  </si>
  <si>
    <t>P-CD2A1C168SH</t>
  </si>
  <si>
    <t>P-CD2A1C168SI</t>
  </si>
  <si>
    <t>Colonna Dream Multiuso 35x35xh168 2 Ante + 1 Cassetto con Piedini Bianco Signal</t>
  </si>
  <si>
    <t>P-CD2ARBE</t>
  </si>
  <si>
    <t>P-CD2ARBT</t>
  </si>
  <si>
    <t>P-CD2ARDV</t>
  </si>
  <si>
    <t>P-CD2AROS</t>
  </si>
  <si>
    <t>P-CD2ARSH</t>
  </si>
  <si>
    <t>P-CD2ARSI</t>
  </si>
  <si>
    <t>P-CDA1RBE</t>
  </si>
  <si>
    <t>P-CDA1RBT</t>
  </si>
  <si>
    <t>P-CDA1RDV</t>
  </si>
  <si>
    <t>P-CDA1ROS</t>
  </si>
  <si>
    <t>P-CDA1RSH</t>
  </si>
  <si>
    <t>P-CDA1RSI</t>
  </si>
  <si>
    <t>P-CDA2RBE</t>
  </si>
  <si>
    <t>P-CDA2RBT</t>
  </si>
  <si>
    <t>P-CDA2RDV</t>
  </si>
  <si>
    <t>P-CDA2ROS</t>
  </si>
  <si>
    <t>P-CDA2RSH</t>
  </si>
  <si>
    <t>P-CDA2RSI</t>
  </si>
  <si>
    <t>P-CDMC</t>
  </si>
  <si>
    <t>P-CDROP</t>
  </si>
  <si>
    <t>P-CDV</t>
  </si>
  <si>
    <t>P-CEJAC</t>
  </si>
  <si>
    <t>P-CEJNE</t>
  </si>
  <si>
    <t>P-CENE</t>
  </si>
  <si>
    <t>P-CLUPB</t>
  </si>
  <si>
    <t>P-CP4635713CR</t>
  </si>
  <si>
    <t>P-CP5735743CR</t>
  </si>
  <si>
    <t>P-CPDIDE00</t>
  </si>
  <si>
    <t>P-CSP60DXBE</t>
  </si>
  <si>
    <t>P-CSP60DXBT</t>
  </si>
  <si>
    <t>P-CSP60DXDV</t>
  </si>
  <si>
    <t>P-CSP60DXOS</t>
  </si>
  <si>
    <t>P-CSP60DXSH</t>
  </si>
  <si>
    <t>P-CSP60DXSI</t>
  </si>
  <si>
    <t>P-CSSP56BE</t>
  </si>
  <si>
    <t>P-CSSP56BT</t>
  </si>
  <si>
    <t>P-CSSP56DV</t>
  </si>
  <si>
    <t>P-CSSP56OS</t>
  </si>
  <si>
    <t>P-CSSP56SH</t>
  </si>
  <si>
    <t>P-CSSP56SI</t>
  </si>
  <si>
    <t>P-CSSP60BE</t>
  </si>
  <si>
    <t>P-CSSP60BT</t>
  </si>
  <si>
    <t>P-CSSP60DV</t>
  </si>
  <si>
    <t>P-CSSP60DXBE</t>
  </si>
  <si>
    <t>P-CSSP60DXBT</t>
  </si>
  <si>
    <t>P-CSSP60DXDV</t>
  </si>
  <si>
    <t>P-CSSP60DXOS</t>
  </si>
  <si>
    <t>P-CSSP60DXSH</t>
  </si>
  <si>
    <t>P-CSSP60DXSI</t>
  </si>
  <si>
    <t>P-CSSP60OS</t>
  </si>
  <si>
    <t>P-CSSP60SH</t>
  </si>
  <si>
    <t>P-CSSP60SI</t>
  </si>
  <si>
    <t>P-CSSP80BE</t>
  </si>
  <si>
    <t>P-CSSP80BT</t>
  </si>
  <si>
    <t>P-CSSP80DV</t>
  </si>
  <si>
    <t>P-CSSP80OS</t>
  </si>
  <si>
    <t>P-CSSP80SH</t>
  </si>
  <si>
    <t>P-CSSP80SI</t>
  </si>
  <si>
    <t>P-CUBOBE</t>
  </si>
  <si>
    <t>P-CUBOBT</t>
  </si>
  <si>
    <t>P-CUBODV</t>
  </si>
  <si>
    <t>P-CUBOOS</t>
  </si>
  <si>
    <t>P-CUBOSH</t>
  </si>
  <si>
    <t>P-CUBOSI</t>
  </si>
  <si>
    <t>P-CZ2DB</t>
  </si>
  <si>
    <t>P-CZAB</t>
  </si>
  <si>
    <t>P-CZBB</t>
  </si>
  <si>
    <t>P-CZDB</t>
  </si>
  <si>
    <t>P-CZP2B</t>
  </si>
  <si>
    <t>P-CZPB</t>
  </si>
  <si>
    <t>P-D1GC</t>
  </si>
  <si>
    <t>P-DALIA</t>
  </si>
  <si>
    <t>P-DC5003</t>
  </si>
  <si>
    <t>P-DC5009</t>
  </si>
  <si>
    <t>P-DC5014B</t>
  </si>
  <si>
    <t>P-DC5014CR</t>
  </si>
  <si>
    <t>P-DC5023</t>
  </si>
  <si>
    <t>P-DC5028</t>
  </si>
  <si>
    <t>P-DC5035N</t>
  </si>
  <si>
    <t>P-DC5039</t>
  </si>
  <si>
    <t>P-DC5048</t>
  </si>
  <si>
    <t>P-DC5055009CR</t>
  </si>
  <si>
    <t>P-DC5056001CR</t>
  </si>
  <si>
    <t>P-DC5083</t>
  </si>
  <si>
    <t>P-DC5084</t>
  </si>
  <si>
    <t>P-DC5211</t>
  </si>
  <si>
    <t>P-DC5213001CR</t>
  </si>
  <si>
    <t>P-DC5220001CR</t>
  </si>
  <si>
    <t>P-DCKITM</t>
  </si>
  <si>
    <t>P-DCLED1</t>
  </si>
  <si>
    <t>P-DCLED2</t>
  </si>
  <si>
    <t>P-DELTA6080</t>
  </si>
  <si>
    <t>P-DELTA70100</t>
  </si>
  <si>
    <t>P-DGO-08525</t>
  </si>
  <si>
    <t>P-DGO-08630</t>
  </si>
  <si>
    <t>P-DGO-08735</t>
  </si>
  <si>
    <t>P-DGO-08740</t>
  </si>
  <si>
    <t>P-DGO-156</t>
  </si>
  <si>
    <t>P-DGO-157</t>
  </si>
  <si>
    <t>P-DP3033</t>
  </si>
  <si>
    <t>P-DP3034</t>
  </si>
  <si>
    <t>P-DP3036</t>
  </si>
  <si>
    <t>P-DP3052</t>
  </si>
  <si>
    <t>P-DP3064</t>
  </si>
  <si>
    <t>P-DREAM100APPBE</t>
  </si>
  <si>
    <t>P-DREAM100APPBT</t>
  </si>
  <si>
    <t>P-DREAM100APPDV</t>
  </si>
  <si>
    <t>P-DREAM100APPOS</t>
  </si>
  <si>
    <t>P-DREAM100APPSH</t>
  </si>
  <si>
    <t>P-DREAM100APPSI</t>
  </si>
  <si>
    <t>DREAM100APPSI</t>
  </si>
  <si>
    <t>P-DREAM60APPBE</t>
  </si>
  <si>
    <t>P-DREAM60APPBT</t>
  </si>
  <si>
    <t>P-DREAM60APPDV</t>
  </si>
  <si>
    <t>P-DREAM60APPOS</t>
  </si>
  <si>
    <t>P-DREAM60APPSH</t>
  </si>
  <si>
    <t>P-DREAM60APPSI</t>
  </si>
  <si>
    <t>P-DREAM60BE</t>
  </si>
  <si>
    <t>P-DREAM60BT</t>
  </si>
  <si>
    <t>P-DREAM60DV</t>
  </si>
  <si>
    <t>P-DREAM60OS</t>
  </si>
  <si>
    <t>P-DREAM60SH</t>
  </si>
  <si>
    <t>P-DREAM60SI</t>
  </si>
  <si>
    <t>P-DREAM80APPBE</t>
  </si>
  <si>
    <t>P-DREAM80APPBT</t>
  </si>
  <si>
    <t>P-DREAM80APPDV</t>
  </si>
  <si>
    <t>P-DREAM80APPOS</t>
  </si>
  <si>
    <t>P-DREAM80APPSH</t>
  </si>
  <si>
    <t>P-DREAM80APPSI</t>
  </si>
  <si>
    <t>P-DREAM80BE</t>
  </si>
  <si>
    <t>P-DREAM80BT</t>
  </si>
  <si>
    <t>P-DREAM80DV</t>
  </si>
  <si>
    <t>P-DREAM80OS</t>
  </si>
  <si>
    <t>P-DREAM80SH</t>
  </si>
  <si>
    <t>P-DREAM80SI</t>
  </si>
  <si>
    <t>P-DV3812</t>
  </si>
  <si>
    <t>P-DV3815</t>
  </si>
  <si>
    <t>P-DV3816</t>
  </si>
  <si>
    <t>P-EIRENE10APP3CBE</t>
  </si>
  <si>
    <t>P-EIRENE10APP3CBT</t>
  </si>
  <si>
    <t>P-EIRENE10APP3CDV</t>
  </si>
  <si>
    <t>P-EIRENE10APP3COS</t>
  </si>
  <si>
    <t>P-EIRENE10APP3CSH</t>
  </si>
  <si>
    <t>P-EIRENE10APP3CSI</t>
  </si>
  <si>
    <t>P-EIRENE10BE</t>
  </si>
  <si>
    <t>P-EIRENE10BT</t>
  </si>
  <si>
    <t>P-EIRENE10DV</t>
  </si>
  <si>
    <t>P-EIRENE10OS</t>
  </si>
  <si>
    <t>P-EIRENE10SH</t>
  </si>
  <si>
    <t>P-EIRENE10SI</t>
  </si>
  <si>
    <t>P-EIRENE60AP3CPBT</t>
  </si>
  <si>
    <t>P-EIRENE60APP3CBE</t>
  </si>
  <si>
    <t>P-EIRENE60APP3CDV</t>
  </si>
  <si>
    <t>P-EIRENE60APP3COS</t>
  </si>
  <si>
    <t>P-EIRENE60APP3CSH</t>
  </si>
  <si>
    <t>P-EIRENE60APP3CSI</t>
  </si>
  <si>
    <t>P-EIRENE60BE</t>
  </si>
  <si>
    <t>P-EIRENE60BT</t>
  </si>
  <si>
    <t>P-EIRENE60DV</t>
  </si>
  <si>
    <t>P-EIRENE60OS</t>
  </si>
  <si>
    <t>P-EIRENE60SH</t>
  </si>
  <si>
    <t>P-EIRENE60SI</t>
  </si>
  <si>
    <t>P-EIRENE80APP3CBE</t>
  </si>
  <si>
    <t>P-EIRENE80APP3CBT</t>
  </si>
  <si>
    <t>P-EIRENE80APP3CDV</t>
  </si>
  <si>
    <t>P-EIRENE80APP3COS</t>
  </si>
  <si>
    <t>P-EIRENE80APP3CSH</t>
  </si>
  <si>
    <t>P-EIRENE80APP3CSI</t>
  </si>
  <si>
    <t>P-EIRENE80BE</t>
  </si>
  <si>
    <t>P-EIRENE80BT</t>
  </si>
  <si>
    <t>P-EIRENE80DV</t>
  </si>
  <si>
    <t>P-EIRENE80OS</t>
  </si>
  <si>
    <t>P-EIRENE80SH</t>
  </si>
  <si>
    <t>P-EIRENE80SI</t>
  </si>
  <si>
    <t>P-FD150</t>
  </si>
  <si>
    <t>P-FD200</t>
  </si>
  <si>
    <t>P-FDE200S</t>
  </si>
  <si>
    <t>P-fi35</t>
  </si>
  <si>
    <t>fi35</t>
  </si>
  <si>
    <t>P-FISSOROL</t>
  </si>
  <si>
    <t>P-FLC155901BO</t>
  </si>
  <si>
    <t>Flessibile In Silicone cm150 Cono Liscio Per Esagono Bianco Opaco IN SACCHETTO</t>
  </si>
  <si>
    <t>P-FLC155901NO</t>
  </si>
  <si>
    <t>Flessibile In Silicone cm150 Cono Liscio Per Esagono Nero Opaco IN SACCHETTO</t>
  </si>
  <si>
    <t>P-FLORIDIA</t>
  </si>
  <si>
    <t>P-FLORIDIA NERO</t>
  </si>
  <si>
    <t>P-FLP155401CR</t>
  </si>
  <si>
    <t>Flex cm150 con
spirale metallica cromata
con attacchi universali
1/2 F</t>
  </si>
  <si>
    <t>P-FLP205401CR</t>
  </si>
  <si>
    <t>Flex cm200 con
spirale metallica cromata
con attacchi universali
1/2 F</t>
  </si>
  <si>
    <t>P-FLY80BE</t>
  </si>
  <si>
    <t>P-FLY80BT</t>
  </si>
  <si>
    <t>P-FLY80DV</t>
  </si>
  <si>
    <t>P-FLY80OS</t>
  </si>
  <si>
    <t>P-FLY80SH</t>
  </si>
  <si>
    <t>P-FLY80SI</t>
  </si>
  <si>
    <t>P-FM120C</t>
  </si>
  <si>
    <t>P-GCZBR</t>
  </si>
  <si>
    <t>P-GNS20NX</t>
  </si>
  <si>
    <t>P-GS1\2</t>
  </si>
  <si>
    <t>P-GSTE</t>
  </si>
  <si>
    <t>P-JOY60BE</t>
  </si>
  <si>
    <t>P-JOY60BT</t>
  </si>
  <si>
    <t>P-JOY60DV</t>
  </si>
  <si>
    <t>P-JOY60OS</t>
  </si>
  <si>
    <t>P-JOY60SH</t>
  </si>
  <si>
    <t>P-JOY60SI</t>
  </si>
  <si>
    <t>P-K971467213R</t>
  </si>
  <si>
    <t>P-K974577356R</t>
  </si>
  <si>
    <t>P-KANDY</t>
  </si>
  <si>
    <t>P-KSANCP01</t>
  </si>
  <si>
    <t>KSANCP01</t>
  </si>
  <si>
    <t>P-KSANCT01</t>
  </si>
  <si>
    <t>KSANCT01</t>
  </si>
  <si>
    <t>P-KSSU</t>
  </si>
  <si>
    <t>P-KSSUC</t>
  </si>
  <si>
    <t>P-LFHD1E</t>
  </si>
  <si>
    <t>P-LILIA</t>
  </si>
  <si>
    <t>P-LUPB60</t>
  </si>
  <si>
    <t>P-LUPB65</t>
  </si>
  <si>
    <t>P-MB30I</t>
  </si>
  <si>
    <t>P-MB45I</t>
  </si>
  <si>
    <t>P-MB60I</t>
  </si>
  <si>
    <t>P-mbde00</t>
  </si>
  <si>
    <t>mbde00</t>
  </si>
  <si>
    <t>P-MBDE00</t>
  </si>
  <si>
    <t>P-MDEDE00</t>
  </si>
  <si>
    <t>P-MDIDE00</t>
  </si>
  <si>
    <t>P-MENSOLA100SI</t>
  </si>
  <si>
    <t>P-MENSOLA110SI</t>
  </si>
  <si>
    <t>P-MENSOLA120SI</t>
  </si>
  <si>
    <t>P-MENSOLA140SI</t>
  </si>
  <si>
    <t>P-MENSOLA60SI</t>
  </si>
  <si>
    <t>P-MENSOLA80SI</t>
  </si>
  <si>
    <t>P-mlde00</t>
  </si>
  <si>
    <t>mlde00</t>
  </si>
  <si>
    <t>P-MLDE00</t>
  </si>
  <si>
    <t>P-MLMEDE00</t>
  </si>
  <si>
    <t>P-MLMLDE00</t>
  </si>
  <si>
    <t>P-MLPDE00</t>
  </si>
  <si>
    <t>P-MVDE00</t>
  </si>
  <si>
    <t>P-MXBIMCHHCCR</t>
  </si>
  <si>
    <t>P-MXBIMCMMCCR</t>
  </si>
  <si>
    <t>P-MXBIMCNXCCR</t>
  </si>
  <si>
    <t>P-MXCUMCHHCCR</t>
  </si>
  <si>
    <t>P-MXCUMCMMCCR</t>
  </si>
  <si>
    <t>P-MXCUMCNXCCR</t>
  </si>
  <si>
    <t>P-MXDDMCHH3CR</t>
  </si>
  <si>
    <t>P-MXDDMCMM3CR</t>
  </si>
  <si>
    <t>P-MXDDMCNXQCR</t>
  </si>
  <si>
    <t>P-MXDIMCHH3CR</t>
  </si>
  <si>
    <t>P-MXDIMCHHQCR</t>
  </si>
  <si>
    <t>P-MXDIMCMM3CR</t>
  </si>
  <si>
    <t>P-MXDIMCNXQCR</t>
  </si>
  <si>
    <t>P-MXEDMCHHCCR</t>
  </si>
  <si>
    <t>P-MXEDMCMMCCR</t>
  </si>
  <si>
    <t>MXEDMCMMCCR</t>
  </si>
  <si>
    <t>P-MXEDMCNXCCR</t>
  </si>
  <si>
    <t>MXEDMCNXCCR</t>
  </si>
  <si>
    <t>P-MXLAMCHHCCR</t>
  </si>
  <si>
    <t>P-MXLAMCMMCCR</t>
  </si>
  <si>
    <t>P-MXLAMCNXCCR</t>
  </si>
  <si>
    <t>P-MXLHMCHHCCR</t>
  </si>
  <si>
    <t>P-MXLHMCMMCCR</t>
  </si>
  <si>
    <t>P-MXLHMCNXCCR</t>
  </si>
  <si>
    <t>P-MXLIMCHHCCR</t>
  </si>
  <si>
    <t>P-MXLIMCMMCCR</t>
  </si>
  <si>
    <t>P-MXLLMCNXCCR</t>
  </si>
  <si>
    <t>P-MXLQMCNX3CR</t>
  </si>
  <si>
    <t>P-MXVAMCHHCCR</t>
  </si>
  <si>
    <t>P-MXVAMCMM3CR</t>
  </si>
  <si>
    <t>P-MXVAMCNXCCR</t>
  </si>
  <si>
    <t>P-NEVADA</t>
  </si>
  <si>
    <t>P-OMEGA6080</t>
  </si>
  <si>
    <t>P-OMEGA70100</t>
  </si>
  <si>
    <t>P-PA3150003CR</t>
  </si>
  <si>
    <t>P-PA3160003CR</t>
  </si>
  <si>
    <t>P-PAINT6080</t>
  </si>
  <si>
    <t>P-PAINT70100</t>
  </si>
  <si>
    <t>P-PB1000218</t>
  </si>
  <si>
    <t>P-PB700218</t>
  </si>
  <si>
    <t>P-PB750218</t>
  </si>
  <si>
    <t>P-PB800218</t>
  </si>
  <si>
    <t>P-PB900218</t>
  </si>
  <si>
    <t>P-PBS1000218</t>
  </si>
  <si>
    <t>P-PBS1200218</t>
  </si>
  <si>
    <t>P-PBS1400218</t>
  </si>
  <si>
    <t>P-PBS700218</t>
  </si>
  <si>
    <t>P-PBS800218</t>
  </si>
  <si>
    <t>P-PBS900218</t>
  </si>
  <si>
    <t>P-P-CEICA</t>
  </si>
  <si>
    <t>P-P-CEICAC</t>
  </si>
  <si>
    <t>P-P-CEICACL</t>
  </si>
  <si>
    <t>P-P-CEICAL</t>
  </si>
  <si>
    <t>P-P-CPCA</t>
  </si>
  <si>
    <t>P-P-CPCAC</t>
  </si>
  <si>
    <t>P-P-CSCA</t>
  </si>
  <si>
    <t>P-P-CSCAC</t>
  </si>
  <si>
    <t>P-PF700218</t>
  </si>
  <si>
    <t>P-PF750218</t>
  </si>
  <si>
    <t>P-PF800218</t>
  </si>
  <si>
    <t>P-PI120LPC</t>
  </si>
  <si>
    <t>P-PI120RPC</t>
  </si>
  <si>
    <t>P-PI802PC</t>
  </si>
  <si>
    <t>P-PS1200218</t>
  </si>
  <si>
    <t>P-PS1400218</t>
  </si>
  <si>
    <t>P-PS1A700218</t>
  </si>
  <si>
    <t>P-PS1A750218</t>
  </si>
  <si>
    <t>P-PS1A800218</t>
  </si>
  <si>
    <t>P-PS1A900218</t>
  </si>
  <si>
    <t>P-PS2A1500218</t>
  </si>
  <si>
    <t>P-PS2A1600218</t>
  </si>
  <si>
    <t>P-PS2A1700218</t>
  </si>
  <si>
    <t>P-PS2A1800218</t>
  </si>
  <si>
    <t>P-PS2B1000218</t>
  </si>
  <si>
    <t>P-PS2B700218</t>
  </si>
  <si>
    <t>P-PS2B750218</t>
  </si>
  <si>
    <t>P-PS2B800218</t>
  </si>
  <si>
    <t>P-PS2B900218</t>
  </si>
  <si>
    <t>P-r1\200</t>
  </si>
  <si>
    <t>r1\200</t>
  </si>
  <si>
    <t>P-RAT</t>
  </si>
  <si>
    <t>P-RBLYT</t>
  </si>
  <si>
    <t>P-RBPT</t>
  </si>
  <si>
    <t>P-RBTE</t>
  </si>
  <si>
    <t>P-RF1\2</t>
  </si>
  <si>
    <t>P-RF1\2P</t>
  </si>
  <si>
    <t>P-RIACGSP</t>
  </si>
  <si>
    <t>P-RIACSGA</t>
  </si>
  <si>
    <t>P-ROSY</t>
  </si>
  <si>
    <t>P-RT</t>
  </si>
  <si>
    <t>P-RU3V35MM3CR</t>
  </si>
  <si>
    <t>P-RUIS12</t>
  </si>
  <si>
    <t>P-RVRLC1\2</t>
  </si>
  <si>
    <t>P-S-1040Q</t>
  </si>
  <si>
    <t>P-S-1040T</t>
  </si>
  <si>
    <t>P-S-1540Q</t>
  </si>
  <si>
    <t>P-S-1540T</t>
  </si>
  <si>
    <t>P-S1GA</t>
  </si>
  <si>
    <t>P-S-2040Q</t>
  </si>
  <si>
    <t>P-S-2040T</t>
  </si>
  <si>
    <t>P-S-2540T</t>
  </si>
  <si>
    <t>P-SAT1</t>
  </si>
  <si>
    <t>P-SAT10</t>
  </si>
  <si>
    <t>P-SAT11</t>
  </si>
  <si>
    <t>P-SAT12</t>
  </si>
  <si>
    <t>P-SAT13</t>
  </si>
  <si>
    <t>P-SAT14</t>
  </si>
  <si>
    <t>P-SAT15</t>
  </si>
  <si>
    <t>P-SAT16</t>
  </si>
  <si>
    <t>P-SAT17</t>
  </si>
  <si>
    <t>P-SAT1750</t>
  </si>
  <si>
    <t>P-SAT1757</t>
  </si>
  <si>
    <t>P-SAT18</t>
  </si>
  <si>
    <t>P-SAT19</t>
  </si>
  <si>
    <t>P-SAT2</t>
  </si>
  <si>
    <t>P-SAT20</t>
  </si>
  <si>
    <t>P-SAT21</t>
  </si>
  <si>
    <t>P-SAT22</t>
  </si>
  <si>
    <t>P-SAT23</t>
  </si>
  <si>
    <t>P-SAT24</t>
  </si>
  <si>
    <t>P-SAT25</t>
  </si>
  <si>
    <t>P-SAT26</t>
  </si>
  <si>
    <t>P-SAT27</t>
  </si>
  <si>
    <t>P-SAT3</t>
  </si>
  <si>
    <t>P-SAT4</t>
  </si>
  <si>
    <t>P-SAT5</t>
  </si>
  <si>
    <t>P-SAT523</t>
  </si>
  <si>
    <t>SAT523</t>
  </si>
  <si>
    <t>Sat 523 Copriwater Q. Bianco  SAT523</t>
  </si>
  <si>
    <t>P-SAT524</t>
  </si>
  <si>
    <t>P-SAT527</t>
  </si>
  <si>
    <t>P-SAT6</t>
  </si>
  <si>
    <t>P-SAT7</t>
  </si>
  <si>
    <t>P-SAT8</t>
  </si>
  <si>
    <t>P-SAT9</t>
  </si>
  <si>
    <t>P-SATEMY</t>
  </si>
  <si>
    <t>P-SATSP</t>
  </si>
  <si>
    <t>P-SATSU</t>
  </si>
  <si>
    <t>P-sb11\4</t>
  </si>
  <si>
    <t>sb11\4</t>
  </si>
  <si>
    <t>P-SD3310</t>
  </si>
  <si>
    <t>P-SD3310NO</t>
  </si>
  <si>
    <t>P-SD3315</t>
  </si>
  <si>
    <t>P-SD3315NO</t>
  </si>
  <si>
    <t>P-SD3320</t>
  </si>
  <si>
    <t>P-SD3320NO</t>
  </si>
  <si>
    <t>P-SD3325</t>
  </si>
  <si>
    <t>P-SD3325NO</t>
  </si>
  <si>
    <t>P-SD3330</t>
  </si>
  <si>
    <t>P-SD3330NO</t>
  </si>
  <si>
    <t>P-SD3340</t>
  </si>
  <si>
    <t>P-SD3340NO</t>
  </si>
  <si>
    <t>Soffione Roma Tondo In Acciaio Ultrasottile Con Anticalcare D. 40Cm Sp. 2 Mm. Attacco 1/2 F Con Snodo Nero Opaco  SD3340NO</t>
  </si>
  <si>
    <t>P-SD3410</t>
  </si>
  <si>
    <t>P-SD3410NO</t>
  </si>
  <si>
    <t>P-SD3415</t>
  </si>
  <si>
    <t>P-SD3415NO</t>
  </si>
  <si>
    <t>P-SD3420</t>
  </si>
  <si>
    <t>P-SD3420NO</t>
  </si>
  <si>
    <t>Soffione Lisbona Quadrato In Acciaio Ultrasottile Con Anticalcare 20X20 Attacco 1/2 F Con Snodo Nero Opaco  SD342NO</t>
  </si>
  <si>
    <t>P-SD3425</t>
  </si>
  <si>
    <t>P-SD3425NO</t>
  </si>
  <si>
    <t>Soffione Lisbona Quadrato In Acciaio Ultrasottile Con Anticalcare 25X25 Attacco 1/2 F Con Snodo Nero Opaco  SD3425NO</t>
  </si>
  <si>
    <t>P-SD3430</t>
  </si>
  <si>
    <t>P-SD3430NO</t>
  </si>
  <si>
    <t>Soffione Lisbona Quadrato In Acciaio Ultrasottile Con Anticalcare 30X30 Attacco 1/2 F Con Snodo  Nero Opaco SD3430NO</t>
  </si>
  <si>
    <t>P-SD3440</t>
  </si>
  <si>
    <t>P-SD3440NO</t>
  </si>
  <si>
    <t>Soffione Lisbona Quadrato In Acciaio Ultrasottile Con Anticalcare 40X40  Attacco 1/2 F Con Snodo Nero Opaco  SD3440NO</t>
  </si>
  <si>
    <t>P-SD3922</t>
  </si>
  <si>
    <t>P-SD3925</t>
  </si>
  <si>
    <t>P-SD3930</t>
  </si>
  <si>
    <t>P-SD4017</t>
  </si>
  <si>
    <t>P-SD4020</t>
  </si>
  <si>
    <t>P-SD4062</t>
  </si>
  <si>
    <t>P-SD4072</t>
  </si>
  <si>
    <t>P-SD4075</t>
  </si>
  <si>
    <t>P-SD4914</t>
  </si>
  <si>
    <t>P-SD4924</t>
  </si>
  <si>
    <t>P-SD4934</t>
  </si>
  <si>
    <t>P-se11\4</t>
  </si>
  <si>
    <t>se11\4</t>
  </si>
  <si>
    <t>P-SE4GC</t>
  </si>
  <si>
    <t>P-SHWPT08003405</t>
  </si>
  <si>
    <t>P-SHWPU05301405</t>
  </si>
  <si>
    <t>P-SHWRU15001305</t>
  </si>
  <si>
    <t>P-SHWSP12001405</t>
  </si>
  <si>
    <t>P-SHWSP12003405</t>
  </si>
  <si>
    <t>P-SIGMA60</t>
  </si>
  <si>
    <t>P-SIGMA70</t>
  </si>
  <si>
    <t>P-SIGMA80</t>
  </si>
  <si>
    <t>P-sl140</t>
  </si>
  <si>
    <t>sl140</t>
  </si>
  <si>
    <t>P-SL5N420T5CR</t>
  </si>
  <si>
    <t>P-SMC4GC</t>
  </si>
  <si>
    <t>P-SMILE80BE</t>
  </si>
  <si>
    <t>P-SMILE80BT</t>
  </si>
  <si>
    <t>P-SMILE80DV</t>
  </si>
  <si>
    <t>P-SMILE80OS</t>
  </si>
  <si>
    <t>P-SMILE80SH</t>
  </si>
  <si>
    <t>P-SMILE80SI</t>
  </si>
  <si>
    <t>P-SP60-80</t>
  </si>
  <si>
    <t>P-SP80-100</t>
  </si>
  <si>
    <t>P-spubo</t>
  </si>
  <si>
    <t>spubo</t>
  </si>
  <si>
    <t>P-SPUBO</t>
  </si>
  <si>
    <t>P-SS</t>
  </si>
  <si>
    <t>P-SSE</t>
  </si>
  <si>
    <t>P-SSM</t>
  </si>
  <si>
    <t>P-SSP</t>
  </si>
  <si>
    <t>P-SSPU</t>
  </si>
  <si>
    <t>P-SSS</t>
  </si>
  <si>
    <t>P-SSSU</t>
  </si>
  <si>
    <t>P-SST</t>
  </si>
  <si>
    <t>P-ST120BE</t>
  </si>
  <si>
    <t>ST120BE</t>
  </si>
  <si>
    <t>P-ST120BT</t>
  </si>
  <si>
    <t>ST120BT</t>
  </si>
  <si>
    <t>P-ST120DV</t>
  </si>
  <si>
    <t>ST120DV</t>
  </si>
  <si>
    <t>P-ST120OV</t>
  </si>
  <si>
    <t>ST120OV</t>
  </si>
  <si>
    <t>P-ST120SH</t>
  </si>
  <si>
    <t>ST120SH</t>
  </si>
  <si>
    <t>P-ST120SI</t>
  </si>
  <si>
    <t>ST120SI</t>
  </si>
  <si>
    <t>P-ST80BE</t>
  </si>
  <si>
    <t>ST80BE</t>
  </si>
  <si>
    <t>P-ST80BT</t>
  </si>
  <si>
    <t>ST80BT</t>
  </si>
  <si>
    <t>P-ST80DV</t>
  </si>
  <si>
    <t>ST80DV</t>
  </si>
  <si>
    <t>P-ST80OV</t>
  </si>
  <si>
    <t>ST80OV</t>
  </si>
  <si>
    <t>P-ST80SH</t>
  </si>
  <si>
    <t>ST80SH</t>
  </si>
  <si>
    <t>P-ST80SI</t>
  </si>
  <si>
    <t>ST80SI</t>
  </si>
  <si>
    <t>P-TED00</t>
  </si>
  <si>
    <t>P-TED47</t>
  </si>
  <si>
    <t>P-TED65</t>
  </si>
  <si>
    <t>P-TEXAS</t>
  </si>
  <si>
    <t>P-T-SPR</t>
  </si>
  <si>
    <t>P-TX-9730</t>
  </si>
  <si>
    <t>P-VIRGINIA</t>
  </si>
  <si>
    <t>P-VSPPB</t>
  </si>
  <si>
    <t>P-VSTPB</t>
  </si>
  <si>
    <t>P-FD150C</t>
  </si>
  <si>
    <t>P-FD200C</t>
  </si>
  <si>
    <t>R-A</t>
  </si>
  <si>
    <t>P-A</t>
  </si>
  <si>
    <t>totale Ivato Merce</t>
  </si>
  <si>
    <t>Totale 
Ivato</t>
  </si>
  <si>
    <t>Volantino 
Ivato</t>
  </si>
  <si>
    <t>Prezzo Ivato</t>
  </si>
  <si>
    <t>% (Utile)</t>
  </si>
  <si>
    <t>% Utile Rivenditore</t>
  </si>
  <si>
    <t>Se inserisci il Listino Rivenditori puoi vedere quanto si vende al privato</t>
  </si>
  <si>
    <t xml:space="preserve">Sconto O % dedicato al Rivenditore </t>
  </si>
  <si>
    <t>Sconto O % dedicato al Professionista</t>
  </si>
  <si>
    <t>P-DV2117</t>
  </si>
  <si>
    <t>DV2117</t>
  </si>
  <si>
    <t>P-CEAC</t>
  </si>
  <si>
    <t>CEAC</t>
  </si>
  <si>
    <t>Colonna Doccia Elegant Acciaio  CEAC</t>
  </si>
  <si>
    <t>P-CEAS</t>
  </si>
  <si>
    <t>CEAS</t>
  </si>
  <si>
    <t>Colonna Doccia Elegant Acciaio  CEAS</t>
  </si>
  <si>
    <t>P-AA630CR10LZ</t>
  </si>
  <si>
    <t>AA630CR10LZ</t>
  </si>
  <si>
    <t>Mix Lavello Botticella Cocca Conica Standard  AA630CR10LZ</t>
  </si>
  <si>
    <t>P-GLMAEF00</t>
  </si>
  <si>
    <t>GLMAEF00</t>
  </si>
  <si>
    <t>Gruppo Lavello Mon. D /Estr. 2 G. Cromo Francesca  GLMAEF00</t>
  </si>
  <si>
    <t>P-MLMLAER00</t>
  </si>
  <si>
    <t>MLMLAER00</t>
  </si>
  <si>
    <t>Mix Lav. Mon. B/Antica D/Estr. "Ronny"  Cr.  MLMLAER00</t>
  </si>
  <si>
    <t>P-AA622CR10LZ</t>
  </si>
  <si>
    <t>AA622CR10LZ</t>
  </si>
  <si>
    <t>Mix Cucina Leva Laterale P  AA622CR10LZ</t>
  </si>
  <si>
    <t>P-AA620GA10LZ</t>
  </si>
  <si>
    <t>AA620GA10LZ</t>
  </si>
  <si>
    <t>Mix Cucina Leva Laterale Canna Conica Cm. 28 Granito - Avena  AA620GA10LZ</t>
  </si>
  <si>
    <t>P-MLMAE00</t>
  </si>
  <si>
    <t>MLMAE00</t>
  </si>
  <si>
    <t>Mix Lavello Monof. Alessia  MLMAE00</t>
  </si>
  <si>
    <t>P-MIX6200</t>
  </si>
  <si>
    <t>MIX6200</t>
  </si>
  <si>
    <t>Miscelatore Monocomando Per Lavello Cucina Con Canna Ponte. Mix/62  MIX6200</t>
  </si>
  <si>
    <t>P-GLMFT</t>
  </si>
  <si>
    <t>GLMFT</t>
  </si>
  <si>
    <t>Gruppo Lavello Mon. C/Fusa Tiziana  GLMFT</t>
  </si>
  <si>
    <t>P-GLMFAT00</t>
  </si>
  <si>
    <t>GLMFAT00</t>
  </si>
  <si>
    <t>Gruppo Lavello  Monoforo Canna Alta Fusa A Biscotto "Tiziana"  GLMFAT00</t>
  </si>
  <si>
    <t>P-GLMJT00</t>
  </si>
  <si>
    <t>GLMJT00</t>
  </si>
  <si>
    <t>Gruppo Lavello Monoforo Jota  GLMJT00</t>
  </si>
  <si>
    <t>P-GLMAFE00</t>
  </si>
  <si>
    <t>GLMAFE00</t>
  </si>
  <si>
    <t>Gruppo Lavello Monof. B/Antica Expo Francesca Cromo  GLMAFE00</t>
  </si>
  <si>
    <t>P-7695CR</t>
  </si>
  <si>
    <t>7695CR</t>
  </si>
  <si>
    <t>Mix Lav. Mon. Liberty Cromo Con Bocca Girevole  Mm. 260  7695CR</t>
  </si>
  <si>
    <t>P-GLPF04</t>
  </si>
  <si>
    <t>GLPF04</t>
  </si>
  <si>
    <t>Gruppo Lavello Parete Francesca Colore Bianco Cromo  GLPF04</t>
  </si>
  <si>
    <t>P-MLMLANR00</t>
  </si>
  <si>
    <t>MLMLANR00</t>
  </si>
  <si>
    <t>Mix Lavello Mon. Canna Alta Pesante Cromo  MLMLANR00</t>
  </si>
  <si>
    <t>P-GLPF100</t>
  </si>
  <si>
    <t>GLPF100</t>
  </si>
  <si>
    <t>Gruppo Lavello Parete Francesca  GLPF100</t>
  </si>
  <si>
    <t>P-MALIBU2P00</t>
  </si>
  <si>
    <t>MALIBU2P00</t>
  </si>
  <si>
    <t>Mix Lav.Mon.Malibu' Due P Cr  MALIBU2P00</t>
  </si>
  <si>
    <t>P-MALIBUQ00</t>
  </si>
  <si>
    <t>MALIBUQ00</t>
  </si>
  <si>
    <t>Mix Lav. Mon. Malibu' Q Cr  MALIBUQ00</t>
  </si>
  <si>
    <t>P-RODEO3D00</t>
  </si>
  <si>
    <t>RODEO3D00</t>
  </si>
  <si>
    <t>Mix Lav.Mon.Rodeo Mix/3D Cr  RODEO3D00</t>
  </si>
  <si>
    <t>P-16700CR</t>
  </si>
  <si>
    <t>16700CR</t>
  </si>
  <si>
    <t>Mix Lav. Mon. Quadric Cromo Con Bocca Girevole Mm. 320  16700CR</t>
  </si>
  <si>
    <t>P-MIX4000D00</t>
  </si>
  <si>
    <t>MIX4000D00</t>
  </si>
  <si>
    <t>Mix Lavello Mon. Mix/4000 D Cromo Con Doccetta Estraibile  MIX4000D00</t>
  </si>
  <si>
    <t>P-GLMT</t>
  </si>
  <si>
    <t>GLMT</t>
  </si>
  <si>
    <t>Gruppo Lavabo Mon. Tiziana  GLMT</t>
  </si>
  <si>
    <t>P-GBMT</t>
  </si>
  <si>
    <t>GBMT</t>
  </si>
  <si>
    <t>Gruppo Bidet Monoforo Tiziana  GBMT</t>
  </si>
  <si>
    <t>P-GLT</t>
  </si>
  <si>
    <t>GLT</t>
  </si>
  <si>
    <t>Gruppo Lavabo Tiziana Sc.1"  GLT</t>
  </si>
  <si>
    <t>P-GLMAF00</t>
  </si>
  <si>
    <t>GLMAF00</t>
  </si>
  <si>
    <t>Gruppo Lavello Mono.B/Antica Francesca Cromo  GLMAF00</t>
  </si>
  <si>
    <t>P-RA1\2V</t>
  </si>
  <si>
    <t>RA1\2V</t>
  </si>
  <si>
    <t>Rubinetto Artistico 1/2" Vitone  RA1\2V</t>
  </si>
  <si>
    <t>P-RA1\2S</t>
  </si>
  <si>
    <t>RA1\2S</t>
  </si>
  <si>
    <t>Rubinetto Artistico 1/2" Sfera  RA1\2S</t>
  </si>
  <si>
    <t>P-GLPLUT</t>
  </si>
  <si>
    <t>GLPLUT</t>
  </si>
  <si>
    <t>Gruppo Lavello Parete Attacco Lavatrice Canna "U"  GLPLUT</t>
  </si>
  <si>
    <t>P-GLPTU</t>
  </si>
  <si>
    <t>GLPTU</t>
  </si>
  <si>
    <t>Gruppo Lavello Parete Canna U Tizian  GLPTU</t>
  </si>
  <si>
    <t>P-JH-8099</t>
  </si>
  <si>
    <t>JH-8099</t>
  </si>
  <si>
    <t>Mix Bidet Drewi Cartuccia 40 Completo Import  JH-8099</t>
  </si>
  <si>
    <t>P-JH-8092</t>
  </si>
  <si>
    <t>JH-8092</t>
  </si>
  <si>
    <t>Mix Vasca Drewi Cartuccia 40 Completo Import  JH-8092</t>
  </si>
  <si>
    <t>P-JH-8095D</t>
  </si>
  <si>
    <t>JH-8095D</t>
  </si>
  <si>
    <t>Mix Lavello Cucina Drewi Cartuccia 40 Import  JH-8095D</t>
  </si>
  <si>
    <t>P-JH-8065</t>
  </si>
  <si>
    <t>JH-8065</t>
  </si>
  <si>
    <t>Miscelatore Lavello Canna Alta  JH-8065 - TX-39213</t>
  </si>
  <si>
    <t>P-JH-8063</t>
  </si>
  <si>
    <t>JH-8063</t>
  </si>
  <si>
    <t>Mix Lavello Cucina Driwei Cartuccia 40 Import Zx  JH-8063</t>
  </si>
  <si>
    <t>P-JH-8816</t>
  </si>
  <si>
    <t>JH-8816</t>
  </si>
  <si>
    <t>Mix Lavello Cucina Driwei Cartuccia 40 Doccetta Estraibile Avena Import Zx  JH-8816</t>
  </si>
  <si>
    <t>P-JH-1585</t>
  </si>
  <si>
    <t>JH-1585</t>
  </si>
  <si>
    <t>Miscelatore Lavello Pietra Sabbia Lavandino Lavello Cucina Monocomando Jh1585  JH-1585</t>
  </si>
  <si>
    <t>P-RCT</t>
  </si>
  <si>
    <t>RCT</t>
  </si>
  <si>
    <t>Rubinetto Collo Cigno 1/2" Tiz.  RCT</t>
  </si>
  <si>
    <t>L-A</t>
  </si>
  <si>
    <t>SMEB</t>
  </si>
  <si>
    <t>Sedile Wc Economico Bianco Rs-3370  SMEB</t>
  </si>
  <si>
    <t>050580115</t>
  </si>
  <si>
    <t xml:space="preserve">Colonna doccia con testa girevole Il kit include: Colonna doccia sagomata con testa girevole; soffione anticalcare 200 mm.; doccia 3 getti anticalcare 110; deviatore; laccio doccia 150 cm.; laccio ingresso acqua 50 cm. Montaggio a parete o ad angolo </t>
  </si>
  <si>
    <t>050580102</t>
  </si>
  <si>
    <t>Colonna Doccia con soffione Orientabile da 20 cm quadrato per acqua premiscelata</t>
  </si>
  <si>
    <t>090100</t>
  </si>
  <si>
    <t>Dissipatore Domestico 230V   5Lc-370C  090100</t>
  </si>
  <si>
    <t>SK096C-CS</t>
  </si>
  <si>
    <t>Colonna Venere Con Led  SK096C-CS</t>
  </si>
  <si>
    <t>P-SMEB</t>
  </si>
  <si>
    <t>P-050580115</t>
  </si>
  <si>
    <t>P-050580102</t>
  </si>
  <si>
    <t>P-090100</t>
  </si>
  <si>
    <t>P-SK096C-CS</t>
  </si>
  <si>
    <t>SEDILE WC FIT-SERIES</t>
  </si>
  <si>
    <t>Porta rotolo cromato, installabile sul fusto delle cassette wc</t>
  </si>
  <si>
    <t>Piatto Doccia Stone Resina Effetto Ardesia 1000X0200 Cod. 2100 2090.100</t>
  </si>
  <si>
    <t>Piatto Doccia Stone Resina Effetto Ardesia 700X700 Cod. 2090 2090.79</t>
  </si>
  <si>
    <t>lavabo ALASKAMisura  355X355X125 Bianco</t>
  </si>
  <si>
    <t xml:space="preserve">Specchi Bagno Rettangolo  Misura  cm. 60x80 Argento </t>
  </si>
  <si>
    <t xml:space="preserve">Specchi Bagno Rettangolo  Misura  cm. 70x100 Argento </t>
  </si>
  <si>
    <t>lavabo ARIZONAMisura  520X395X130 Bianco</t>
  </si>
  <si>
    <t>Kit Composizione vedi descrizione</t>
  </si>
  <si>
    <t>Composizione: Mobile Eirene 80 Appoggio 3 Cassetti Con Base Sherwood  EIRENE80APP3CSH  Cod. 1757.00 Vaso Oggi P 360x550x395 mm in Ceramica Bianco Lucido.  1757.00 Cod. 1758.00 Bidet Oggi S 360x550x395 mm in Ceramica Bianco Lucido.  1758.00 Copriwater Oggi Bianco In PVC Soft Close Sgancio di Rilascio.  SAT1750 Lavabo Monocomando Cromato Serie Hh  MXLAMCHHCCR Bidet Monocomando Cromato Serie Hh  MXBIMCHHCCR Sifone A Bottiglia 11/4" Zz  SB11\4 Sifone A Esse Da 11/4" Cromo  SE11\4 Flex Inox 1/2" X 35 Cm. Mf  FI35 Rosetta Biella 1/2" Cromo  R1\200 Supporto Per Lavabo 140X10  Tassello D.14  SL140 Supporto Sanitari Terra 4 Pz  SST</t>
  </si>
  <si>
    <t>Composizione: VASO CIVITA P.360X480X405 IN CERAMI CA BIANCO SCARICO PARETE  VSPPB Bidet Civita 365x525x400 mm in Ceramica Bianco Lucido  BUPB Sifone A Bottiglia 11/4" Zz  SB11\4 Sifone A Esse Da 11/4" Cromo  SE11\4 Flex Inox 1/2" X 35 Cm. Mf  FI35 Rosetta Biella 1/2" Cromo  R1\200 Sedile Pesante Universale Bianco Economico  SPUBO Lavabo Monocomando Cromato Serie Hh  MXLAMCHHCCR Bidet Monocomando Cromato Serie Hh  MXBIMCHHCCR Supporto Per Lavabo 140X10  Tassello D.14  SL140 Supporto Sanitari Terra 4 Pz  SST Cassetta A Zaino Delta 2 Pulsanti Silenziata Bianca  CZ2DB Mobile Dream 80 Sospeso 2 Ante Sherwood C/Specchio 60X80 + Lavabo  DREAM80SH</t>
  </si>
  <si>
    <t>Lavatoio in Nobilitato da 18 mm Con strofinatio in Plastica E ante chiusura Soft cm. 45x50</t>
  </si>
  <si>
    <t>Lavatoio in Nobilitato da 18 mm Con strofinatio in Plastica E ante chiusura Soft cm. 60x50</t>
  </si>
  <si>
    <t xml:space="preserve">Lavatoio in Nobilitato da 18 mm Con strofinatio in Plastica E ante chiusura Soft cm. 60x60 </t>
  </si>
  <si>
    <t>Pensile scolapiatti cm. 80 scolapiatti in acciaio plastificato</t>
  </si>
  <si>
    <t xml:space="preserve">Lavatoio in Nobilitato da 18 mm Con strofinatio in Plastica E ante chiusura Soft cm. 80x50 </t>
  </si>
  <si>
    <t>Pensile con ripiano cm. 80</t>
  </si>
  <si>
    <t>Pensile con ripiano cm. 60 DX O SX</t>
  </si>
  <si>
    <t>Pensile con ripiano cm. 40 DX O SX</t>
  </si>
  <si>
    <t xml:space="preserve">Cubo Dream Aperto Misura  35X35X95 Bengala </t>
  </si>
  <si>
    <t xml:space="preserve">Cubo Dream Aperto Misura  35X35X95 Bianco Titanio </t>
  </si>
  <si>
    <t xml:space="preserve">Cubo Dream Aperto Misura  35X35X95 Dolce Vita </t>
  </si>
  <si>
    <t xml:space="preserve">Cubo Dream Aperto Misura  35X35X95 Ossido </t>
  </si>
  <si>
    <t xml:space="preserve">Cubo Dream Aperto Misura  35X35X95 Sherwood </t>
  </si>
  <si>
    <t xml:space="preserve">Cubo Dream Aperto Misura  35X35X95 Signal </t>
  </si>
  <si>
    <t>Colonna doccia in acciaio cromato Ø 22 mm cursore abs,
deviatore e attacco per flessibile, supporti a muro scorrevoli
posizionabili su fori gia esistenti,  soffione CHELSEA Ø 200 mm SD3922, doccia KIT MARINE DCKITMAR, flessibili 150 cm e
60 cm D/A</t>
  </si>
  <si>
    <t xml:space="preserve">Cubo Dream Aperto Con Mensola Misura  45X13X45 Bengala </t>
  </si>
  <si>
    <t xml:space="preserve">Cubo Dream Aperto Con Mensola Misura  45X13X45 Bianco Titanio </t>
  </si>
  <si>
    <t xml:space="preserve">Cubo Dream Aperto Con Mensola Misura  45X13X45 Dolce Vita </t>
  </si>
  <si>
    <t xml:space="preserve">Cubo Dream Aperto Con Mensola Misura  45X13X45 Ossido </t>
  </si>
  <si>
    <t xml:space="preserve">Cubo Dream Aperto Con Mensola Misura  45X13X45 Sherwood </t>
  </si>
  <si>
    <t xml:space="preserve">Cubo Dream Aperto Con Mensola Misura  45X13X45 Signal </t>
  </si>
  <si>
    <t xml:space="preserve">Colonna con piedini Multiuso 2 Sportelli + Cassetto Misura  35X35X168 Bengala </t>
  </si>
  <si>
    <t xml:space="preserve">Colonna con piedini Multiuso 2 Sportelli + Cassetto Misura  35X35X168 Bianco Titanio </t>
  </si>
  <si>
    <t xml:space="preserve">Colonna con piedini Multiuso 2 Sportelli + Cassetto Misura  35X35X168 Dolce Vita </t>
  </si>
  <si>
    <t xml:space="preserve">Colonna con piedini Multiuso 2 Sportelli + Cassetto Misura  35X35X168 Ossido </t>
  </si>
  <si>
    <t xml:space="preserve">Colonna con piedini Multiuso 2 Sportelli + Cassetto Misura  35X35X168 Sherwood </t>
  </si>
  <si>
    <t xml:space="preserve"> Colonna Dream Sospesa 2 Ante Reversibile Misura  30X25X120 Bengala </t>
  </si>
  <si>
    <t xml:space="preserve"> Colonna Dream Sospesa 2 Ante Reversibile Misura  30X25X120 Bianco Titanio </t>
  </si>
  <si>
    <t xml:space="preserve"> Colonna Dream Sospesa 2 Ante Reversibile Misura  30X25X120 Dolce Vita </t>
  </si>
  <si>
    <t xml:space="preserve"> Colonna Dream Sospesa 2 Ante Reversibile Misura  30X25X120 Ossido </t>
  </si>
  <si>
    <t xml:space="preserve"> Colonna Dream Sospesa 2 Ante Reversibile Misura  30X25X120 Sherwood </t>
  </si>
  <si>
    <t xml:space="preserve"> Colonna Dream Sospesa 2 Ante Reversibile Misura  30X25X120 Signal </t>
  </si>
  <si>
    <t xml:space="preserve">Colonna Dream Sospesa CM. 56 1 Anta Misura  35X30X56 Bengala </t>
  </si>
  <si>
    <t xml:space="preserve">Colonna Dream Sospesa CM. 56 1 Anta Misura  35X30X56 Bianco Titanio </t>
  </si>
  <si>
    <t xml:space="preserve">Colonna Dream Sospesa CM. 56 1 Anta Misura  35X30X56 Dolce Vita </t>
  </si>
  <si>
    <t xml:space="preserve">Colonna Dream Sospesa CM. 56 1 Anta Misura  35X30X56 Ossido </t>
  </si>
  <si>
    <t xml:space="preserve">Colonna Dream Sospesa CM. 56 1 Anta Misura  35X30X56 Sherwood </t>
  </si>
  <si>
    <t xml:space="preserve">Colonna Dream Sospesa CM. 56 1 Anta Misura  35X30X56 Signal </t>
  </si>
  <si>
    <t xml:space="preserve">Colonna Sospesa Slim con Apertura Push Misura  20X14X60 Bengala </t>
  </si>
  <si>
    <t xml:space="preserve">Colonna Sospesa Slim con Apertura Push Misura  20X14X60 Bianco Titanio </t>
  </si>
  <si>
    <t xml:space="preserve">Colonna Sospesa Slim con Apertura Push Misura  20X14X60 Dolce Vita </t>
  </si>
  <si>
    <t xml:space="preserve">Colonna Sospesa Slim con Apertura Push Misura  20X14X60 Ossido </t>
  </si>
  <si>
    <t xml:space="preserve">Colonna Sospesa Slim con Apertura Push Misura  20X14X60 Sherwood </t>
  </si>
  <si>
    <t xml:space="preserve">Colonna Sospesa Slim con Apertura Push Misura  20X14X60 Signal </t>
  </si>
  <si>
    <t>DC5055
Doccia monogetto anticalcare in ottone, attacco
1/2 M</t>
  </si>
  <si>
    <t>Doccia MiniStar Monoget.Antic.Tonda</t>
  </si>
  <si>
    <t>Braccio Doccia 40 Cm Import  DGO-08735</t>
  </si>
  <si>
    <t xml:space="preserve">MOBILE DREAM+Lavabo+Specchio Misura  100x45x50+10 p Bengala </t>
  </si>
  <si>
    <t xml:space="preserve">MOBILE DREAM+Lavabo+Specchio Misura  100x45x50+10 p Bianco Titanio </t>
  </si>
  <si>
    <t xml:space="preserve">MOBILE DREAM+Lavabo+Specchio Misura  100x45x50+10 p Dolce Vita </t>
  </si>
  <si>
    <t xml:space="preserve">MOBILE DREAM+Lavabo+Specchio Misura  100x45x50+10 p Ossido </t>
  </si>
  <si>
    <t xml:space="preserve">MOBILE DREAM+Lavabo+Specchio Misura  100x45x50+10 p Sherwood </t>
  </si>
  <si>
    <t xml:space="preserve">MOBILE DREAM+Lavabo+Specchio Misura  100x45x50+10 p Signal </t>
  </si>
  <si>
    <t xml:space="preserve">MOBILE Eirene+Lavabo+Specchio Misura  60x45x75+10 p Bianco Titanio </t>
  </si>
  <si>
    <t xml:space="preserve">MOBILE Eirene+Lavabo+Specchio Misura  60x45x75+10 p Bengala </t>
  </si>
  <si>
    <t xml:space="preserve">MOBILE Eirene+Lavabo+Specchio Misura  60x45x75+10 p Dolce Vita </t>
  </si>
  <si>
    <t xml:space="preserve">MOBILE Eirene+Lavabo+Specchio Misura  60x45x75+10 p Ossido </t>
  </si>
  <si>
    <t xml:space="preserve">MOBILE Eirene+Lavabo+Specchio Misura  60x45x75+10 p Sherwood </t>
  </si>
  <si>
    <t xml:space="preserve">MOBILE Eirene+Lavabo+Specchio Misura  60x45x75+10 p Signal </t>
  </si>
  <si>
    <t>Fissaggio Sanitari sospeso universali</t>
  </si>
  <si>
    <t>lavabo FLORIDIAMisura  500X390X135 Bianco</t>
  </si>
  <si>
    <t>lavabo FLORIDIA NEROMisura  500X390X135 Nero</t>
  </si>
  <si>
    <t xml:space="preserve">MOBILE DREAM+Lavabo+Specchio Misura  80x45x50 Bengala </t>
  </si>
  <si>
    <t xml:space="preserve">MOBILE DREAM+Lavabo+Specchio Misura  80x45x50 Dolce Vita </t>
  </si>
  <si>
    <t xml:space="preserve">Specchio da bagno con 1 anta Misura  60x14x57 Bengala </t>
  </si>
  <si>
    <t xml:space="preserve">Specchio da bagno con 1 anta Misura  60x14x57 Bianco Titanio </t>
  </si>
  <si>
    <t xml:space="preserve">Specchio da bagno con 1 anta Misura  60x14x57 Dolce Vita </t>
  </si>
  <si>
    <t xml:space="preserve">Specchio da bagno con 1 anta Misura  60x14x57 Ossido </t>
  </si>
  <si>
    <t xml:space="preserve">Specchio da bagno con 1 anta Misura  60x14x57 Sherwood </t>
  </si>
  <si>
    <t>Composizione: VASO CIVITA P.360X480X405 IN CERAMI CA BIANCO SCARICO PARETE  VSPPB Bidet Civita 365x525x400 mm in Ceramica Bianco Lucido  BUPB Lavabo Civita 605x460x175 mmin Ceramica Bianco Lucido  LUPB60 Colonna per lavabo in ceramica Bianca  CLUPB Sifone A Bottiglia 11/4" Zz  SB11\4 Sifone A Esse Da 11/4" Cromo  SE11\4 Flex Inox 1/2" X 35 Cm. Mf  FI35 Rosetta Biella 1/2" Cromo  R1\200 Sedile Pesante Universale Bianco Economico  SPUBO Mix Lavabo Con Scar. 1" Cartuccia D. 40  MLDE00 Mix Debora Bidet Con Scar. 1"  MBDE00 Supporto Per Lavabo 140X10  Tassello D.14  SL140 Supporto Sanitari Terra 4 Pz  SST</t>
  </si>
  <si>
    <t>Mensolone Misura  100X50X45 Signal</t>
  </si>
  <si>
    <t>Mensolone Misura  110X50X45 Signal</t>
  </si>
  <si>
    <t>Mensolone Misura  120X50X45 Signal</t>
  </si>
  <si>
    <t>Mensolone Misura  140X50X45 Signal</t>
  </si>
  <si>
    <t>Mensolone Misura  60X50X45 Signal</t>
  </si>
  <si>
    <t>Mensolone Misura  80X50X45 Signal</t>
  </si>
  <si>
    <t>Miscelatore esterno doccia composto da: kit doccia
flessibile doppia aggraffatura 150 cm doccia multigetto</t>
  </si>
  <si>
    <t>Mix Doccia a Parete Completo di flex, supporto a parete e doccia monogetto</t>
  </si>
  <si>
    <t>Miscelatore Lavabo a Parete</t>
  </si>
  <si>
    <t>Mix Vasca Completo di flex, supporto a parete e doccia monogetto</t>
  </si>
  <si>
    <t>lavabo NEVADAMisura  480X370X130 Bianco</t>
  </si>
  <si>
    <t>Miscelatore incasso 3 vie composto da:
deviatore meccanico con easy box
placca esterna</t>
  </si>
  <si>
    <t>Soffione LISBONA "E" anticalcare in
acciaio inox 304 Nero Opaco</t>
  </si>
  <si>
    <t xml:space="preserve">Specchi Bagno Tondo  Misura  Cm. 70 Argento </t>
  </si>
  <si>
    <t xml:space="preserve">Specchi Bagno Tondo  Misura  Cm. 80 Argento </t>
  </si>
  <si>
    <t>Sottolavello 120 cm. 3 ante Dx oppure Sx</t>
  </si>
  <si>
    <t>Sottolavello 80 cm.</t>
  </si>
  <si>
    <t>lavabo TEXASMisura  440X440X140 Bianco</t>
  </si>
  <si>
    <t>lavabo VIRGINIAMisura  455X325X135 Bianco</t>
  </si>
  <si>
    <t>Deviatore 3/4" F - 1/2"M -1/2" M</t>
  </si>
  <si>
    <t>HS210</t>
  </si>
  <si>
    <t>Forno Casetta 81X103 Sp.Lat. Kg. 6 X Uso Domestico  HS210</t>
  </si>
  <si>
    <t>P-HS210</t>
  </si>
  <si>
    <t>203431</t>
  </si>
  <si>
    <t>CAMPINGAZ Barbecue a Gas Piastra in Ghisa da Esterno BBQ da Giardino con Ripiani laterali Ruote e Vano portabombola - 3000004975 Adelaide 3 Woody  203431</t>
  </si>
  <si>
    <t>3000002865</t>
  </si>
  <si>
    <t>Barbecue Compatto A Gas Con Due Bruciatore  3000002865</t>
  </si>
  <si>
    <t>0000247</t>
  </si>
  <si>
    <t>Barbecue Allegria Con Coperchio Diam. 47  0000247</t>
  </si>
  <si>
    <t>3000001552</t>
  </si>
  <si>
    <t>Barbecue Campingaz Bonesco Lc Kettle Antracite Nero, Grigio  3000001552</t>
  </si>
  <si>
    <t>2713</t>
  </si>
  <si>
    <t>Barbecue a carbonella 40 x 60 con base/ruote e appoggio  2713</t>
  </si>
  <si>
    <t>1068</t>
  </si>
  <si>
    <t>Barbecue a carbonella 30 X 45 con base/ruote e appoggio  1068</t>
  </si>
  <si>
    <t>3000001554</t>
  </si>
  <si>
    <t>Barbecue Campingaz Bonesco Qst L  Carrello Antracite Nero  3000001554</t>
  </si>
  <si>
    <t>CPEH</t>
  </si>
  <si>
    <t>Cannello Brevettato corpo plastica con piezo  CPEH</t>
  </si>
  <si>
    <t>2000010189</t>
  </si>
  <si>
    <t>Lume A Gas Camping 206 L  2000010189</t>
  </si>
  <si>
    <t>515666</t>
  </si>
  <si>
    <t>Soffietto Per Barbeque  515666</t>
  </si>
  <si>
    <t>P-203431</t>
  </si>
  <si>
    <t>P-3000002865</t>
  </si>
  <si>
    <t>P-0000247</t>
  </si>
  <si>
    <t>P-3000001552</t>
  </si>
  <si>
    <t>P-2713</t>
  </si>
  <si>
    <t>P-1068</t>
  </si>
  <si>
    <t>P-3000001554</t>
  </si>
  <si>
    <t>P-CPEH</t>
  </si>
  <si>
    <t>P-2000010189</t>
  </si>
  <si>
    <t>P-515666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</si>
</sst>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quot;€&quot;\ #,##0.00##"/>
    <numFmt numFmtId="165" formatCode="_(&quot;€&quot;* #,##0.00_);_(&quot;€&quot;* \(#,##0.00\);_(&quot;€&quot;* &quot;-&quot;??_);_(@_)"/>
    <numFmt numFmtId="166" formatCode="_-* #,##0_-;\-* #,##0_-;_-* &quot;-&quot;??_-;_-@_-"/>
    <numFmt numFmtId="167" formatCode="_-* #,##0.00\ [$€-410]_-;\-* #,##0.00\ [$€-410]_-;_-* &quot;-&quot;??\ [$€-410]_-;_-@_-"/>
    <numFmt numFmtId="168" formatCode="_-[$€-410]\ * #,##0.00_-;\-[$€-410]\ * #,##0.00_-;_-[$€-410]\ * &quot;-&quot;??_-;_-@_-"/>
    <numFmt numFmtId="169" formatCode="_-&quot;€&quot;\ * #,##0.00_-;\-&quot;€&quot;\ * #,##0.00_-;_-&quot;€&quot;\ * &quot;-&quot;??_-;_-@_-"/>
    <numFmt numFmtId="170" formatCode="_-[$€]\ * #,##0.00_-;\-[$€]\ * #,##0.00_-;_-[$€]\ * &quot;-&quot;??_-;_-@_-"/>
    <numFmt numFmtId="171" formatCode="_-[$€-2]\ * #,##0.00_-;\-[$€-2]\ * #,##0.00_-;_-[$€-2]\ * &quot;-&quot;??_-"/>
    <numFmt numFmtId="172" formatCode="_-&quot;$&quot;\ * #,##0.00_-;\-&quot;$&quot;\ * #,##0.00_-;_-&quot;$&quot;\ * &quot;-&quot;??_-;_-@_-"/>
    <numFmt numFmtId="173" formatCode="_-&quot;€&quot;\ * #,##0.0000_-;\-&quot;€&quot;\ * #,##0.0000_-;_-&quot;€&quot;\ * &quot;-&quot;??_-;_-@_-"/>
    <numFmt numFmtId="174" formatCode="_-* #,##0.0000\ [$€-410]_-;\-* #,##0.0000\ [$€-410]_-;_-* &quot;-&quot;??\ [$€-410]_-;_-@_-"/>
  </numFmts>
  <fonts count="3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Arial"/>
      <family val="2"/>
    </font>
    <font>
      <sz val="10"/>
      <name val="Tahoma"/>
      <family val="2"/>
    </font>
    <font>
      <b/>
      <sz val="9"/>
      <color indexed="81"/>
      <name val="Tahoma"/>
      <family val="2"/>
    </font>
    <font>
      <b/>
      <sz val="10"/>
      <color rgb="FF0070C0"/>
      <name val="Arial"/>
      <family val="2"/>
    </font>
    <font>
      <b/>
      <i/>
      <sz val="20"/>
      <color theme="0"/>
      <name val="Arial"/>
      <family val="2"/>
    </font>
    <font>
      <sz val="12"/>
      <name val="Arial"/>
      <family val="2"/>
    </font>
    <font>
      <sz val="11"/>
      <color theme="1"/>
      <name val="Arial"/>
      <family val="2"/>
    </font>
    <font>
      <sz val="9"/>
      <name val="Arial"/>
      <family val="2"/>
    </font>
    <font>
      <sz val="8"/>
      <name val="Arial"/>
      <family val="2"/>
    </font>
    <font>
      <b/>
      <sz val="10"/>
      <name val="Arial"/>
      <family val="2"/>
    </font>
    <font>
      <sz val="9"/>
      <color indexed="81"/>
      <name val="Tahoma"/>
      <family val="2"/>
    </font>
    <font>
      <u/>
      <sz val="10"/>
      <color indexed="12"/>
      <name val="Arial"/>
      <family val="2"/>
    </font>
    <font>
      <u/>
      <sz val="10"/>
      <color theme="10"/>
      <name val="Arial"/>
      <family val="2"/>
    </font>
    <font>
      <u/>
      <sz val="11"/>
      <color theme="10"/>
      <name val="Calibri"/>
      <family val="2"/>
      <scheme val="minor"/>
    </font>
    <font>
      <sz val="11"/>
      <name val="Calibri"/>
      <family val="2"/>
    </font>
    <font>
      <b/>
      <sz val="12"/>
      <color rgb="FF0070C0"/>
      <name val="Arial"/>
      <family val="2"/>
    </font>
    <font>
      <b/>
      <sz val="12"/>
      <color theme="1"/>
      <name val="Arial"/>
      <family val="2"/>
    </font>
    <font>
      <b/>
      <sz val="12"/>
      <color theme="9" tint="-0.249977111117893"/>
      <name val="Arial"/>
      <family val="2"/>
    </font>
    <font>
      <sz val="12"/>
      <color rgb="FF0070C0"/>
      <name val="Arial"/>
      <family val="2"/>
    </font>
    <font>
      <sz val="8"/>
      <name val="Calibri"/>
      <family val="2"/>
      <scheme val="minor"/>
    </font>
    <font>
      <sz val="11"/>
      <name val="Arial"/>
      <family val="2"/>
    </font>
    <font>
      <sz val="10"/>
      <name val="Arial"/>
      <family val="2"/>
    </font>
    <font>
      <sz val="11"/>
      <color rgb="FF000000"/>
      <name val="Calibri"/>
      <family val="2"/>
    </font>
    <font>
      <sz val="12"/>
      <color theme="1"/>
      <name val="Calibri"/>
      <family val="2"/>
      <scheme val="minor"/>
    </font>
    <font>
      <sz val="10"/>
      <name val="Helv"/>
      <family val="2"/>
    </font>
    <font>
      <sz val="10"/>
      <name val="MS Sans Serif"/>
    </font>
    <font>
      <sz val="11"/>
      <color rgb="FF000000"/>
      <name val="Calibri"/>
      <family val="2"/>
      <charset val="1"/>
    </font>
    <font>
      <sz val="10"/>
      <name val="Arial"/>
      <family val="2"/>
      <charset val="1"/>
    </font>
    <font>
      <sz val="11"/>
      <color indexed="8"/>
      <name val="Calibri"/>
      <family val="2"/>
    </font>
    <font>
      <sz val="11"/>
      <color theme="1"/>
      <name val="Czcionka tekstu podstawowego"/>
      <family val="2"/>
      <charset val="238"/>
    </font>
    <font>
      <b/>
      <sz val="16"/>
      <name val="Arial"/>
      <family val="2"/>
    </font>
    <font>
      <sz val="18"/>
      <color theme="0"/>
      <name val="Arial"/>
      <family val="2"/>
    </font>
    <font>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auto="1"/>
      </bottom>
      <diagonal/>
    </border>
  </borders>
  <cellStyleXfs count="46032">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0" fontId="1" fillId="0" borderId="0"/>
    <xf numFmtId="165" fontId="1" fillId="0" borderId="0" applyFont="0" applyFill="0" applyBorder="0" applyAlignment="0" applyProtection="0"/>
    <xf numFmtId="0" fontId="1" fillId="0" borderId="0"/>
    <xf numFmtId="0" fontId="3" fillId="0" borderId="0"/>
    <xf numFmtId="0" fontId="3" fillId="0" borderId="0"/>
    <xf numFmtId="0" fontId="3" fillId="0" borderId="0"/>
    <xf numFmtId="0" fontId="5" fillId="0" borderId="0"/>
    <xf numFmtId="0" fontId="1" fillId="0" borderId="0"/>
    <xf numFmtId="43" fontId="3" fillId="0" borderId="0" applyFont="0" applyFill="0" applyBorder="0" applyAlignment="0" applyProtection="0"/>
    <xf numFmtId="0" fontId="1" fillId="0" borderId="0"/>
    <xf numFmtId="0" fontId="1" fillId="0" borderId="0"/>
    <xf numFmtId="12" fontId="3" fillId="0" borderId="0" applyFont="0" applyFill="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 fillId="0" borderId="0"/>
    <xf numFmtId="0" fontId="3" fillId="0" borderId="0"/>
    <xf numFmtId="12" fontId="3" fillId="0" borderId="0" applyFont="0" applyFill="0" applyProtection="0"/>
    <xf numFmtId="169" fontId="3" fillId="0" borderId="0" applyFont="0" applyFill="0" applyBorder="0" applyAlignment="0" applyProtection="0"/>
    <xf numFmtId="169"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0" fontId="3" fillId="0" borderId="0"/>
    <xf numFmtId="9" fontId="1" fillId="0" borderId="0" applyFont="0" applyFill="0" applyBorder="0" applyAlignment="0" applyProtection="0"/>
    <xf numFmtId="170"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5" fillId="0" borderId="0" applyNumberFormat="0" applyFill="0" applyBorder="0" applyAlignment="0" applyProtection="0">
      <alignment vertical="top"/>
      <protection locked="0"/>
    </xf>
    <xf numFmtId="0" fontId="3" fillId="0" borderId="0"/>
    <xf numFmtId="0" fontId="1"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xf numFmtId="0" fontId="18" fillId="0" borderId="0"/>
    <xf numFmtId="0" fontId="1" fillId="0" borderId="0"/>
    <xf numFmtId="171" fontId="3" fillId="0" borderId="0" applyFont="0" applyFill="0" applyBorder="0" applyAlignment="0" applyProtection="0"/>
    <xf numFmtId="0" fontId="1" fillId="0" borderId="0"/>
    <xf numFmtId="169" fontId="3" fillId="0" borderId="0" applyFont="0" applyFill="0" applyBorder="0" applyAlignment="0" applyProtection="0"/>
    <xf numFmtId="169" fontId="3" fillId="0" borderId="0" applyFont="0" applyFill="0" applyBorder="0" applyAlignment="0" applyProtection="0"/>
    <xf numFmtId="0" fontId="1"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3" fillId="0" borderId="0" applyFont="0" applyFill="0" applyBorder="0" applyAlignment="0" applyProtection="0"/>
    <xf numFmtId="169" fontId="3" fillId="0" borderId="0" applyFont="0" applyFill="0" applyBorder="0" applyAlignment="0" applyProtection="0"/>
    <xf numFmtId="0" fontId="1"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6" fillId="0" borderId="0" applyNumberForma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43" fontId="3" fillId="0" borderId="0" applyFont="0" applyFill="0" applyBorder="0" applyAlignment="0" applyProtection="0"/>
    <xf numFmtId="12" fontId="3" fillId="0" borderId="0" applyFont="0" applyFill="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 fillId="0" borderId="0"/>
    <xf numFmtId="0" fontId="1" fillId="0" borderId="0"/>
    <xf numFmtId="172" fontId="3"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8" fillId="0" borderId="0"/>
    <xf numFmtId="169" fontId="3" fillId="0" borderId="0" applyBorder="0" applyAlignment="0" applyProtection="0"/>
    <xf numFmtId="0" fontId="18" fillId="0" borderId="0"/>
    <xf numFmtId="0" fontId="3" fillId="0" borderId="0"/>
    <xf numFmtId="0" fontId="18" fillId="0" borderId="0"/>
    <xf numFmtId="0" fontId="26" fillId="0" borderId="0"/>
    <xf numFmtId="0" fontId="26" fillId="0" borderId="0"/>
    <xf numFmtId="0" fontId="26" fillId="0" borderId="0"/>
    <xf numFmtId="169" fontId="1" fillId="0" borderId="0" applyFont="0" applyFill="0" applyBorder="0" applyAlignment="0" applyProtection="0"/>
    <xf numFmtId="44" fontId="1" fillId="0" borderId="0" applyFont="0" applyFill="0" applyBorder="0" applyAlignment="0" applyProtection="0"/>
    <xf numFmtId="169" fontId="3" fillId="0" borderId="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9" fontId="1"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28" fillId="0" borderId="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0" fontId="5" fillId="0" borderId="0"/>
    <xf numFmtId="0" fontId="27" fillId="0" borderId="0"/>
    <xf numFmtId="0" fontId="3" fillId="0" borderId="0"/>
    <xf numFmtId="44" fontId="27" fillId="0" borderId="0" applyFont="0" applyFill="0" applyBorder="0" applyAlignment="0" applyProtection="0"/>
    <xf numFmtId="43" fontId="27" fillId="0" borderId="0" applyFont="0" applyFill="0" applyBorder="0" applyAlignment="0" applyProtection="0"/>
    <xf numFmtId="0" fontId="29"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3"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8" fillId="0" borderId="0"/>
    <xf numFmtId="0" fontId="1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9" fontId="18" fillId="0" borderId="0" applyFont="0" applyFill="0" applyBorder="0" applyAlignment="0" applyProtection="0"/>
    <xf numFmtId="9" fontId="18"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8" fillId="0" borderId="0"/>
    <xf numFmtId="169" fontId="3" fillId="0" borderId="0" applyBorder="0" applyAlignment="0" applyProtection="0"/>
    <xf numFmtId="0" fontId="18" fillId="0" borderId="0"/>
    <xf numFmtId="0" fontId="26" fillId="0" borderId="0"/>
    <xf numFmtId="0" fontId="26" fillId="0" borderId="0"/>
    <xf numFmtId="0" fontId="26" fillId="0" borderId="0"/>
    <xf numFmtId="169" fontId="3"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3" fillId="0" borderId="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30" fillId="0" borderId="0"/>
    <xf numFmtId="0" fontId="31" fillId="0" borderId="0"/>
    <xf numFmtId="0" fontId="31" fillId="0" borderId="0"/>
    <xf numFmtId="0" fontId="31" fillId="0" borderId="0"/>
    <xf numFmtId="0" fontId="31" fillId="0" borderId="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0" fontId="3" fillId="0" borderId="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0" fontId="3" fillId="0" borderId="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32" fillId="0" borderId="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4" fontId="3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169" fontId="3" fillId="0" borderId="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3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0" fontId="3" fillId="0" borderId="0"/>
    <xf numFmtId="44" fontId="32" fillId="0" borderId="0" applyFont="0" applyFill="0" applyBorder="0" applyAlignment="0" applyProtection="0"/>
    <xf numFmtId="0" fontId="3" fillId="0" borderId="0"/>
    <xf numFmtId="0" fontId="3" fillId="0" borderId="0"/>
    <xf numFmtId="0" fontId="3" fillId="0" borderId="0"/>
    <xf numFmtId="0" fontId="3" fillId="0" borderId="0"/>
    <xf numFmtId="169" fontId="32" fillId="0" borderId="0" applyFont="0" applyFill="0" applyBorder="0" applyAlignment="0" applyProtection="0"/>
    <xf numFmtId="0" fontId="32" fillId="0" borderId="0"/>
    <xf numFmtId="0" fontId="32" fillId="0" borderId="0"/>
    <xf numFmtId="0" fontId="3" fillId="0" borderId="0"/>
    <xf numFmtId="0" fontId="32" fillId="0" borderId="0"/>
    <xf numFmtId="0" fontId="32" fillId="0" borderId="0"/>
    <xf numFmtId="0" fontId="3" fillId="0" borderId="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2" fontId="3" fillId="0" borderId="0" applyFont="0" applyFill="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2" fontId="3" fillId="0" borderId="0" applyFont="0" applyFill="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2" fontId="3" fillId="0" borderId="0" applyFont="0" applyFill="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2" fontId="3" fillId="0" borderId="0" applyFont="0" applyFill="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12" fontId="3" fillId="0" borderId="0" applyFont="0" applyFill="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169"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72" fontId="1"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3"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33" fillId="0" borderId="0"/>
    <xf numFmtId="169" fontId="1" fillId="0" borderId="0" applyFont="0" applyFill="0" applyBorder="0" applyAlignment="0" applyProtection="0"/>
    <xf numFmtId="9" fontId="3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94">
    <xf numFmtId="0" fontId="0" fillId="0" borderId="0" xfId="0"/>
    <xf numFmtId="0" fontId="3" fillId="0" borderId="1" xfId="3" applyBorder="1"/>
    <xf numFmtId="0" fontId="3" fillId="0" borderId="0" xfId="3"/>
    <xf numFmtId="0" fontId="3" fillId="2" borderId="1" xfId="3" applyFill="1" applyBorder="1"/>
    <xf numFmtId="0" fontId="3" fillId="2" borderId="1" xfId="3" applyFill="1" applyBorder="1" applyProtection="1">
      <protection locked="0"/>
    </xf>
    <xf numFmtId="0" fontId="3" fillId="2" borderId="1" xfId="3" applyFill="1" applyBorder="1" applyAlignment="1">
      <alignment horizontal="center" vertical="top" wrapText="1"/>
    </xf>
    <xf numFmtId="0" fontId="3" fillId="2" borderId="1" xfId="3" applyFill="1" applyBorder="1" applyAlignment="1" applyProtection="1">
      <alignment horizontal="center" vertical="top" wrapText="1"/>
      <protection locked="0"/>
    </xf>
    <xf numFmtId="0" fontId="3" fillId="2" borderId="1" xfId="3" applyFill="1" applyBorder="1" applyAlignment="1" applyProtection="1">
      <alignment horizontal="center" shrinkToFit="1"/>
      <protection locked="0"/>
    </xf>
    <xf numFmtId="0" fontId="3" fillId="4" borderId="1" xfId="3" applyFill="1" applyBorder="1" applyProtection="1">
      <protection locked="0"/>
    </xf>
    <xf numFmtId="44" fontId="3" fillId="0" borderId="0" xfId="3" applyNumberFormat="1"/>
    <xf numFmtId="43" fontId="3" fillId="2" borderId="1" xfId="3" applyNumberFormat="1" applyFill="1" applyBorder="1" applyAlignment="1" applyProtection="1">
      <alignment horizontal="center" shrinkToFit="1"/>
      <protection hidden="1"/>
    </xf>
    <xf numFmtId="0" fontId="3" fillId="9" borderId="1" xfId="3" applyFill="1" applyBorder="1"/>
    <xf numFmtId="166" fontId="3" fillId="10" borderId="1" xfId="1" applyNumberFormat="1" applyFont="1" applyFill="1" applyBorder="1" applyProtection="1"/>
    <xf numFmtId="0" fontId="3" fillId="3" borderId="1" xfId="3" applyFill="1" applyBorder="1" applyAlignment="1">
      <alignment vertical="center" shrinkToFit="1"/>
    </xf>
    <xf numFmtId="0" fontId="3" fillId="6" borderId="1" xfId="3" applyFill="1" applyBorder="1" applyAlignment="1" applyProtection="1">
      <alignment horizontal="center"/>
      <protection locked="0"/>
    </xf>
    <xf numFmtId="0" fontId="3" fillId="2" borderId="0" xfId="3" applyFill="1" applyProtection="1">
      <protection locked="0"/>
    </xf>
    <xf numFmtId="0" fontId="3" fillId="6" borderId="0" xfId="3" applyFill="1" applyProtection="1">
      <protection locked="0"/>
    </xf>
    <xf numFmtId="0" fontId="3" fillId="0" borderId="12" xfId="3" applyBorder="1"/>
    <xf numFmtId="49" fontId="2" fillId="0" borderId="2" xfId="0" applyNumberFormat="1" applyFont="1" applyBorder="1"/>
    <xf numFmtId="0" fontId="2" fillId="0" borderId="2" xfId="0" applyFont="1" applyBorder="1"/>
    <xf numFmtId="164" fontId="2" fillId="0" borderId="2" xfId="0" applyNumberFormat="1" applyFont="1" applyBorder="1"/>
    <xf numFmtId="49" fontId="0" fillId="0" borderId="0" xfId="0" applyNumberFormat="1"/>
    <xf numFmtId="164" fontId="0" fillId="0" borderId="0" xfId="0" applyNumberFormat="1"/>
    <xf numFmtId="0" fontId="3" fillId="0" borderId="0" xfId="3" applyAlignment="1">
      <alignment horizontal="center"/>
    </xf>
    <xf numFmtId="49" fontId="3" fillId="0" borderId="0" xfId="0" applyNumberFormat="1" applyFont="1" applyProtection="1">
      <protection hidden="1"/>
    </xf>
    <xf numFmtId="164" fontId="2" fillId="0" borderId="2" xfId="4" applyNumberFormat="1" applyFont="1" applyBorder="1" applyProtection="1">
      <protection hidden="1"/>
    </xf>
    <xf numFmtId="0" fontId="2" fillId="0" borderId="2" xfId="4" applyFont="1" applyBorder="1" applyProtection="1">
      <protection hidden="1"/>
    </xf>
    <xf numFmtId="168" fontId="0" fillId="0" borderId="0" xfId="16" applyNumberFormat="1" applyFont="1"/>
    <xf numFmtId="0" fontId="11" fillId="2" borderId="1" xfId="3" applyFont="1" applyFill="1" applyBorder="1" applyAlignment="1" applyProtection="1">
      <alignment horizontal="center" vertical="center" shrinkToFit="1"/>
      <protection locked="0"/>
    </xf>
    <xf numFmtId="49" fontId="3" fillId="2" borderId="0" xfId="3" applyNumberFormat="1" applyFill="1" applyAlignment="1" applyProtection="1">
      <alignment horizontal="center" vertical="center" wrapText="1"/>
      <protection locked="0"/>
    </xf>
    <xf numFmtId="0" fontId="3" fillId="2" borderId="0" xfId="3" applyFill="1" applyAlignment="1">
      <alignment horizontal="center" vertical="center"/>
    </xf>
    <xf numFmtId="0" fontId="3" fillId="0" borderId="0" xfId="3" applyAlignment="1" applyProtection="1">
      <alignment horizontal="center" shrinkToFit="1"/>
      <protection locked="0"/>
    </xf>
    <xf numFmtId="0" fontId="3" fillId="0" borderId="0" xfId="3" applyAlignment="1" applyProtection="1">
      <alignment shrinkToFit="1"/>
      <protection locked="0"/>
    </xf>
    <xf numFmtId="0" fontId="3" fillId="2" borderId="0" xfId="3" applyFill="1" applyAlignment="1" applyProtection="1">
      <alignment horizontal="center"/>
      <protection locked="0"/>
    </xf>
    <xf numFmtId="0" fontId="3" fillId="2" borderId="0" xfId="3" applyFill="1" applyAlignment="1" applyProtection="1">
      <alignment horizontal="center" shrinkToFit="1"/>
      <protection locked="0"/>
    </xf>
    <xf numFmtId="0" fontId="3" fillId="4" borderId="0" xfId="3" applyFill="1" applyProtection="1">
      <protection locked="0"/>
    </xf>
    <xf numFmtId="0" fontId="3" fillId="4" borderId="8" xfId="3" applyFill="1" applyBorder="1" applyProtection="1">
      <protection locked="0"/>
    </xf>
    <xf numFmtId="0" fontId="3" fillId="2" borderId="14" xfId="3" applyFill="1" applyBorder="1" applyAlignment="1" applyProtection="1">
      <alignment horizontal="center"/>
      <protection locked="0"/>
    </xf>
    <xf numFmtId="49" fontId="3" fillId="2" borderId="14" xfId="3" applyNumberFormat="1" applyFill="1" applyBorder="1" applyAlignment="1" applyProtection="1">
      <alignment horizontal="center" vertical="center" wrapText="1"/>
      <protection locked="0"/>
    </xf>
    <xf numFmtId="0" fontId="3" fillId="2" borderId="14" xfId="3" applyFill="1" applyBorder="1" applyAlignment="1">
      <alignment horizontal="center" vertical="center"/>
    </xf>
    <xf numFmtId="0" fontId="3" fillId="0" borderId="14" xfId="3" applyBorder="1" applyAlignment="1" applyProtection="1">
      <alignment horizontal="center" shrinkToFit="1"/>
      <protection locked="0"/>
    </xf>
    <xf numFmtId="0" fontId="3" fillId="0" borderId="14" xfId="3" applyBorder="1" applyAlignment="1" applyProtection="1">
      <alignment shrinkToFit="1"/>
      <protection locked="0"/>
    </xf>
    <xf numFmtId="0" fontId="3" fillId="2" borderId="14" xfId="3" applyFill="1" applyBorder="1" applyAlignment="1" applyProtection="1">
      <alignment horizontal="center" shrinkToFit="1"/>
      <protection locked="0"/>
    </xf>
    <xf numFmtId="0" fontId="11" fillId="2" borderId="0" xfId="3" applyFont="1" applyFill="1" applyAlignment="1" applyProtection="1">
      <alignment horizontal="center" vertical="center" shrinkToFit="1"/>
      <protection locked="0"/>
    </xf>
    <xf numFmtId="166" fontId="0" fillId="11" borderId="1" xfId="17" applyNumberFormat="1" applyFont="1" applyFill="1" applyBorder="1" applyAlignment="1" applyProtection="1">
      <alignment horizontal="center" vertical="center" shrinkToFit="1"/>
      <protection locked="0"/>
    </xf>
    <xf numFmtId="43" fontId="0" fillId="0" borderId="0" xfId="0" applyNumberFormat="1"/>
    <xf numFmtId="0" fontId="3" fillId="12" borderId="1" xfId="3" applyFill="1" applyBorder="1" applyAlignment="1">
      <alignment vertical="center"/>
    </xf>
    <xf numFmtId="0" fontId="3" fillId="6" borderId="1" xfId="3" applyFill="1" applyBorder="1" applyProtection="1">
      <protection locked="0" hidden="1"/>
    </xf>
    <xf numFmtId="166" fontId="0" fillId="0" borderId="1" xfId="1" applyNumberFormat="1" applyFont="1" applyBorder="1" applyAlignment="1" applyProtection="1">
      <alignment horizontal="center" shrinkToFit="1"/>
      <protection locked="0" hidden="1"/>
    </xf>
    <xf numFmtId="0" fontId="3" fillId="0" borderId="0" xfId="3" applyProtection="1">
      <protection hidden="1"/>
    </xf>
    <xf numFmtId="44" fontId="3" fillId="0" borderId="0" xfId="3" applyNumberFormat="1" applyProtection="1">
      <protection hidden="1"/>
    </xf>
    <xf numFmtId="44" fontId="3" fillId="0" borderId="0" xfId="3" applyNumberFormat="1" applyAlignment="1" applyProtection="1">
      <alignment shrinkToFit="1"/>
      <protection hidden="1"/>
    </xf>
    <xf numFmtId="0" fontId="3" fillId="0" borderId="1" xfId="3" applyBorder="1" applyProtection="1">
      <protection hidden="1"/>
    </xf>
    <xf numFmtId="166" fontId="3" fillId="0" borderId="1" xfId="3" applyNumberFormat="1" applyBorder="1" applyProtection="1">
      <protection hidden="1"/>
    </xf>
    <xf numFmtId="167" fontId="3" fillId="0" borderId="1" xfId="3" applyNumberFormat="1" applyBorder="1" applyAlignment="1" applyProtection="1">
      <alignment shrinkToFit="1"/>
      <protection hidden="1"/>
    </xf>
    <xf numFmtId="0" fontId="3" fillId="2" borderId="1" xfId="3" applyFill="1" applyBorder="1" applyAlignment="1">
      <alignment horizontal="center" vertical="center"/>
    </xf>
    <xf numFmtId="0" fontId="3" fillId="13" borderId="0" xfId="3" applyFill="1"/>
    <xf numFmtId="0" fontId="3" fillId="6" borderId="1" xfId="3" applyFill="1" applyBorder="1" applyAlignment="1" applyProtection="1">
      <alignment horizontal="right"/>
      <protection locked="0" hidden="1"/>
    </xf>
    <xf numFmtId="0" fontId="0" fillId="0" borderId="17" xfId="0" applyBorder="1"/>
    <xf numFmtId="164" fontId="0" fillId="0" borderId="0" xfId="0" quotePrefix="1" applyNumberFormat="1"/>
    <xf numFmtId="49" fontId="3" fillId="0" borderId="0" xfId="3" applyNumberFormat="1"/>
    <xf numFmtId="49" fontId="0" fillId="0" borderId="0" xfId="0" quotePrefix="1" applyNumberFormat="1"/>
    <xf numFmtId="0" fontId="3" fillId="0" borderId="0" xfId="3" applyAlignment="1">
      <alignment shrinkToFit="1"/>
    </xf>
    <xf numFmtId="169" fontId="0" fillId="0" borderId="13" xfId="18" applyFont="1" applyBorder="1" applyAlignment="1" applyProtection="1">
      <alignment shrinkToFit="1"/>
    </xf>
    <xf numFmtId="169" fontId="0" fillId="0" borderId="8" xfId="18" applyFont="1" applyBorder="1" applyAlignment="1" applyProtection="1">
      <alignment shrinkToFit="1"/>
    </xf>
    <xf numFmtId="44" fontId="3" fillId="0" borderId="3" xfId="3" applyNumberFormat="1" applyBorder="1"/>
    <xf numFmtId="167" fontId="35" fillId="2" borderId="0" xfId="3" applyNumberFormat="1" applyFont="1" applyFill="1" applyAlignment="1">
      <alignment vertical="center" shrinkToFit="1"/>
    </xf>
    <xf numFmtId="0" fontId="3" fillId="0" borderId="3" xfId="3" applyBorder="1"/>
    <xf numFmtId="2" fontId="3" fillId="6" borderId="1" xfId="3" applyNumberFormat="1" applyFill="1" applyBorder="1" applyAlignment="1" applyProtection="1">
      <alignment shrinkToFit="1"/>
      <protection hidden="1"/>
    </xf>
    <xf numFmtId="164" fontId="0" fillId="8" borderId="0" xfId="0" applyNumberFormat="1" applyFill="1"/>
    <xf numFmtId="0" fontId="2" fillId="15" borderId="17" xfId="0" applyFont="1" applyFill="1" applyBorder="1"/>
    <xf numFmtId="164" fontId="2" fillId="0" borderId="17" xfId="0" applyNumberFormat="1" applyFont="1" applyBorder="1" applyProtection="1">
      <protection hidden="1"/>
    </xf>
    <xf numFmtId="164" fontId="2" fillId="15" borderId="17" xfId="0" applyNumberFormat="1" applyFont="1" applyFill="1" applyBorder="1" applyProtection="1">
      <protection hidden="1"/>
    </xf>
    <xf numFmtId="164" fontId="2" fillId="0" borderId="17" xfId="4" applyNumberFormat="1" applyFont="1" applyBorder="1" applyProtection="1">
      <protection hidden="1"/>
    </xf>
    <xf numFmtId="0" fontId="2" fillId="0" borderId="17" xfId="0" applyFont="1" applyBorder="1"/>
    <xf numFmtId="0" fontId="0" fillId="15" borderId="0" xfId="0" applyFill="1"/>
    <xf numFmtId="164" fontId="0" fillId="15" borderId="0" xfId="0" applyNumberFormat="1" applyFill="1"/>
    <xf numFmtId="174" fontId="0" fillId="0" borderId="0" xfId="0" applyNumberFormat="1"/>
    <xf numFmtId="164" fontId="0" fillId="15" borderId="0" xfId="0" applyNumberFormat="1" applyFill="1" applyAlignment="1">
      <alignment wrapText="1"/>
    </xf>
    <xf numFmtId="0" fontId="3" fillId="0" borderId="9" xfId="3" applyBorder="1" applyAlignment="1">
      <alignment shrinkToFit="1"/>
    </xf>
    <xf numFmtId="0" fontId="3" fillId="0" borderId="10" xfId="3" applyBorder="1" applyAlignment="1">
      <alignment shrinkToFit="1"/>
    </xf>
    <xf numFmtId="167" fontId="3" fillId="2" borderId="14" xfId="3" applyNumberFormat="1" applyFill="1" applyBorder="1" applyAlignment="1" applyProtection="1">
      <alignment horizontal="center" shrinkToFit="1"/>
      <protection locked="0"/>
    </xf>
    <xf numFmtId="0" fontId="3" fillId="2" borderId="0" xfId="3" applyFill="1"/>
    <xf numFmtId="0" fontId="36" fillId="0" borderId="0" xfId="0" applyFont="1"/>
    <xf numFmtId="43" fontId="3" fillId="0" borderId="3" xfId="1" applyFont="1" applyBorder="1" applyAlignment="1">
      <alignment shrinkToFit="1"/>
    </xf>
    <xf numFmtId="0" fontId="0" fillId="0" borderId="1" xfId="0" applyBorder="1"/>
    <xf numFmtId="44" fontId="0" fillId="0" borderId="1" xfId="0" applyNumberFormat="1" applyBorder="1"/>
    <xf numFmtId="0" fontId="0" fillId="0" borderId="1" xfId="0" applyBorder="1" applyAlignment="1">
      <alignment horizontal="center" vertical="center" textRotation="90" wrapText="1"/>
    </xf>
    <xf numFmtId="0" fontId="3" fillId="2" borderId="14" xfId="3" applyFill="1" applyBorder="1" applyAlignment="1" applyProtection="1">
      <alignment horizontal="center" vertical="top" wrapText="1"/>
      <protection locked="0"/>
    </xf>
    <xf numFmtId="0" fontId="3" fillId="2" borderId="0" xfId="3" applyFill="1" applyAlignment="1" applyProtection="1">
      <alignment horizontal="center" vertical="top" wrapText="1"/>
      <protection locked="0"/>
    </xf>
    <xf numFmtId="0" fontId="3" fillId="6" borderId="1" xfId="3" quotePrefix="1" applyFill="1" applyBorder="1" applyAlignment="1" applyProtection="1">
      <alignment horizontal="center" shrinkToFit="1"/>
      <protection locked="0"/>
    </xf>
    <xf numFmtId="0" fontId="3" fillId="6" borderId="1" xfId="3" applyFill="1" applyBorder="1" applyAlignment="1" applyProtection="1">
      <alignment horizontal="center" shrinkToFit="1"/>
      <protection locked="0"/>
    </xf>
    <xf numFmtId="0" fontId="3" fillId="2" borderId="1" xfId="3" applyFill="1" applyBorder="1" applyAlignment="1" applyProtection="1">
      <alignment horizontal="center" vertical="top" wrapText="1" shrinkToFit="1"/>
      <protection hidden="1"/>
    </xf>
    <xf numFmtId="169" fontId="0" fillId="0" borderId="1" xfId="18" applyFont="1" applyBorder="1" applyAlignment="1" applyProtection="1">
      <alignment horizontal="center" shrinkToFit="1"/>
      <protection hidden="1"/>
    </xf>
    <xf numFmtId="0" fontId="13" fillId="7" borderId="1" xfId="3" applyFont="1" applyFill="1" applyBorder="1" applyAlignment="1">
      <alignment horizontal="center" vertical="center" textRotation="90" wrapText="1"/>
    </xf>
    <xf numFmtId="0" fontId="13" fillId="7" borderId="6" xfId="3" applyFont="1" applyFill="1" applyBorder="1" applyAlignment="1">
      <alignment horizontal="center" vertical="center" textRotation="90" wrapText="1"/>
    </xf>
    <xf numFmtId="0" fontId="13" fillId="7" borderId="7" xfId="3" applyFont="1" applyFill="1" applyBorder="1" applyAlignment="1">
      <alignment horizontal="center" vertical="center" textRotation="90" wrapText="1"/>
    </xf>
    <xf numFmtId="0" fontId="13" fillId="7" borderId="8" xfId="3" applyFont="1" applyFill="1" applyBorder="1" applyAlignment="1">
      <alignment horizontal="center" vertical="center" textRotation="90" wrapText="1"/>
    </xf>
    <xf numFmtId="0" fontId="9" fillId="7" borderId="1" xfId="3" applyFont="1" applyFill="1" applyBorder="1" applyAlignment="1">
      <alignment horizontal="center" vertical="center" wrapText="1"/>
    </xf>
    <xf numFmtId="169" fontId="3" fillId="2" borderId="6" xfId="18" applyFont="1" applyFill="1" applyBorder="1" applyAlignment="1" applyProtection="1">
      <alignment horizontal="center" shrinkToFit="1"/>
    </xf>
    <xf numFmtId="169" fontId="3" fillId="2" borderId="7" xfId="18" applyFont="1" applyFill="1" applyBorder="1" applyAlignment="1" applyProtection="1">
      <alignment horizontal="center" shrinkToFit="1"/>
    </xf>
    <xf numFmtId="169" fontId="3" fillId="2" borderId="8" xfId="18" applyFont="1" applyFill="1" applyBorder="1" applyAlignment="1" applyProtection="1">
      <alignment horizontal="center" shrinkToFit="1"/>
    </xf>
    <xf numFmtId="0" fontId="3" fillId="0" borderId="1" xfId="3" applyBorder="1" applyAlignment="1">
      <alignment horizontal="center"/>
    </xf>
    <xf numFmtId="169" fontId="3" fillId="0" borderId="1" xfId="3" applyNumberFormat="1" applyBorder="1" applyAlignment="1">
      <alignment horizontal="center" shrinkToFit="1"/>
    </xf>
    <xf numFmtId="0" fontId="3" fillId="0" borderId="1" xfId="3" applyBorder="1" applyAlignment="1">
      <alignment horizontal="center" shrinkToFit="1"/>
    </xf>
    <xf numFmtId="0" fontId="3" fillId="8" borderId="1" xfId="3" applyFill="1" applyBorder="1" applyAlignment="1">
      <alignment horizontal="center"/>
    </xf>
    <xf numFmtId="169" fontId="3" fillId="8" borderId="1" xfId="18" applyFont="1" applyFill="1" applyBorder="1" applyAlignment="1" applyProtection="1">
      <alignment horizontal="center"/>
    </xf>
    <xf numFmtId="167" fontId="3" fillId="9" borderId="1" xfId="3" applyNumberFormat="1" applyFill="1" applyBorder="1" applyAlignment="1" applyProtection="1">
      <alignment horizontal="center"/>
      <protection locked="0"/>
    </xf>
    <xf numFmtId="9" fontId="3" fillId="6" borderId="1" xfId="2" applyFont="1" applyFill="1" applyBorder="1" applyAlignment="1" applyProtection="1">
      <alignment horizontal="center" shrinkToFit="1"/>
      <protection locked="0"/>
    </xf>
    <xf numFmtId="169" fontId="3" fillId="9" borderId="1" xfId="18" applyFont="1" applyFill="1" applyBorder="1" applyAlignment="1" applyProtection="1">
      <alignment horizontal="center" shrinkToFit="1"/>
    </xf>
    <xf numFmtId="169" fontId="3" fillId="0" borderId="1" xfId="3" applyNumberFormat="1" applyBorder="1" applyAlignment="1">
      <alignment horizontal="center" vertical="center" shrinkToFit="1"/>
    </xf>
    <xf numFmtId="169" fontId="13" fillId="2" borderId="1" xfId="3" applyNumberFormat="1" applyFont="1" applyFill="1" applyBorder="1" applyAlignment="1">
      <alignment horizontal="center" vertical="center"/>
    </xf>
    <xf numFmtId="0" fontId="13" fillId="2" borderId="1" xfId="3" applyFont="1" applyFill="1" applyBorder="1" applyAlignment="1">
      <alignment horizontal="center" vertical="center"/>
    </xf>
    <xf numFmtId="0" fontId="3" fillId="10" borderId="11" xfId="3" applyFill="1" applyBorder="1" applyAlignment="1">
      <alignment horizontal="center"/>
    </xf>
    <xf numFmtId="0" fontId="3" fillId="10" borderId="1" xfId="3" applyFill="1" applyBorder="1" applyAlignment="1">
      <alignment horizontal="center"/>
    </xf>
    <xf numFmtId="169" fontId="3" fillId="6" borderId="1" xfId="18" applyFont="1" applyFill="1" applyBorder="1" applyAlignment="1" applyProtection="1">
      <alignment horizontal="center"/>
    </xf>
    <xf numFmtId="167" fontId="3" fillId="6" borderId="1" xfId="3" applyNumberFormat="1" applyFill="1" applyBorder="1" applyAlignment="1">
      <alignment horizontal="center"/>
    </xf>
    <xf numFmtId="167" fontId="3" fillId="10" borderId="1" xfId="16" applyNumberFormat="1" applyFont="1" applyFill="1" applyBorder="1" applyAlignment="1" applyProtection="1">
      <alignment shrinkToFit="1"/>
    </xf>
    <xf numFmtId="168" fontId="3" fillId="3" borderId="1" xfId="16" applyNumberFormat="1" applyFont="1" applyFill="1" applyBorder="1" applyProtection="1"/>
    <xf numFmtId="0" fontId="3" fillId="2" borderId="0" xfId="3" applyFill="1" applyAlignment="1" applyProtection="1">
      <alignment horizontal="center"/>
      <protection locked="0"/>
    </xf>
    <xf numFmtId="0" fontId="3" fillId="0" borderId="1" xfId="3" applyBorder="1" applyAlignment="1">
      <alignment horizontal="center" vertical="center"/>
    </xf>
    <xf numFmtId="173" fontId="3" fillId="2" borderId="1" xfId="18" applyNumberFormat="1" applyFont="1" applyFill="1" applyBorder="1" applyAlignment="1" applyProtection="1">
      <alignment horizontal="center" shrinkToFit="1"/>
      <protection hidden="1"/>
    </xf>
    <xf numFmtId="0" fontId="3" fillId="2" borderId="1" xfId="3" applyFill="1" applyBorder="1" applyAlignment="1" applyProtection="1">
      <alignment horizontal="center" shrinkToFit="1"/>
      <protection locked="0"/>
    </xf>
    <xf numFmtId="0" fontId="3" fillId="2" borderId="1" xfId="3" applyFill="1" applyBorder="1" applyAlignment="1" applyProtection="1">
      <alignment horizontal="center"/>
      <protection locked="0"/>
    </xf>
    <xf numFmtId="0" fontId="3" fillId="2" borderId="9" xfId="3" applyFill="1" applyBorder="1" applyAlignment="1" applyProtection="1">
      <alignment horizontal="center"/>
      <protection locked="0"/>
    </xf>
    <xf numFmtId="0" fontId="3" fillId="2" borderId="1" xfId="3" applyFill="1" applyBorder="1" applyAlignment="1">
      <alignment horizontal="left"/>
    </xf>
    <xf numFmtId="0" fontId="3" fillId="2" borderId="1" xfId="3" applyFill="1" applyBorder="1" applyAlignment="1">
      <alignment horizontal="center"/>
    </xf>
    <xf numFmtId="0" fontId="3" fillId="2" borderId="9" xfId="3" applyFill="1" applyBorder="1" applyAlignment="1">
      <alignment horizontal="center"/>
    </xf>
    <xf numFmtId="0" fontId="3" fillId="2" borderId="1" xfId="3" applyFill="1" applyBorder="1" applyAlignment="1" applyProtection="1">
      <alignment horizontal="center" vertical="top" shrinkToFit="1"/>
      <protection hidden="1"/>
    </xf>
    <xf numFmtId="167" fontId="3" fillId="2" borderId="1" xfId="3" applyNumberFormat="1" applyFill="1" applyBorder="1" applyAlignment="1" applyProtection="1">
      <alignment horizontal="center" vertical="center"/>
      <protection locked="0"/>
    </xf>
    <xf numFmtId="167" fontId="3" fillId="2" borderId="9" xfId="3" applyNumberFormat="1" applyFill="1" applyBorder="1" applyAlignment="1" applyProtection="1">
      <alignment horizontal="center" vertical="center"/>
      <protection locked="0"/>
    </xf>
    <xf numFmtId="0" fontId="7" fillId="2" borderId="1" xfId="3" applyFont="1" applyFill="1" applyBorder="1" applyAlignment="1">
      <alignment horizontal="center" vertical="center" wrapText="1"/>
    </xf>
    <xf numFmtId="49" fontId="8" fillId="5" borderId="1" xfId="3" applyNumberFormat="1" applyFont="1" applyFill="1" applyBorder="1" applyAlignment="1">
      <alignment horizontal="center" vertical="center" shrinkToFit="1"/>
    </xf>
    <xf numFmtId="0" fontId="3" fillId="2" borderId="1" xfId="3" applyFill="1" applyBorder="1" applyAlignment="1">
      <alignment horizontal="center" vertical="center"/>
    </xf>
    <xf numFmtId="22" fontId="3" fillId="2" borderId="1" xfId="3" applyNumberFormat="1" applyFill="1" applyBorder="1" applyAlignment="1">
      <alignment horizontal="center" vertical="center"/>
    </xf>
    <xf numFmtId="0" fontId="3" fillId="2" borderId="1" xfId="3" applyFill="1" applyBorder="1" applyAlignment="1">
      <alignment horizontal="center" vertical="center" wrapText="1" shrinkToFit="1"/>
    </xf>
    <xf numFmtId="16" fontId="3" fillId="16" borderId="6" xfId="3" applyNumberFormat="1" applyFill="1" applyBorder="1" applyAlignment="1" applyProtection="1">
      <alignment horizontal="center" vertical="center" textRotation="90"/>
      <protection locked="0"/>
    </xf>
    <xf numFmtId="0" fontId="3" fillId="16" borderId="7" xfId="3" applyFill="1" applyBorder="1" applyAlignment="1" applyProtection="1">
      <alignment horizontal="center" vertical="center" textRotation="90"/>
      <protection locked="0"/>
    </xf>
    <xf numFmtId="0" fontId="3" fillId="16" borderId="8" xfId="3" applyFill="1" applyBorder="1" applyAlignment="1" applyProtection="1">
      <alignment horizontal="center" vertical="center" textRotation="90"/>
      <protection locked="0"/>
    </xf>
    <xf numFmtId="0" fontId="4" fillId="2" borderId="1" xfId="3" applyFont="1" applyFill="1" applyBorder="1" applyAlignment="1">
      <alignment horizontal="center" vertical="center" wrapText="1" shrinkToFi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9" fillId="2" borderId="9" xfId="3" applyFont="1" applyFill="1" applyBorder="1" applyAlignment="1" applyProtection="1">
      <alignment horizontal="center" vertical="center" wrapText="1" shrinkToFit="1"/>
      <protection locked="0"/>
    </xf>
    <xf numFmtId="0" fontId="9" fillId="2" borderId="10" xfId="3" applyFont="1" applyFill="1" applyBorder="1" applyAlignment="1" applyProtection="1">
      <alignment horizontal="center" vertical="center" wrapText="1" shrinkToFit="1"/>
      <protection locked="0"/>
    </xf>
    <xf numFmtId="0" fontId="9" fillId="2" borderId="11" xfId="3" applyFont="1" applyFill="1" applyBorder="1" applyAlignment="1" applyProtection="1">
      <alignment horizontal="center" vertical="center" wrapText="1" shrinkToFit="1"/>
      <protection locked="0"/>
    </xf>
    <xf numFmtId="0" fontId="34" fillId="14" borderId="3" xfId="3" applyFont="1" applyFill="1" applyBorder="1" applyAlignment="1">
      <alignment horizontal="center" vertical="center"/>
    </xf>
    <xf numFmtId="0" fontId="34" fillId="14" borderId="4" xfId="3" applyFont="1" applyFill="1" applyBorder="1" applyAlignment="1">
      <alignment horizontal="center" vertical="center"/>
    </xf>
    <xf numFmtId="0" fontId="34" fillId="14" borderId="0" xfId="3" applyFont="1" applyFill="1" applyAlignment="1">
      <alignment horizontal="center" vertical="center"/>
    </xf>
    <xf numFmtId="0" fontId="34" fillId="14" borderId="5" xfId="3" applyFont="1" applyFill="1" applyBorder="1" applyAlignment="1">
      <alignment horizontal="center" vertical="center"/>
    </xf>
    <xf numFmtId="0" fontId="34" fillId="14" borderId="12" xfId="3" applyFont="1" applyFill="1" applyBorder="1" applyAlignment="1">
      <alignment horizontal="center" vertical="center"/>
    </xf>
    <xf numFmtId="0" fontId="34" fillId="14" borderId="13" xfId="3" applyFont="1" applyFill="1" applyBorder="1" applyAlignment="1">
      <alignment horizontal="center" vertical="center"/>
    </xf>
    <xf numFmtId="0" fontId="3" fillId="0" borderId="3" xfId="3" applyBorder="1" applyAlignment="1">
      <alignment horizontal="center" vertical="center" wrapText="1"/>
    </xf>
    <xf numFmtId="0" fontId="3" fillId="0" borderId="0" xfId="3" applyAlignment="1">
      <alignment horizontal="center" vertical="center" wrapText="1"/>
    </xf>
    <xf numFmtId="0" fontId="3" fillId="0" borderId="12" xfId="3" applyBorder="1" applyAlignment="1">
      <alignment horizontal="center" vertical="center" wrapText="1"/>
    </xf>
    <xf numFmtId="0" fontId="3" fillId="2" borderId="10" xfId="3" applyFill="1" applyBorder="1" applyAlignment="1">
      <alignment horizontal="center"/>
    </xf>
    <xf numFmtId="0" fontId="3" fillId="0" borderId="9" xfId="3" applyBorder="1" applyAlignment="1">
      <alignment horizontal="center" shrinkToFit="1"/>
    </xf>
    <xf numFmtId="0" fontId="19" fillId="2" borderId="1"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3" fillId="0" borderId="1" xfId="3" applyBorder="1" applyAlignment="1">
      <alignment horizontal="left"/>
    </xf>
    <xf numFmtId="0" fontId="11" fillId="2" borderId="1" xfId="3" applyFont="1" applyFill="1" applyBorder="1" applyAlignment="1" applyProtection="1">
      <alignment horizontal="center" vertical="center"/>
      <protection locked="0"/>
    </xf>
    <xf numFmtId="0" fontId="11" fillId="2" borderId="1" xfId="3" applyFont="1" applyFill="1" applyBorder="1" applyAlignment="1" applyProtection="1">
      <alignment horizontal="center" vertical="center" wrapText="1"/>
      <protection locked="0"/>
    </xf>
    <xf numFmtId="0" fontId="3" fillId="2" borderId="9" xfId="3" applyFill="1" applyBorder="1" applyAlignment="1">
      <alignment horizontal="center" vertical="center"/>
    </xf>
    <xf numFmtId="0" fontId="3" fillId="2" borderId="1" xfId="3" applyFill="1" applyBorder="1" applyAlignment="1" applyProtection="1">
      <alignment shrinkToFit="1"/>
      <protection locked="0"/>
    </xf>
    <xf numFmtId="0" fontId="3" fillId="0" borderId="1" xfId="3" applyBorder="1" applyAlignment="1" applyProtection="1">
      <alignment shrinkToFit="1"/>
      <protection locked="0"/>
    </xf>
    <xf numFmtId="0" fontId="3" fillId="0" borderId="1" xfId="3" applyBorder="1" applyAlignment="1" applyProtection="1">
      <alignment horizontal="center" shrinkToFit="1"/>
      <protection locked="0"/>
    </xf>
    <xf numFmtId="0" fontId="3" fillId="0" borderId="9" xfId="3" applyBorder="1" applyAlignment="1" applyProtection="1">
      <alignment horizontal="center" shrinkToFit="1"/>
      <protection locked="0"/>
    </xf>
    <xf numFmtId="49" fontId="3" fillId="2" borderId="1" xfId="3" applyNumberFormat="1" applyFill="1" applyBorder="1" applyAlignment="1" applyProtection="1">
      <alignment horizontal="left" shrinkToFit="1"/>
      <protection locked="0"/>
    </xf>
    <xf numFmtId="0" fontId="3" fillId="0" borderId="9" xfId="3" applyBorder="1" applyAlignment="1" applyProtection="1">
      <alignment shrinkToFit="1"/>
      <protection locked="0"/>
    </xf>
    <xf numFmtId="0" fontId="3" fillId="2" borderId="1" xfId="3" applyFill="1" applyBorder="1" applyAlignment="1" applyProtection="1">
      <alignment horizontal="left"/>
      <protection locked="0"/>
    </xf>
    <xf numFmtId="0" fontId="24" fillId="2" borderId="1" xfId="3" applyFont="1" applyFill="1" applyBorder="1" applyAlignment="1" applyProtection="1">
      <alignment horizontal="center" vertical="center" wrapText="1" shrinkToFit="1"/>
      <protection locked="0"/>
    </xf>
    <xf numFmtId="0" fontId="3" fillId="2" borderId="9" xfId="3" applyFill="1" applyBorder="1" applyAlignment="1" applyProtection="1">
      <alignment horizontal="center" shrinkToFit="1"/>
      <protection locked="0"/>
    </xf>
    <xf numFmtId="0" fontId="3" fillId="2" borderId="1" xfId="3" applyFill="1" applyBorder="1" applyAlignment="1">
      <alignment horizontal="center" vertical="top" wrapText="1"/>
    </xf>
    <xf numFmtId="0" fontId="3" fillId="2" borderId="1" xfId="3" applyFill="1" applyBorder="1" applyAlignment="1">
      <alignment horizontal="center" vertical="center" wrapText="1"/>
    </xf>
    <xf numFmtId="0" fontId="3" fillId="2" borderId="9" xfId="3" applyFill="1" applyBorder="1" applyAlignment="1">
      <alignment horizontal="center" vertical="center" wrapText="1"/>
    </xf>
    <xf numFmtId="49" fontId="3" fillId="17" borderId="15" xfId="3" applyNumberFormat="1" applyFill="1" applyBorder="1" applyAlignment="1" applyProtection="1">
      <alignment horizontal="center"/>
      <protection locked="0"/>
    </xf>
    <xf numFmtId="49" fontId="3" fillId="17" borderId="3" xfId="3" applyNumberFormat="1" applyFill="1" applyBorder="1" applyAlignment="1" applyProtection="1">
      <alignment horizontal="center"/>
      <protection locked="0"/>
    </xf>
    <xf numFmtId="49" fontId="3" fillId="17" borderId="4" xfId="3" applyNumberFormat="1" applyFill="1" applyBorder="1" applyAlignment="1" applyProtection="1">
      <alignment horizontal="center"/>
      <protection locked="0"/>
    </xf>
    <xf numFmtId="49" fontId="3" fillId="17" borderId="14" xfId="3" applyNumberFormat="1" applyFill="1" applyBorder="1" applyAlignment="1" applyProtection="1">
      <alignment horizontal="center"/>
      <protection locked="0"/>
    </xf>
    <xf numFmtId="49" fontId="3" fillId="17" borderId="0" xfId="3" applyNumberFormat="1" applyFill="1" applyAlignment="1" applyProtection="1">
      <alignment horizontal="center"/>
      <protection locked="0"/>
    </xf>
    <xf numFmtId="49" fontId="3" fillId="17" borderId="5" xfId="3" applyNumberFormat="1" applyFill="1" applyBorder="1" applyAlignment="1" applyProtection="1">
      <alignment horizontal="center"/>
      <protection locked="0"/>
    </xf>
    <xf numFmtId="49" fontId="3" fillId="17" borderId="16" xfId="3" applyNumberFormat="1" applyFill="1" applyBorder="1" applyAlignment="1" applyProtection="1">
      <alignment horizontal="center"/>
      <protection locked="0"/>
    </xf>
    <xf numFmtId="49" fontId="3" fillId="17" borderId="12" xfId="3" applyNumberFormat="1" applyFill="1" applyBorder="1" applyAlignment="1" applyProtection="1">
      <alignment horizontal="center"/>
      <protection locked="0"/>
    </xf>
    <xf numFmtId="49" fontId="3" fillId="17" borderId="13" xfId="3" applyNumberFormat="1" applyFill="1" applyBorder="1" applyAlignment="1" applyProtection="1">
      <alignment horizontal="center"/>
      <protection locked="0"/>
    </xf>
    <xf numFmtId="44" fontId="3" fillId="0" borderId="0" xfId="3" applyNumberFormat="1" applyAlignment="1">
      <alignment horizontal="center"/>
    </xf>
    <xf numFmtId="0" fontId="9" fillId="0" borderId="1" xfId="3" applyFont="1" applyBorder="1" applyAlignment="1">
      <alignment horizontal="center" vertical="center" textRotation="90" wrapText="1"/>
    </xf>
    <xf numFmtId="0" fontId="24" fillId="0" borderId="1" xfId="3" applyFont="1" applyBorder="1" applyAlignment="1">
      <alignment horizontal="center" vertical="center" textRotation="90" wrapText="1"/>
    </xf>
    <xf numFmtId="0" fontId="9" fillId="0" borderId="1" xfId="3" applyFont="1" applyBorder="1" applyAlignment="1">
      <alignment horizontal="center" vertical="center" textRotation="90"/>
    </xf>
    <xf numFmtId="0" fontId="3" fillId="2" borderId="1" xfId="3" applyFill="1" applyBorder="1" applyAlignment="1" applyProtection="1">
      <alignment horizontal="center" vertical="top" wrapText="1"/>
      <protection locked="0"/>
    </xf>
    <xf numFmtId="49" fontId="3" fillId="2" borderId="1" xfId="3" applyNumberFormat="1" applyFill="1" applyBorder="1" applyAlignment="1" applyProtection="1">
      <alignment horizontal="center" vertical="center" wrapText="1"/>
      <protection locked="0"/>
    </xf>
    <xf numFmtId="49" fontId="3" fillId="2" borderId="9" xfId="3" applyNumberFormat="1" applyFill="1" applyBorder="1" applyAlignment="1" applyProtection="1">
      <alignment horizontal="center" vertical="center" wrapText="1"/>
      <protection locked="0"/>
    </xf>
    <xf numFmtId="0" fontId="12" fillId="2" borderId="1" xfId="3" applyFont="1" applyFill="1" applyBorder="1" applyAlignment="1" applyProtection="1">
      <alignment horizontal="center" vertical="center" wrapText="1"/>
      <protection locked="0"/>
    </xf>
    <xf numFmtId="0" fontId="11" fillId="2" borderId="1" xfId="3" applyFont="1" applyFill="1" applyBorder="1" applyAlignment="1" applyProtection="1">
      <alignment horizontal="center" vertical="center" shrinkToFit="1"/>
      <protection locked="0"/>
    </xf>
  </cellXfs>
  <cellStyles count="46032">
    <cellStyle name="_ET_STYLE_NoName_00__quotation" xfId="221" xr:uid="{00000000-0005-0000-0000-000000000000}"/>
    <cellStyle name="Collegamento ipertestuale 2" xfId="58" xr:uid="{00000000-0005-0000-0000-000001000000}"/>
    <cellStyle name="Collegamento ipertestuale 3" xfId="61" xr:uid="{00000000-0005-0000-0000-000002000000}"/>
    <cellStyle name="Collegamento ipertestuale 3 2" xfId="107" xr:uid="{00000000-0005-0000-0000-000003000000}"/>
    <cellStyle name="Collegamento ipertestuale 4" xfId="62" xr:uid="{00000000-0005-0000-0000-000004000000}"/>
    <cellStyle name="Euro" xfId="19" xr:uid="{00000000-0005-0000-0000-000005000000}"/>
    <cellStyle name="Euro 2" xfId="34" xr:uid="{00000000-0005-0000-0000-000006000000}"/>
    <cellStyle name="Euro 2 2" xfId="51" xr:uid="{00000000-0005-0000-0000-000007000000}"/>
    <cellStyle name="Euro 2 3" xfId="82" xr:uid="{00000000-0005-0000-0000-000008000000}"/>
    <cellStyle name="Euro 3" xfId="66" xr:uid="{00000000-0005-0000-0000-000009000000}"/>
    <cellStyle name="Euro 3 2" xfId="179" xr:uid="{00000000-0005-0000-0000-00000A000000}"/>
    <cellStyle name="Euro 4" xfId="20" xr:uid="{00000000-0005-0000-0000-00000B000000}"/>
    <cellStyle name="Euro 4 2" xfId="35" xr:uid="{00000000-0005-0000-0000-00000C000000}"/>
    <cellStyle name="Euro 4 2 2" xfId="83" xr:uid="{00000000-0005-0000-0000-00000D000000}"/>
    <cellStyle name="Euro 4 2 2 2" xfId="251" xr:uid="{00000000-0005-0000-0000-00000E000000}"/>
    <cellStyle name="Euro 4 2 3" xfId="225" xr:uid="{00000000-0005-0000-0000-00000F000000}"/>
    <cellStyle name="Euro 4 2 3 2" xfId="400" xr:uid="{00000000-0005-0000-0000-000010000000}"/>
    <cellStyle name="Euro 4 2 3 2 2" xfId="654" xr:uid="{00000000-0005-0000-0000-000011000000}"/>
    <cellStyle name="Euro 4 2 3 2 3" xfId="914" xr:uid="{00000000-0005-0000-0000-000012000000}"/>
    <cellStyle name="Euro 4 2 3 2 4" xfId="1161" xr:uid="{00000000-0005-0000-0000-000013000000}"/>
    <cellStyle name="Euro 4 2 3 2 5" xfId="1408" xr:uid="{00000000-0005-0000-0000-000014000000}"/>
    <cellStyle name="Euro 4 2 3 2 6" xfId="1655" xr:uid="{00000000-0005-0000-0000-000015000000}"/>
    <cellStyle name="Euro 4 2 3 3" xfId="520" xr:uid="{00000000-0005-0000-0000-000016000000}"/>
    <cellStyle name="Euro 4 2 3 4" xfId="783" xr:uid="{00000000-0005-0000-0000-000017000000}"/>
    <cellStyle name="Euro 4 2 3 5" xfId="1030" xr:uid="{00000000-0005-0000-0000-000018000000}"/>
    <cellStyle name="Euro 4 2 3 6" xfId="1277" xr:uid="{00000000-0005-0000-0000-000019000000}"/>
    <cellStyle name="Euro 4 2 3 7" xfId="1524" xr:uid="{00000000-0005-0000-0000-00001A000000}"/>
    <cellStyle name="Euro 4 2 4" xfId="197" xr:uid="{00000000-0005-0000-0000-00001B000000}"/>
    <cellStyle name="Euro 4 3" xfId="69" xr:uid="{00000000-0005-0000-0000-00001C000000}"/>
    <cellStyle name="Euro 4 3 2" xfId="410" xr:uid="{00000000-0005-0000-0000-00001D000000}"/>
    <cellStyle name="Euro 4 3 2 2" xfId="664" xr:uid="{00000000-0005-0000-0000-00001E000000}"/>
    <cellStyle name="Euro 4 3 2 3" xfId="924" xr:uid="{00000000-0005-0000-0000-00001F000000}"/>
    <cellStyle name="Euro 4 3 2 4" xfId="1171" xr:uid="{00000000-0005-0000-0000-000020000000}"/>
    <cellStyle name="Euro 4 3 2 5" xfId="1418" xr:uid="{00000000-0005-0000-0000-000021000000}"/>
    <cellStyle name="Euro 4 3 2 6" xfId="1665" xr:uid="{00000000-0005-0000-0000-000022000000}"/>
    <cellStyle name="Euro 4 3 3" xfId="530" xr:uid="{00000000-0005-0000-0000-000023000000}"/>
    <cellStyle name="Euro 4 3 4" xfId="793" xr:uid="{00000000-0005-0000-0000-000024000000}"/>
    <cellStyle name="Euro 4 3 5" xfId="1040" xr:uid="{00000000-0005-0000-0000-000025000000}"/>
    <cellStyle name="Euro 4 3 6" xfId="1287" xr:uid="{00000000-0005-0000-0000-000026000000}"/>
    <cellStyle name="Euro 4 3 7" xfId="1534" xr:uid="{00000000-0005-0000-0000-000027000000}"/>
    <cellStyle name="Euro 4 4" xfId="369" xr:uid="{00000000-0005-0000-0000-000028000000}"/>
    <cellStyle name="Euro 4 4 2" xfId="626" xr:uid="{00000000-0005-0000-0000-000029000000}"/>
    <cellStyle name="Euro 4 4 3" xfId="886" xr:uid="{00000000-0005-0000-0000-00002A000000}"/>
    <cellStyle name="Euro 4 4 4" xfId="1133" xr:uid="{00000000-0005-0000-0000-00002B000000}"/>
    <cellStyle name="Euro 4 4 5" xfId="1380" xr:uid="{00000000-0005-0000-0000-00002C000000}"/>
    <cellStyle name="Euro 4 4 6" xfId="1627" xr:uid="{00000000-0005-0000-0000-00002D000000}"/>
    <cellStyle name="Euro 4 5" xfId="487" xr:uid="{00000000-0005-0000-0000-00002E000000}"/>
    <cellStyle name="Euro 4 6" xfId="754" xr:uid="{00000000-0005-0000-0000-00002F000000}"/>
    <cellStyle name="Euro 4 7" xfId="1001" xr:uid="{00000000-0005-0000-0000-000030000000}"/>
    <cellStyle name="Euro 4 8" xfId="1248" xr:uid="{00000000-0005-0000-0000-000031000000}"/>
    <cellStyle name="Euro 4 9" xfId="1495" xr:uid="{00000000-0005-0000-0000-000032000000}"/>
    <cellStyle name="Euro 5" xfId="68" xr:uid="{00000000-0005-0000-0000-000033000000}"/>
    <cellStyle name="Euro 5 2" xfId="380" xr:uid="{00000000-0005-0000-0000-000034000000}"/>
    <cellStyle name="Euro 5 2 2" xfId="634" xr:uid="{00000000-0005-0000-0000-000035000000}"/>
    <cellStyle name="Euro 5 2 3" xfId="894" xr:uid="{00000000-0005-0000-0000-000036000000}"/>
    <cellStyle name="Euro 5 2 4" xfId="1141" xr:uid="{00000000-0005-0000-0000-000037000000}"/>
    <cellStyle name="Euro 5 2 5" xfId="1388" xr:uid="{00000000-0005-0000-0000-000038000000}"/>
    <cellStyle name="Euro 5 2 6" xfId="1635" xr:uid="{00000000-0005-0000-0000-000039000000}"/>
    <cellStyle name="Euro 5 3" xfId="499" xr:uid="{00000000-0005-0000-0000-00003A000000}"/>
    <cellStyle name="Euro 5 4" xfId="763" xr:uid="{00000000-0005-0000-0000-00003B000000}"/>
    <cellStyle name="Euro 5 5" xfId="1010" xr:uid="{00000000-0005-0000-0000-00003C000000}"/>
    <cellStyle name="Euro 5 6" xfId="1257" xr:uid="{00000000-0005-0000-0000-00003D000000}"/>
    <cellStyle name="Euro 5 7" xfId="1504" xr:uid="{00000000-0005-0000-0000-00003E000000}"/>
    <cellStyle name="Euro_Cat-Off gen-feb 06" xfId="21" xr:uid="{00000000-0005-0000-0000-00003F000000}"/>
    <cellStyle name="Migliaia" xfId="1" builtinId="3"/>
    <cellStyle name="Migliaia 10" xfId="208" xr:uid="{00000000-0005-0000-0000-000041000000}"/>
    <cellStyle name="Migliaia 10 10" xfId="3282" xr:uid="{00000000-0005-0000-0000-000042000000}"/>
    <cellStyle name="Migliaia 10 10 2" xfId="8991" xr:uid="{00000000-0005-0000-0000-000043000000}"/>
    <cellStyle name="Migliaia 10 10 2 2" xfId="20408" xr:uid="{00000000-0005-0000-0000-000044000000}"/>
    <cellStyle name="Migliaia 10 10 2 2 2" xfId="43245" xr:uid="{00000000-0005-0000-0000-000045000000}"/>
    <cellStyle name="Migliaia 10 10 2 3" xfId="31828" xr:uid="{00000000-0005-0000-0000-000046000000}"/>
    <cellStyle name="Migliaia 10 10 3" xfId="14700" xr:uid="{00000000-0005-0000-0000-000047000000}"/>
    <cellStyle name="Migliaia 10 10 3 2" xfId="37537" xr:uid="{00000000-0005-0000-0000-000048000000}"/>
    <cellStyle name="Migliaia 10 10 4" xfId="26120" xr:uid="{00000000-0005-0000-0000-000049000000}"/>
    <cellStyle name="Migliaia 10 11" xfId="6137" xr:uid="{00000000-0005-0000-0000-00004A000000}"/>
    <cellStyle name="Migliaia 10 11 2" xfId="17554" xr:uid="{00000000-0005-0000-0000-00004B000000}"/>
    <cellStyle name="Migliaia 10 11 2 2" xfId="40391" xr:uid="{00000000-0005-0000-0000-00004C000000}"/>
    <cellStyle name="Migliaia 10 11 3" xfId="28974" xr:uid="{00000000-0005-0000-0000-00004D000000}"/>
    <cellStyle name="Migliaia 10 12" xfId="11846" xr:uid="{00000000-0005-0000-0000-00004E000000}"/>
    <cellStyle name="Migliaia 10 12 2" xfId="34683" xr:uid="{00000000-0005-0000-0000-00004F000000}"/>
    <cellStyle name="Migliaia 10 13" xfId="23266" xr:uid="{00000000-0005-0000-0000-000050000000}"/>
    <cellStyle name="Migliaia 10 2" xfId="303" xr:uid="{00000000-0005-0000-0000-000051000000}"/>
    <cellStyle name="Migliaia 10 2 10" xfId="6216" xr:uid="{00000000-0005-0000-0000-000052000000}"/>
    <cellStyle name="Migliaia 10 2 10 2" xfId="17633" xr:uid="{00000000-0005-0000-0000-000053000000}"/>
    <cellStyle name="Migliaia 10 2 10 2 2" xfId="40470" xr:uid="{00000000-0005-0000-0000-000054000000}"/>
    <cellStyle name="Migliaia 10 2 10 3" xfId="29053" xr:uid="{00000000-0005-0000-0000-000055000000}"/>
    <cellStyle name="Migliaia 10 2 11" xfId="11925" xr:uid="{00000000-0005-0000-0000-000056000000}"/>
    <cellStyle name="Migliaia 10 2 11 2" xfId="34762" xr:uid="{00000000-0005-0000-0000-000057000000}"/>
    <cellStyle name="Migliaia 10 2 12" xfId="23345" xr:uid="{00000000-0005-0000-0000-000058000000}"/>
    <cellStyle name="Migliaia 10 2 2" xfId="458" xr:uid="{00000000-0005-0000-0000-000059000000}"/>
    <cellStyle name="Migliaia 10 2 2 10" xfId="12050" xr:uid="{00000000-0005-0000-0000-00005A000000}"/>
    <cellStyle name="Migliaia 10 2 2 10 2" xfId="34887" xr:uid="{00000000-0005-0000-0000-00005B000000}"/>
    <cellStyle name="Migliaia 10 2 2 11" xfId="23470" xr:uid="{00000000-0005-0000-0000-00005C000000}"/>
    <cellStyle name="Migliaia 10 2 2 2" xfId="712" xr:uid="{00000000-0005-0000-0000-00005D000000}"/>
    <cellStyle name="Migliaia 10 2 2 2 2" xfId="2274" xr:uid="{00000000-0005-0000-0000-00005E000000}"/>
    <cellStyle name="Migliaia 10 2 2 2 2 2" xfId="5130" xr:uid="{00000000-0005-0000-0000-00005F000000}"/>
    <cellStyle name="Migliaia 10 2 2 2 2 2 2" xfId="10838" xr:uid="{00000000-0005-0000-0000-000060000000}"/>
    <cellStyle name="Migliaia 10 2 2 2 2 2 2 2" xfId="22256" xr:uid="{00000000-0005-0000-0000-000061000000}"/>
    <cellStyle name="Migliaia 10 2 2 2 2 2 2 2 2" xfId="45093" xr:uid="{00000000-0005-0000-0000-000062000000}"/>
    <cellStyle name="Migliaia 10 2 2 2 2 2 2 3" xfId="33676" xr:uid="{00000000-0005-0000-0000-000063000000}"/>
    <cellStyle name="Migliaia 10 2 2 2 2 2 3" xfId="16548" xr:uid="{00000000-0005-0000-0000-000064000000}"/>
    <cellStyle name="Migliaia 10 2 2 2 2 2 3 2" xfId="39385" xr:uid="{00000000-0005-0000-0000-000065000000}"/>
    <cellStyle name="Migliaia 10 2 2 2 2 2 4" xfId="27968" xr:uid="{00000000-0005-0000-0000-000066000000}"/>
    <cellStyle name="Migliaia 10 2 2 2 2 3" xfId="7985" xr:uid="{00000000-0005-0000-0000-000067000000}"/>
    <cellStyle name="Migliaia 10 2 2 2 2 3 2" xfId="19402" xr:uid="{00000000-0005-0000-0000-000068000000}"/>
    <cellStyle name="Migliaia 10 2 2 2 2 3 2 2" xfId="42239" xr:uid="{00000000-0005-0000-0000-000069000000}"/>
    <cellStyle name="Migliaia 10 2 2 2 2 3 3" xfId="30822" xr:uid="{00000000-0005-0000-0000-00006A000000}"/>
    <cellStyle name="Migliaia 10 2 2 2 2 4" xfId="13694" xr:uid="{00000000-0005-0000-0000-00006B000000}"/>
    <cellStyle name="Migliaia 10 2 2 2 2 4 2" xfId="36531" xr:uid="{00000000-0005-0000-0000-00006C000000}"/>
    <cellStyle name="Migliaia 10 2 2 2 2 5" xfId="25114" xr:uid="{00000000-0005-0000-0000-00006D000000}"/>
    <cellStyle name="Migliaia 10 2 2 2 3" xfId="3703" xr:uid="{00000000-0005-0000-0000-00006E000000}"/>
    <cellStyle name="Migliaia 10 2 2 2 3 2" xfId="9412" xr:uid="{00000000-0005-0000-0000-00006F000000}"/>
    <cellStyle name="Migliaia 10 2 2 2 3 2 2" xfId="20829" xr:uid="{00000000-0005-0000-0000-000070000000}"/>
    <cellStyle name="Migliaia 10 2 2 2 3 2 2 2" xfId="43666" xr:uid="{00000000-0005-0000-0000-000071000000}"/>
    <cellStyle name="Migliaia 10 2 2 2 3 2 3" xfId="32249" xr:uid="{00000000-0005-0000-0000-000072000000}"/>
    <cellStyle name="Migliaia 10 2 2 2 3 3" xfId="15121" xr:uid="{00000000-0005-0000-0000-000073000000}"/>
    <cellStyle name="Migliaia 10 2 2 2 3 3 2" xfId="37958" xr:uid="{00000000-0005-0000-0000-000074000000}"/>
    <cellStyle name="Migliaia 10 2 2 2 3 4" xfId="26541" xr:uid="{00000000-0005-0000-0000-000075000000}"/>
    <cellStyle name="Migliaia 10 2 2 2 4" xfId="6558" xr:uid="{00000000-0005-0000-0000-000076000000}"/>
    <cellStyle name="Migliaia 10 2 2 2 4 2" xfId="17975" xr:uid="{00000000-0005-0000-0000-000077000000}"/>
    <cellStyle name="Migliaia 10 2 2 2 4 2 2" xfId="40812" xr:uid="{00000000-0005-0000-0000-000078000000}"/>
    <cellStyle name="Migliaia 10 2 2 2 4 3" xfId="29395" xr:uid="{00000000-0005-0000-0000-000079000000}"/>
    <cellStyle name="Migliaia 10 2 2 2 5" xfId="12267" xr:uid="{00000000-0005-0000-0000-00007A000000}"/>
    <cellStyle name="Migliaia 10 2 2 2 5 2" xfId="35104" xr:uid="{00000000-0005-0000-0000-00007B000000}"/>
    <cellStyle name="Migliaia 10 2 2 2 6" xfId="23687" xr:uid="{00000000-0005-0000-0000-00007C000000}"/>
    <cellStyle name="Migliaia 10 2 2 3" xfId="972" xr:uid="{00000000-0005-0000-0000-00007D000000}"/>
    <cellStyle name="Migliaia 10 2 2 3 2" xfId="2491" xr:uid="{00000000-0005-0000-0000-00007E000000}"/>
    <cellStyle name="Migliaia 10 2 2 3 2 2" xfId="5347" xr:uid="{00000000-0005-0000-0000-00007F000000}"/>
    <cellStyle name="Migliaia 10 2 2 3 2 2 2" xfId="11055" xr:uid="{00000000-0005-0000-0000-000080000000}"/>
    <cellStyle name="Migliaia 10 2 2 3 2 2 2 2" xfId="22473" xr:uid="{00000000-0005-0000-0000-000081000000}"/>
    <cellStyle name="Migliaia 10 2 2 3 2 2 2 2 2" xfId="45310" xr:uid="{00000000-0005-0000-0000-000082000000}"/>
    <cellStyle name="Migliaia 10 2 2 3 2 2 2 3" xfId="33893" xr:uid="{00000000-0005-0000-0000-000083000000}"/>
    <cellStyle name="Migliaia 10 2 2 3 2 2 3" xfId="16765" xr:uid="{00000000-0005-0000-0000-000084000000}"/>
    <cellStyle name="Migliaia 10 2 2 3 2 2 3 2" xfId="39602" xr:uid="{00000000-0005-0000-0000-000085000000}"/>
    <cellStyle name="Migliaia 10 2 2 3 2 2 4" xfId="28185" xr:uid="{00000000-0005-0000-0000-000086000000}"/>
    <cellStyle name="Migliaia 10 2 2 3 2 3" xfId="8202" xr:uid="{00000000-0005-0000-0000-000087000000}"/>
    <cellStyle name="Migliaia 10 2 2 3 2 3 2" xfId="19619" xr:uid="{00000000-0005-0000-0000-000088000000}"/>
    <cellStyle name="Migliaia 10 2 2 3 2 3 2 2" xfId="42456" xr:uid="{00000000-0005-0000-0000-000089000000}"/>
    <cellStyle name="Migliaia 10 2 2 3 2 3 3" xfId="31039" xr:uid="{00000000-0005-0000-0000-00008A000000}"/>
    <cellStyle name="Migliaia 10 2 2 3 2 4" xfId="13911" xr:uid="{00000000-0005-0000-0000-00008B000000}"/>
    <cellStyle name="Migliaia 10 2 2 3 2 4 2" xfId="36748" xr:uid="{00000000-0005-0000-0000-00008C000000}"/>
    <cellStyle name="Migliaia 10 2 2 3 2 5" xfId="25331" xr:uid="{00000000-0005-0000-0000-00008D000000}"/>
    <cellStyle name="Migliaia 10 2 2 3 3" xfId="3920" xr:uid="{00000000-0005-0000-0000-00008E000000}"/>
    <cellStyle name="Migliaia 10 2 2 3 3 2" xfId="9629" xr:uid="{00000000-0005-0000-0000-00008F000000}"/>
    <cellStyle name="Migliaia 10 2 2 3 3 2 2" xfId="21046" xr:uid="{00000000-0005-0000-0000-000090000000}"/>
    <cellStyle name="Migliaia 10 2 2 3 3 2 2 2" xfId="43883" xr:uid="{00000000-0005-0000-0000-000091000000}"/>
    <cellStyle name="Migliaia 10 2 2 3 3 2 3" xfId="32466" xr:uid="{00000000-0005-0000-0000-000092000000}"/>
    <cellStyle name="Migliaia 10 2 2 3 3 3" xfId="15338" xr:uid="{00000000-0005-0000-0000-000093000000}"/>
    <cellStyle name="Migliaia 10 2 2 3 3 3 2" xfId="38175" xr:uid="{00000000-0005-0000-0000-000094000000}"/>
    <cellStyle name="Migliaia 10 2 2 3 3 4" xfId="26758" xr:uid="{00000000-0005-0000-0000-000095000000}"/>
    <cellStyle name="Migliaia 10 2 2 3 4" xfId="6775" xr:uid="{00000000-0005-0000-0000-000096000000}"/>
    <cellStyle name="Migliaia 10 2 2 3 4 2" xfId="18192" xr:uid="{00000000-0005-0000-0000-000097000000}"/>
    <cellStyle name="Migliaia 10 2 2 3 4 2 2" xfId="41029" xr:uid="{00000000-0005-0000-0000-000098000000}"/>
    <cellStyle name="Migliaia 10 2 2 3 4 3" xfId="29612" xr:uid="{00000000-0005-0000-0000-000099000000}"/>
    <cellStyle name="Migliaia 10 2 2 3 5" xfId="12484" xr:uid="{00000000-0005-0000-0000-00009A000000}"/>
    <cellStyle name="Migliaia 10 2 2 3 5 2" xfId="35321" xr:uid="{00000000-0005-0000-0000-00009B000000}"/>
    <cellStyle name="Migliaia 10 2 2 3 6" xfId="23904" xr:uid="{00000000-0005-0000-0000-00009C000000}"/>
    <cellStyle name="Migliaia 10 2 2 4" xfId="1219" xr:uid="{00000000-0005-0000-0000-00009D000000}"/>
    <cellStyle name="Migliaia 10 2 2 4 2" xfId="2708" xr:uid="{00000000-0005-0000-0000-00009E000000}"/>
    <cellStyle name="Migliaia 10 2 2 4 2 2" xfId="5564" xr:uid="{00000000-0005-0000-0000-00009F000000}"/>
    <cellStyle name="Migliaia 10 2 2 4 2 2 2" xfId="11272" xr:uid="{00000000-0005-0000-0000-0000A0000000}"/>
    <cellStyle name="Migliaia 10 2 2 4 2 2 2 2" xfId="22690" xr:uid="{00000000-0005-0000-0000-0000A1000000}"/>
    <cellStyle name="Migliaia 10 2 2 4 2 2 2 2 2" xfId="45527" xr:uid="{00000000-0005-0000-0000-0000A2000000}"/>
    <cellStyle name="Migliaia 10 2 2 4 2 2 2 3" xfId="34110" xr:uid="{00000000-0005-0000-0000-0000A3000000}"/>
    <cellStyle name="Migliaia 10 2 2 4 2 2 3" xfId="16982" xr:uid="{00000000-0005-0000-0000-0000A4000000}"/>
    <cellStyle name="Migliaia 10 2 2 4 2 2 3 2" xfId="39819" xr:uid="{00000000-0005-0000-0000-0000A5000000}"/>
    <cellStyle name="Migliaia 10 2 2 4 2 2 4" xfId="28402" xr:uid="{00000000-0005-0000-0000-0000A6000000}"/>
    <cellStyle name="Migliaia 10 2 2 4 2 3" xfId="8419" xr:uid="{00000000-0005-0000-0000-0000A7000000}"/>
    <cellStyle name="Migliaia 10 2 2 4 2 3 2" xfId="19836" xr:uid="{00000000-0005-0000-0000-0000A8000000}"/>
    <cellStyle name="Migliaia 10 2 2 4 2 3 2 2" xfId="42673" xr:uid="{00000000-0005-0000-0000-0000A9000000}"/>
    <cellStyle name="Migliaia 10 2 2 4 2 3 3" xfId="31256" xr:uid="{00000000-0005-0000-0000-0000AA000000}"/>
    <cellStyle name="Migliaia 10 2 2 4 2 4" xfId="14128" xr:uid="{00000000-0005-0000-0000-0000AB000000}"/>
    <cellStyle name="Migliaia 10 2 2 4 2 4 2" xfId="36965" xr:uid="{00000000-0005-0000-0000-0000AC000000}"/>
    <cellStyle name="Migliaia 10 2 2 4 2 5" xfId="25548" xr:uid="{00000000-0005-0000-0000-0000AD000000}"/>
    <cellStyle name="Migliaia 10 2 2 4 3" xfId="4137" xr:uid="{00000000-0005-0000-0000-0000AE000000}"/>
    <cellStyle name="Migliaia 10 2 2 4 3 2" xfId="9846" xr:uid="{00000000-0005-0000-0000-0000AF000000}"/>
    <cellStyle name="Migliaia 10 2 2 4 3 2 2" xfId="21263" xr:uid="{00000000-0005-0000-0000-0000B0000000}"/>
    <cellStyle name="Migliaia 10 2 2 4 3 2 2 2" xfId="44100" xr:uid="{00000000-0005-0000-0000-0000B1000000}"/>
    <cellStyle name="Migliaia 10 2 2 4 3 2 3" xfId="32683" xr:uid="{00000000-0005-0000-0000-0000B2000000}"/>
    <cellStyle name="Migliaia 10 2 2 4 3 3" xfId="15555" xr:uid="{00000000-0005-0000-0000-0000B3000000}"/>
    <cellStyle name="Migliaia 10 2 2 4 3 3 2" xfId="38392" xr:uid="{00000000-0005-0000-0000-0000B4000000}"/>
    <cellStyle name="Migliaia 10 2 2 4 3 4" xfId="26975" xr:uid="{00000000-0005-0000-0000-0000B5000000}"/>
    <cellStyle name="Migliaia 10 2 2 4 4" xfId="6992" xr:uid="{00000000-0005-0000-0000-0000B6000000}"/>
    <cellStyle name="Migliaia 10 2 2 4 4 2" xfId="18409" xr:uid="{00000000-0005-0000-0000-0000B7000000}"/>
    <cellStyle name="Migliaia 10 2 2 4 4 2 2" xfId="41246" xr:uid="{00000000-0005-0000-0000-0000B8000000}"/>
    <cellStyle name="Migliaia 10 2 2 4 4 3" xfId="29829" xr:uid="{00000000-0005-0000-0000-0000B9000000}"/>
    <cellStyle name="Migliaia 10 2 2 4 5" xfId="12701" xr:uid="{00000000-0005-0000-0000-0000BA000000}"/>
    <cellStyle name="Migliaia 10 2 2 4 5 2" xfId="35538" xr:uid="{00000000-0005-0000-0000-0000BB000000}"/>
    <cellStyle name="Migliaia 10 2 2 4 6" xfId="24121" xr:uid="{00000000-0005-0000-0000-0000BC000000}"/>
    <cellStyle name="Migliaia 10 2 2 5" xfId="1466" xr:uid="{00000000-0005-0000-0000-0000BD000000}"/>
    <cellStyle name="Migliaia 10 2 2 5 2" xfId="2925" xr:uid="{00000000-0005-0000-0000-0000BE000000}"/>
    <cellStyle name="Migliaia 10 2 2 5 2 2" xfId="5781" xr:uid="{00000000-0005-0000-0000-0000BF000000}"/>
    <cellStyle name="Migliaia 10 2 2 5 2 2 2" xfId="11489" xr:uid="{00000000-0005-0000-0000-0000C0000000}"/>
    <cellStyle name="Migliaia 10 2 2 5 2 2 2 2" xfId="22907" xr:uid="{00000000-0005-0000-0000-0000C1000000}"/>
    <cellStyle name="Migliaia 10 2 2 5 2 2 2 2 2" xfId="45744" xr:uid="{00000000-0005-0000-0000-0000C2000000}"/>
    <cellStyle name="Migliaia 10 2 2 5 2 2 2 3" xfId="34327" xr:uid="{00000000-0005-0000-0000-0000C3000000}"/>
    <cellStyle name="Migliaia 10 2 2 5 2 2 3" xfId="17199" xr:uid="{00000000-0005-0000-0000-0000C4000000}"/>
    <cellStyle name="Migliaia 10 2 2 5 2 2 3 2" xfId="40036" xr:uid="{00000000-0005-0000-0000-0000C5000000}"/>
    <cellStyle name="Migliaia 10 2 2 5 2 2 4" xfId="28619" xr:uid="{00000000-0005-0000-0000-0000C6000000}"/>
    <cellStyle name="Migliaia 10 2 2 5 2 3" xfId="8636" xr:uid="{00000000-0005-0000-0000-0000C7000000}"/>
    <cellStyle name="Migliaia 10 2 2 5 2 3 2" xfId="20053" xr:uid="{00000000-0005-0000-0000-0000C8000000}"/>
    <cellStyle name="Migliaia 10 2 2 5 2 3 2 2" xfId="42890" xr:uid="{00000000-0005-0000-0000-0000C9000000}"/>
    <cellStyle name="Migliaia 10 2 2 5 2 3 3" xfId="31473" xr:uid="{00000000-0005-0000-0000-0000CA000000}"/>
    <cellStyle name="Migliaia 10 2 2 5 2 4" xfId="14345" xr:uid="{00000000-0005-0000-0000-0000CB000000}"/>
    <cellStyle name="Migliaia 10 2 2 5 2 4 2" xfId="37182" xr:uid="{00000000-0005-0000-0000-0000CC000000}"/>
    <cellStyle name="Migliaia 10 2 2 5 2 5" xfId="25765" xr:uid="{00000000-0005-0000-0000-0000CD000000}"/>
    <cellStyle name="Migliaia 10 2 2 5 3" xfId="4354" xr:uid="{00000000-0005-0000-0000-0000CE000000}"/>
    <cellStyle name="Migliaia 10 2 2 5 3 2" xfId="10063" xr:uid="{00000000-0005-0000-0000-0000CF000000}"/>
    <cellStyle name="Migliaia 10 2 2 5 3 2 2" xfId="21480" xr:uid="{00000000-0005-0000-0000-0000D0000000}"/>
    <cellStyle name="Migliaia 10 2 2 5 3 2 2 2" xfId="44317" xr:uid="{00000000-0005-0000-0000-0000D1000000}"/>
    <cellStyle name="Migliaia 10 2 2 5 3 2 3" xfId="32900" xr:uid="{00000000-0005-0000-0000-0000D2000000}"/>
    <cellStyle name="Migliaia 10 2 2 5 3 3" xfId="15772" xr:uid="{00000000-0005-0000-0000-0000D3000000}"/>
    <cellStyle name="Migliaia 10 2 2 5 3 3 2" xfId="38609" xr:uid="{00000000-0005-0000-0000-0000D4000000}"/>
    <cellStyle name="Migliaia 10 2 2 5 3 4" xfId="27192" xr:uid="{00000000-0005-0000-0000-0000D5000000}"/>
    <cellStyle name="Migliaia 10 2 2 5 4" xfId="7209" xr:uid="{00000000-0005-0000-0000-0000D6000000}"/>
    <cellStyle name="Migliaia 10 2 2 5 4 2" xfId="18626" xr:uid="{00000000-0005-0000-0000-0000D7000000}"/>
    <cellStyle name="Migliaia 10 2 2 5 4 2 2" xfId="41463" xr:uid="{00000000-0005-0000-0000-0000D8000000}"/>
    <cellStyle name="Migliaia 10 2 2 5 4 3" xfId="30046" xr:uid="{00000000-0005-0000-0000-0000D9000000}"/>
    <cellStyle name="Migliaia 10 2 2 5 5" xfId="12918" xr:uid="{00000000-0005-0000-0000-0000DA000000}"/>
    <cellStyle name="Migliaia 10 2 2 5 5 2" xfId="35755" xr:uid="{00000000-0005-0000-0000-0000DB000000}"/>
    <cellStyle name="Migliaia 10 2 2 5 6" xfId="24338" xr:uid="{00000000-0005-0000-0000-0000DC000000}"/>
    <cellStyle name="Migliaia 10 2 2 6" xfId="1713" xr:uid="{00000000-0005-0000-0000-0000DD000000}"/>
    <cellStyle name="Migliaia 10 2 2 6 2" xfId="3142" xr:uid="{00000000-0005-0000-0000-0000DE000000}"/>
    <cellStyle name="Migliaia 10 2 2 6 2 2" xfId="5998" xr:uid="{00000000-0005-0000-0000-0000DF000000}"/>
    <cellStyle name="Migliaia 10 2 2 6 2 2 2" xfId="11706" xr:uid="{00000000-0005-0000-0000-0000E0000000}"/>
    <cellStyle name="Migliaia 10 2 2 6 2 2 2 2" xfId="23124" xr:uid="{00000000-0005-0000-0000-0000E1000000}"/>
    <cellStyle name="Migliaia 10 2 2 6 2 2 2 2 2" xfId="45961" xr:uid="{00000000-0005-0000-0000-0000E2000000}"/>
    <cellStyle name="Migliaia 10 2 2 6 2 2 2 3" xfId="34544" xr:uid="{00000000-0005-0000-0000-0000E3000000}"/>
    <cellStyle name="Migliaia 10 2 2 6 2 2 3" xfId="17416" xr:uid="{00000000-0005-0000-0000-0000E4000000}"/>
    <cellStyle name="Migliaia 10 2 2 6 2 2 3 2" xfId="40253" xr:uid="{00000000-0005-0000-0000-0000E5000000}"/>
    <cellStyle name="Migliaia 10 2 2 6 2 2 4" xfId="28836" xr:uid="{00000000-0005-0000-0000-0000E6000000}"/>
    <cellStyle name="Migliaia 10 2 2 6 2 3" xfId="8853" xr:uid="{00000000-0005-0000-0000-0000E7000000}"/>
    <cellStyle name="Migliaia 10 2 2 6 2 3 2" xfId="20270" xr:uid="{00000000-0005-0000-0000-0000E8000000}"/>
    <cellStyle name="Migliaia 10 2 2 6 2 3 2 2" xfId="43107" xr:uid="{00000000-0005-0000-0000-0000E9000000}"/>
    <cellStyle name="Migliaia 10 2 2 6 2 3 3" xfId="31690" xr:uid="{00000000-0005-0000-0000-0000EA000000}"/>
    <cellStyle name="Migliaia 10 2 2 6 2 4" xfId="14562" xr:uid="{00000000-0005-0000-0000-0000EB000000}"/>
    <cellStyle name="Migliaia 10 2 2 6 2 4 2" xfId="37399" xr:uid="{00000000-0005-0000-0000-0000EC000000}"/>
    <cellStyle name="Migliaia 10 2 2 6 2 5" xfId="25982" xr:uid="{00000000-0005-0000-0000-0000ED000000}"/>
    <cellStyle name="Migliaia 10 2 2 6 3" xfId="4571" xr:uid="{00000000-0005-0000-0000-0000EE000000}"/>
    <cellStyle name="Migliaia 10 2 2 6 3 2" xfId="10280" xr:uid="{00000000-0005-0000-0000-0000EF000000}"/>
    <cellStyle name="Migliaia 10 2 2 6 3 2 2" xfId="21697" xr:uid="{00000000-0005-0000-0000-0000F0000000}"/>
    <cellStyle name="Migliaia 10 2 2 6 3 2 2 2" xfId="44534" xr:uid="{00000000-0005-0000-0000-0000F1000000}"/>
    <cellStyle name="Migliaia 10 2 2 6 3 2 3" xfId="33117" xr:uid="{00000000-0005-0000-0000-0000F2000000}"/>
    <cellStyle name="Migliaia 10 2 2 6 3 3" xfId="15989" xr:uid="{00000000-0005-0000-0000-0000F3000000}"/>
    <cellStyle name="Migliaia 10 2 2 6 3 3 2" xfId="38826" xr:uid="{00000000-0005-0000-0000-0000F4000000}"/>
    <cellStyle name="Migliaia 10 2 2 6 3 4" xfId="27409" xr:uid="{00000000-0005-0000-0000-0000F5000000}"/>
    <cellStyle name="Migliaia 10 2 2 6 4" xfId="7426" xr:uid="{00000000-0005-0000-0000-0000F6000000}"/>
    <cellStyle name="Migliaia 10 2 2 6 4 2" xfId="18843" xr:uid="{00000000-0005-0000-0000-0000F7000000}"/>
    <cellStyle name="Migliaia 10 2 2 6 4 2 2" xfId="41680" xr:uid="{00000000-0005-0000-0000-0000F8000000}"/>
    <cellStyle name="Migliaia 10 2 2 6 4 3" xfId="30263" xr:uid="{00000000-0005-0000-0000-0000F9000000}"/>
    <cellStyle name="Migliaia 10 2 2 6 5" xfId="13135" xr:uid="{00000000-0005-0000-0000-0000FA000000}"/>
    <cellStyle name="Migliaia 10 2 2 6 5 2" xfId="35972" xr:uid="{00000000-0005-0000-0000-0000FB000000}"/>
    <cellStyle name="Migliaia 10 2 2 6 6" xfId="24555" xr:uid="{00000000-0005-0000-0000-0000FC000000}"/>
    <cellStyle name="Migliaia 10 2 2 7" xfId="2057" xr:uid="{00000000-0005-0000-0000-0000FD000000}"/>
    <cellStyle name="Migliaia 10 2 2 7 2" xfId="4913" xr:uid="{00000000-0005-0000-0000-0000FE000000}"/>
    <cellStyle name="Migliaia 10 2 2 7 2 2" xfId="10621" xr:uid="{00000000-0005-0000-0000-0000FF000000}"/>
    <cellStyle name="Migliaia 10 2 2 7 2 2 2" xfId="22039" xr:uid="{00000000-0005-0000-0000-000000010000}"/>
    <cellStyle name="Migliaia 10 2 2 7 2 2 2 2" xfId="44876" xr:uid="{00000000-0005-0000-0000-000001010000}"/>
    <cellStyle name="Migliaia 10 2 2 7 2 2 3" xfId="33459" xr:uid="{00000000-0005-0000-0000-000002010000}"/>
    <cellStyle name="Migliaia 10 2 2 7 2 3" xfId="16331" xr:uid="{00000000-0005-0000-0000-000003010000}"/>
    <cellStyle name="Migliaia 10 2 2 7 2 3 2" xfId="39168" xr:uid="{00000000-0005-0000-0000-000004010000}"/>
    <cellStyle name="Migliaia 10 2 2 7 2 4" xfId="27751" xr:uid="{00000000-0005-0000-0000-000005010000}"/>
    <cellStyle name="Migliaia 10 2 2 7 3" xfId="7768" xr:uid="{00000000-0005-0000-0000-000006010000}"/>
    <cellStyle name="Migliaia 10 2 2 7 3 2" xfId="19185" xr:uid="{00000000-0005-0000-0000-000007010000}"/>
    <cellStyle name="Migliaia 10 2 2 7 3 2 2" xfId="42022" xr:uid="{00000000-0005-0000-0000-000008010000}"/>
    <cellStyle name="Migliaia 10 2 2 7 3 3" xfId="30605" xr:uid="{00000000-0005-0000-0000-000009010000}"/>
    <cellStyle name="Migliaia 10 2 2 7 4" xfId="13477" xr:uid="{00000000-0005-0000-0000-00000A010000}"/>
    <cellStyle name="Migliaia 10 2 2 7 4 2" xfId="36314" xr:uid="{00000000-0005-0000-0000-00000B010000}"/>
    <cellStyle name="Migliaia 10 2 2 7 5" xfId="24897" xr:uid="{00000000-0005-0000-0000-00000C010000}"/>
    <cellStyle name="Migliaia 10 2 2 8" xfId="3486" xr:uid="{00000000-0005-0000-0000-00000D010000}"/>
    <cellStyle name="Migliaia 10 2 2 8 2" xfId="9195" xr:uid="{00000000-0005-0000-0000-00000E010000}"/>
    <cellStyle name="Migliaia 10 2 2 8 2 2" xfId="20612" xr:uid="{00000000-0005-0000-0000-00000F010000}"/>
    <cellStyle name="Migliaia 10 2 2 8 2 2 2" xfId="43449" xr:uid="{00000000-0005-0000-0000-000010010000}"/>
    <cellStyle name="Migliaia 10 2 2 8 2 3" xfId="32032" xr:uid="{00000000-0005-0000-0000-000011010000}"/>
    <cellStyle name="Migliaia 10 2 2 8 3" xfId="14904" xr:uid="{00000000-0005-0000-0000-000012010000}"/>
    <cellStyle name="Migliaia 10 2 2 8 3 2" xfId="37741" xr:uid="{00000000-0005-0000-0000-000013010000}"/>
    <cellStyle name="Migliaia 10 2 2 8 4" xfId="26324" xr:uid="{00000000-0005-0000-0000-000014010000}"/>
    <cellStyle name="Migliaia 10 2 2 9" xfId="6341" xr:uid="{00000000-0005-0000-0000-000015010000}"/>
    <cellStyle name="Migliaia 10 2 2 9 2" xfId="17758" xr:uid="{00000000-0005-0000-0000-000016010000}"/>
    <cellStyle name="Migliaia 10 2 2 9 2 2" xfId="40595" xr:uid="{00000000-0005-0000-0000-000017010000}"/>
    <cellStyle name="Migliaia 10 2 2 9 3" xfId="29178" xr:uid="{00000000-0005-0000-0000-000018010000}"/>
    <cellStyle name="Migliaia 10 2 3" xfId="578" xr:uid="{00000000-0005-0000-0000-000019010000}"/>
    <cellStyle name="Migliaia 10 2 3 2" xfId="2160" xr:uid="{00000000-0005-0000-0000-00001A010000}"/>
    <cellStyle name="Migliaia 10 2 3 2 2" xfId="5016" xr:uid="{00000000-0005-0000-0000-00001B010000}"/>
    <cellStyle name="Migliaia 10 2 3 2 2 2" xfId="10724" xr:uid="{00000000-0005-0000-0000-00001C010000}"/>
    <cellStyle name="Migliaia 10 2 3 2 2 2 2" xfId="22142" xr:uid="{00000000-0005-0000-0000-00001D010000}"/>
    <cellStyle name="Migliaia 10 2 3 2 2 2 2 2" xfId="44979" xr:uid="{00000000-0005-0000-0000-00001E010000}"/>
    <cellStyle name="Migliaia 10 2 3 2 2 2 3" xfId="33562" xr:uid="{00000000-0005-0000-0000-00001F010000}"/>
    <cellStyle name="Migliaia 10 2 3 2 2 3" xfId="16434" xr:uid="{00000000-0005-0000-0000-000020010000}"/>
    <cellStyle name="Migliaia 10 2 3 2 2 3 2" xfId="39271" xr:uid="{00000000-0005-0000-0000-000021010000}"/>
    <cellStyle name="Migliaia 10 2 3 2 2 4" xfId="27854" xr:uid="{00000000-0005-0000-0000-000022010000}"/>
    <cellStyle name="Migliaia 10 2 3 2 3" xfId="7871" xr:uid="{00000000-0005-0000-0000-000023010000}"/>
    <cellStyle name="Migliaia 10 2 3 2 3 2" xfId="19288" xr:uid="{00000000-0005-0000-0000-000024010000}"/>
    <cellStyle name="Migliaia 10 2 3 2 3 2 2" xfId="42125" xr:uid="{00000000-0005-0000-0000-000025010000}"/>
    <cellStyle name="Migliaia 10 2 3 2 3 3" xfId="30708" xr:uid="{00000000-0005-0000-0000-000026010000}"/>
    <cellStyle name="Migliaia 10 2 3 2 4" xfId="13580" xr:uid="{00000000-0005-0000-0000-000027010000}"/>
    <cellStyle name="Migliaia 10 2 3 2 4 2" xfId="36417" xr:uid="{00000000-0005-0000-0000-000028010000}"/>
    <cellStyle name="Migliaia 10 2 3 2 5" xfId="25000" xr:uid="{00000000-0005-0000-0000-000029010000}"/>
    <cellStyle name="Migliaia 10 2 3 3" xfId="3589" xr:uid="{00000000-0005-0000-0000-00002A010000}"/>
    <cellStyle name="Migliaia 10 2 3 3 2" xfId="9298" xr:uid="{00000000-0005-0000-0000-00002B010000}"/>
    <cellStyle name="Migliaia 10 2 3 3 2 2" xfId="20715" xr:uid="{00000000-0005-0000-0000-00002C010000}"/>
    <cellStyle name="Migliaia 10 2 3 3 2 2 2" xfId="43552" xr:uid="{00000000-0005-0000-0000-00002D010000}"/>
    <cellStyle name="Migliaia 10 2 3 3 2 3" xfId="32135" xr:uid="{00000000-0005-0000-0000-00002E010000}"/>
    <cellStyle name="Migliaia 10 2 3 3 3" xfId="15007" xr:uid="{00000000-0005-0000-0000-00002F010000}"/>
    <cellStyle name="Migliaia 10 2 3 3 3 2" xfId="37844" xr:uid="{00000000-0005-0000-0000-000030010000}"/>
    <cellStyle name="Migliaia 10 2 3 3 4" xfId="26427" xr:uid="{00000000-0005-0000-0000-000031010000}"/>
    <cellStyle name="Migliaia 10 2 3 4" xfId="6444" xr:uid="{00000000-0005-0000-0000-000032010000}"/>
    <cellStyle name="Migliaia 10 2 3 4 2" xfId="17861" xr:uid="{00000000-0005-0000-0000-000033010000}"/>
    <cellStyle name="Migliaia 10 2 3 4 2 2" xfId="40698" xr:uid="{00000000-0005-0000-0000-000034010000}"/>
    <cellStyle name="Migliaia 10 2 3 4 3" xfId="29281" xr:uid="{00000000-0005-0000-0000-000035010000}"/>
    <cellStyle name="Migliaia 10 2 3 5" xfId="12153" xr:uid="{00000000-0005-0000-0000-000036010000}"/>
    <cellStyle name="Migliaia 10 2 3 5 2" xfId="34990" xr:uid="{00000000-0005-0000-0000-000037010000}"/>
    <cellStyle name="Migliaia 10 2 3 6" xfId="23573" xr:uid="{00000000-0005-0000-0000-000038010000}"/>
    <cellStyle name="Migliaia 10 2 4" xfId="841" xr:uid="{00000000-0005-0000-0000-000039010000}"/>
    <cellStyle name="Migliaia 10 2 4 2" xfId="2377" xr:uid="{00000000-0005-0000-0000-00003A010000}"/>
    <cellStyle name="Migliaia 10 2 4 2 2" xfId="5233" xr:uid="{00000000-0005-0000-0000-00003B010000}"/>
    <cellStyle name="Migliaia 10 2 4 2 2 2" xfId="10941" xr:uid="{00000000-0005-0000-0000-00003C010000}"/>
    <cellStyle name="Migliaia 10 2 4 2 2 2 2" xfId="22359" xr:uid="{00000000-0005-0000-0000-00003D010000}"/>
    <cellStyle name="Migliaia 10 2 4 2 2 2 2 2" xfId="45196" xr:uid="{00000000-0005-0000-0000-00003E010000}"/>
    <cellStyle name="Migliaia 10 2 4 2 2 2 3" xfId="33779" xr:uid="{00000000-0005-0000-0000-00003F010000}"/>
    <cellStyle name="Migliaia 10 2 4 2 2 3" xfId="16651" xr:uid="{00000000-0005-0000-0000-000040010000}"/>
    <cellStyle name="Migliaia 10 2 4 2 2 3 2" xfId="39488" xr:uid="{00000000-0005-0000-0000-000041010000}"/>
    <cellStyle name="Migliaia 10 2 4 2 2 4" xfId="28071" xr:uid="{00000000-0005-0000-0000-000042010000}"/>
    <cellStyle name="Migliaia 10 2 4 2 3" xfId="8088" xr:uid="{00000000-0005-0000-0000-000043010000}"/>
    <cellStyle name="Migliaia 10 2 4 2 3 2" xfId="19505" xr:uid="{00000000-0005-0000-0000-000044010000}"/>
    <cellStyle name="Migliaia 10 2 4 2 3 2 2" xfId="42342" xr:uid="{00000000-0005-0000-0000-000045010000}"/>
    <cellStyle name="Migliaia 10 2 4 2 3 3" xfId="30925" xr:uid="{00000000-0005-0000-0000-000046010000}"/>
    <cellStyle name="Migliaia 10 2 4 2 4" xfId="13797" xr:uid="{00000000-0005-0000-0000-000047010000}"/>
    <cellStyle name="Migliaia 10 2 4 2 4 2" xfId="36634" xr:uid="{00000000-0005-0000-0000-000048010000}"/>
    <cellStyle name="Migliaia 10 2 4 2 5" xfId="25217" xr:uid="{00000000-0005-0000-0000-000049010000}"/>
    <cellStyle name="Migliaia 10 2 4 3" xfId="3806" xr:uid="{00000000-0005-0000-0000-00004A010000}"/>
    <cellStyle name="Migliaia 10 2 4 3 2" xfId="9515" xr:uid="{00000000-0005-0000-0000-00004B010000}"/>
    <cellStyle name="Migliaia 10 2 4 3 2 2" xfId="20932" xr:uid="{00000000-0005-0000-0000-00004C010000}"/>
    <cellStyle name="Migliaia 10 2 4 3 2 2 2" xfId="43769" xr:uid="{00000000-0005-0000-0000-00004D010000}"/>
    <cellStyle name="Migliaia 10 2 4 3 2 3" xfId="32352" xr:uid="{00000000-0005-0000-0000-00004E010000}"/>
    <cellStyle name="Migliaia 10 2 4 3 3" xfId="15224" xr:uid="{00000000-0005-0000-0000-00004F010000}"/>
    <cellStyle name="Migliaia 10 2 4 3 3 2" xfId="38061" xr:uid="{00000000-0005-0000-0000-000050010000}"/>
    <cellStyle name="Migliaia 10 2 4 3 4" xfId="26644" xr:uid="{00000000-0005-0000-0000-000051010000}"/>
    <cellStyle name="Migliaia 10 2 4 4" xfId="6661" xr:uid="{00000000-0005-0000-0000-000052010000}"/>
    <cellStyle name="Migliaia 10 2 4 4 2" xfId="18078" xr:uid="{00000000-0005-0000-0000-000053010000}"/>
    <cellStyle name="Migliaia 10 2 4 4 2 2" xfId="40915" xr:uid="{00000000-0005-0000-0000-000054010000}"/>
    <cellStyle name="Migliaia 10 2 4 4 3" xfId="29498" xr:uid="{00000000-0005-0000-0000-000055010000}"/>
    <cellStyle name="Migliaia 10 2 4 5" xfId="12370" xr:uid="{00000000-0005-0000-0000-000056010000}"/>
    <cellStyle name="Migliaia 10 2 4 5 2" xfId="35207" xr:uid="{00000000-0005-0000-0000-000057010000}"/>
    <cellStyle name="Migliaia 10 2 4 6" xfId="23790" xr:uid="{00000000-0005-0000-0000-000058010000}"/>
    <cellStyle name="Migliaia 10 2 5" xfId="1088" xr:uid="{00000000-0005-0000-0000-000059010000}"/>
    <cellStyle name="Migliaia 10 2 5 2" xfId="2594" xr:uid="{00000000-0005-0000-0000-00005A010000}"/>
    <cellStyle name="Migliaia 10 2 5 2 2" xfId="5450" xr:uid="{00000000-0005-0000-0000-00005B010000}"/>
    <cellStyle name="Migliaia 10 2 5 2 2 2" xfId="11158" xr:uid="{00000000-0005-0000-0000-00005C010000}"/>
    <cellStyle name="Migliaia 10 2 5 2 2 2 2" xfId="22576" xr:uid="{00000000-0005-0000-0000-00005D010000}"/>
    <cellStyle name="Migliaia 10 2 5 2 2 2 2 2" xfId="45413" xr:uid="{00000000-0005-0000-0000-00005E010000}"/>
    <cellStyle name="Migliaia 10 2 5 2 2 2 3" xfId="33996" xr:uid="{00000000-0005-0000-0000-00005F010000}"/>
    <cellStyle name="Migliaia 10 2 5 2 2 3" xfId="16868" xr:uid="{00000000-0005-0000-0000-000060010000}"/>
    <cellStyle name="Migliaia 10 2 5 2 2 3 2" xfId="39705" xr:uid="{00000000-0005-0000-0000-000061010000}"/>
    <cellStyle name="Migliaia 10 2 5 2 2 4" xfId="28288" xr:uid="{00000000-0005-0000-0000-000062010000}"/>
    <cellStyle name="Migliaia 10 2 5 2 3" xfId="8305" xr:uid="{00000000-0005-0000-0000-000063010000}"/>
    <cellStyle name="Migliaia 10 2 5 2 3 2" xfId="19722" xr:uid="{00000000-0005-0000-0000-000064010000}"/>
    <cellStyle name="Migliaia 10 2 5 2 3 2 2" xfId="42559" xr:uid="{00000000-0005-0000-0000-000065010000}"/>
    <cellStyle name="Migliaia 10 2 5 2 3 3" xfId="31142" xr:uid="{00000000-0005-0000-0000-000066010000}"/>
    <cellStyle name="Migliaia 10 2 5 2 4" xfId="14014" xr:uid="{00000000-0005-0000-0000-000067010000}"/>
    <cellStyle name="Migliaia 10 2 5 2 4 2" xfId="36851" xr:uid="{00000000-0005-0000-0000-000068010000}"/>
    <cellStyle name="Migliaia 10 2 5 2 5" xfId="25434" xr:uid="{00000000-0005-0000-0000-000069010000}"/>
    <cellStyle name="Migliaia 10 2 5 3" xfId="4023" xr:uid="{00000000-0005-0000-0000-00006A010000}"/>
    <cellStyle name="Migliaia 10 2 5 3 2" xfId="9732" xr:uid="{00000000-0005-0000-0000-00006B010000}"/>
    <cellStyle name="Migliaia 10 2 5 3 2 2" xfId="21149" xr:uid="{00000000-0005-0000-0000-00006C010000}"/>
    <cellStyle name="Migliaia 10 2 5 3 2 2 2" xfId="43986" xr:uid="{00000000-0005-0000-0000-00006D010000}"/>
    <cellStyle name="Migliaia 10 2 5 3 2 3" xfId="32569" xr:uid="{00000000-0005-0000-0000-00006E010000}"/>
    <cellStyle name="Migliaia 10 2 5 3 3" xfId="15441" xr:uid="{00000000-0005-0000-0000-00006F010000}"/>
    <cellStyle name="Migliaia 10 2 5 3 3 2" xfId="38278" xr:uid="{00000000-0005-0000-0000-000070010000}"/>
    <cellStyle name="Migliaia 10 2 5 3 4" xfId="26861" xr:uid="{00000000-0005-0000-0000-000071010000}"/>
    <cellStyle name="Migliaia 10 2 5 4" xfId="6878" xr:uid="{00000000-0005-0000-0000-000072010000}"/>
    <cellStyle name="Migliaia 10 2 5 4 2" xfId="18295" xr:uid="{00000000-0005-0000-0000-000073010000}"/>
    <cellStyle name="Migliaia 10 2 5 4 2 2" xfId="41132" xr:uid="{00000000-0005-0000-0000-000074010000}"/>
    <cellStyle name="Migliaia 10 2 5 4 3" xfId="29715" xr:uid="{00000000-0005-0000-0000-000075010000}"/>
    <cellStyle name="Migliaia 10 2 5 5" xfId="12587" xr:uid="{00000000-0005-0000-0000-000076010000}"/>
    <cellStyle name="Migliaia 10 2 5 5 2" xfId="35424" xr:uid="{00000000-0005-0000-0000-000077010000}"/>
    <cellStyle name="Migliaia 10 2 5 6" xfId="24007" xr:uid="{00000000-0005-0000-0000-000078010000}"/>
    <cellStyle name="Migliaia 10 2 6" xfId="1335" xr:uid="{00000000-0005-0000-0000-000079010000}"/>
    <cellStyle name="Migliaia 10 2 6 2" xfId="2811" xr:uid="{00000000-0005-0000-0000-00007A010000}"/>
    <cellStyle name="Migliaia 10 2 6 2 2" xfId="5667" xr:uid="{00000000-0005-0000-0000-00007B010000}"/>
    <cellStyle name="Migliaia 10 2 6 2 2 2" xfId="11375" xr:uid="{00000000-0005-0000-0000-00007C010000}"/>
    <cellStyle name="Migliaia 10 2 6 2 2 2 2" xfId="22793" xr:uid="{00000000-0005-0000-0000-00007D010000}"/>
    <cellStyle name="Migliaia 10 2 6 2 2 2 2 2" xfId="45630" xr:uid="{00000000-0005-0000-0000-00007E010000}"/>
    <cellStyle name="Migliaia 10 2 6 2 2 2 3" xfId="34213" xr:uid="{00000000-0005-0000-0000-00007F010000}"/>
    <cellStyle name="Migliaia 10 2 6 2 2 3" xfId="17085" xr:uid="{00000000-0005-0000-0000-000080010000}"/>
    <cellStyle name="Migliaia 10 2 6 2 2 3 2" xfId="39922" xr:uid="{00000000-0005-0000-0000-000081010000}"/>
    <cellStyle name="Migliaia 10 2 6 2 2 4" xfId="28505" xr:uid="{00000000-0005-0000-0000-000082010000}"/>
    <cellStyle name="Migliaia 10 2 6 2 3" xfId="8522" xr:uid="{00000000-0005-0000-0000-000083010000}"/>
    <cellStyle name="Migliaia 10 2 6 2 3 2" xfId="19939" xr:uid="{00000000-0005-0000-0000-000084010000}"/>
    <cellStyle name="Migliaia 10 2 6 2 3 2 2" xfId="42776" xr:uid="{00000000-0005-0000-0000-000085010000}"/>
    <cellStyle name="Migliaia 10 2 6 2 3 3" xfId="31359" xr:uid="{00000000-0005-0000-0000-000086010000}"/>
    <cellStyle name="Migliaia 10 2 6 2 4" xfId="14231" xr:uid="{00000000-0005-0000-0000-000087010000}"/>
    <cellStyle name="Migliaia 10 2 6 2 4 2" xfId="37068" xr:uid="{00000000-0005-0000-0000-000088010000}"/>
    <cellStyle name="Migliaia 10 2 6 2 5" xfId="25651" xr:uid="{00000000-0005-0000-0000-000089010000}"/>
    <cellStyle name="Migliaia 10 2 6 3" xfId="4240" xr:uid="{00000000-0005-0000-0000-00008A010000}"/>
    <cellStyle name="Migliaia 10 2 6 3 2" xfId="9949" xr:uid="{00000000-0005-0000-0000-00008B010000}"/>
    <cellStyle name="Migliaia 10 2 6 3 2 2" xfId="21366" xr:uid="{00000000-0005-0000-0000-00008C010000}"/>
    <cellStyle name="Migliaia 10 2 6 3 2 2 2" xfId="44203" xr:uid="{00000000-0005-0000-0000-00008D010000}"/>
    <cellStyle name="Migliaia 10 2 6 3 2 3" xfId="32786" xr:uid="{00000000-0005-0000-0000-00008E010000}"/>
    <cellStyle name="Migliaia 10 2 6 3 3" xfId="15658" xr:uid="{00000000-0005-0000-0000-00008F010000}"/>
    <cellStyle name="Migliaia 10 2 6 3 3 2" xfId="38495" xr:uid="{00000000-0005-0000-0000-000090010000}"/>
    <cellStyle name="Migliaia 10 2 6 3 4" xfId="27078" xr:uid="{00000000-0005-0000-0000-000091010000}"/>
    <cellStyle name="Migliaia 10 2 6 4" xfId="7095" xr:uid="{00000000-0005-0000-0000-000092010000}"/>
    <cellStyle name="Migliaia 10 2 6 4 2" xfId="18512" xr:uid="{00000000-0005-0000-0000-000093010000}"/>
    <cellStyle name="Migliaia 10 2 6 4 2 2" xfId="41349" xr:uid="{00000000-0005-0000-0000-000094010000}"/>
    <cellStyle name="Migliaia 10 2 6 4 3" xfId="29932" xr:uid="{00000000-0005-0000-0000-000095010000}"/>
    <cellStyle name="Migliaia 10 2 6 5" xfId="12804" xr:uid="{00000000-0005-0000-0000-000096010000}"/>
    <cellStyle name="Migliaia 10 2 6 5 2" xfId="35641" xr:uid="{00000000-0005-0000-0000-000097010000}"/>
    <cellStyle name="Migliaia 10 2 6 6" xfId="24224" xr:uid="{00000000-0005-0000-0000-000098010000}"/>
    <cellStyle name="Migliaia 10 2 7" xfId="1582" xr:uid="{00000000-0005-0000-0000-000099010000}"/>
    <cellStyle name="Migliaia 10 2 7 2" xfId="3028" xr:uid="{00000000-0005-0000-0000-00009A010000}"/>
    <cellStyle name="Migliaia 10 2 7 2 2" xfId="5884" xr:uid="{00000000-0005-0000-0000-00009B010000}"/>
    <cellStyle name="Migliaia 10 2 7 2 2 2" xfId="11592" xr:uid="{00000000-0005-0000-0000-00009C010000}"/>
    <cellStyle name="Migliaia 10 2 7 2 2 2 2" xfId="23010" xr:uid="{00000000-0005-0000-0000-00009D010000}"/>
    <cellStyle name="Migliaia 10 2 7 2 2 2 2 2" xfId="45847" xr:uid="{00000000-0005-0000-0000-00009E010000}"/>
    <cellStyle name="Migliaia 10 2 7 2 2 2 3" xfId="34430" xr:uid="{00000000-0005-0000-0000-00009F010000}"/>
    <cellStyle name="Migliaia 10 2 7 2 2 3" xfId="17302" xr:uid="{00000000-0005-0000-0000-0000A0010000}"/>
    <cellStyle name="Migliaia 10 2 7 2 2 3 2" xfId="40139" xr:uid="{00000000-0005-0000-0000-0000A1010000}"/>
    <cellStyle name="Migliaia 10 2 7 2 2 4" xfId="28722" xr:uid="{00000000-0005-0000-0000-0000A2010000}"/>
    <cellStyle name="Migliaia 10 2 7 2 3" xfId="8739" xr:uid="{00000000-0005-0000-0000-0000A3010000}"/>
    <cellStyle name="Migliaia 10 2 7 2 3 2" xfId="20156" xr:uid="{00000000-0005-0000-0000-0000A4010000}"/>
    <cellStyle name="Migliaia 10 2 7 2 3 2 2" xfId="42993" xr:uid="{00000000-0005-0000-0000-0000A5010000}"/>
    <cellStyle name="Migliaia 10 2 7 2 3 3" xfId="31576" xr:uid="{00000000-0005-0000-0000-0000A6010000}"/>
    <cellStyle name="Migliaia 10 2 7 2 4" xfId="14448" xr:uid="{00000000-0005-0000-0000-0000A7010000}"/>
    <cellStyle name="Migliaia 10 2 7 2 4 2" xfId="37285" xr:uid="{00000000-0005-0000-0000-0000A8010000}"/>
    <cellStyle name="Migliaia 10 2 7 2 5" xfId="25868" xr:uid="{00000000-0005-0000-0000-0000A9010000}"/>
    <cellStyle name="Migliaia 10 2 7 3" xfId="4457" xr:uid="{00000000-0005-0000-0000-0000AA010000}"/>
    <cellStyle name="Migliaia 10 2 7 3 2" xfId="10166" xr:uid="{00000000-0005-0000-0000-0000AB010000}"/>
    <cellStyle name="Migliaia 10 2 7 3 2 2" xfId="21583" xr:uid="{00000000-0005-0000-0000-0000AC010000}"/>
    <cellStyle name="Migliaia 10 2 7 3 2 2 2" xfId="44420" xr:uid="{00000000-0005-0000-0000-0000AD010000}"/>
    <cellStyle name="Migliaia 10 2 7 3 2 3" xfId="33003" xr:uid="{00000000-0005-0000-0000-0000AE010000}"/>
    <cellStyle name="Migliaia 10 2 7 3 3" xfId="15875" xr:uid="{00000000-0005-0000-0000-0000AF010000}"/>
    <cellStyle name="Migliaia 10 2 7 3 3 2" xfId="38712" xr:uid="{00000000-0005-0000-0000-0000B0010000}"/>
    <cellStyle name="Migliaia 10 2 7 3 4" xfId="27295" xr:uid="{00000000-0005-0000-0000-0000B1010000}"/>
    <cellStyle name="Migliaia 10 2 7 4" xfId="7312" xr:uid="{00000000-0005-0000-0000-0000B2010000}"/>
    <cellStyle name="Migliaia 10 2 7 4 2" xfId="18729" xr:uid="{00000000-0005-0000-0000-0000B3010000}"/>
    <cellStyle name="Migliaia 10 2 7 4 2 2" xfId="41566" xr:uid="{00000000-0005-0000-0000-0000B4010000}"/>
    <cellStyle name="Migliaia 10 2 7 4 3" xfId="30149" xr:uid="{00000000-0005-0000-0000-0000B5010000}"/>
    <cellStyle name="Migliaia 10 2 7 5" xfId="13021" xr:uid="{00000000-0005-0000-0000-0000B6010000}"/>
    <cellStyle name="Migliaia 10 2 7 5 2" xfId="35858" xr:uid="{00000000-0005-0000-0000-0000B7010000}"/>
    <cellStyle name="Migliaia 10 2 7 6" xfId="24441" xr:uid="{00000000-0005-0000-0000-0000B8010000}"/>
    <cellStyle name="Migliaia 10 2 8" xfId="1932" xr:uid="{00000000-0005-0000-0000-0000B9010000}"/>
    <cellStyle name="Migliaia 10 2 8 2" xfId="4788" xr:uid="{00000000-0005-0000-0000-0000BA010000}"/>
    <cellStyle name="Migliaia 10 2 8 2 2" xfId="10497" xr:uid="{00000000-0005-0000-0000-0000BB010000}"/>
    <cellStyle name="Migliaia 10 2 8 2 2 2" xfId="21914" xr:uid="{00000000-0005-0000-0000-0000BC010000}"/>
    <cellStyle name="Migliaia 10 2 8 2 2 2 2" xfId="44751" xr:uid="{00000000-0005-0000-0000-0000BD010000}"/>
    <cellStyle name="Migliaia 10 2 8 2 2 3" xfId="33334" xr:uid="{00000000-0005-0000-0000-0000BE010000}"/>
    <cellStyle name="Migliaia 10 2 8 2 3" xfId="16206" xr:uid="{00000000-0005-0000-0000-0000BF010000}"/>
    <cellStyle name="Migliaia 10 2 8 2 3 2" xfId="39043" xr:uid="{00000000-0005-0000-0000-0000C0010000}"/>
    <cellStyle name="Migliaia 10 2 8 2 4" xfId="27626" xr:uid="{00000000-0005-0000-0000-0000C1010000}"/>
    <cellStyle name="Migliaia 10 2 8 3" xfId="7643" xr:uid="{00000000-0005-0000-0000-0000C2010000}"/>
    <cellStyle name="Migliaia 10 2 8 3 2" xfId="19060" xr:uid="{00000000-0005-0000-0000-0000C3010000}"/>
    <cellStyle name="Migliaia 10 2 8 3 2 2" xfId="41897" xr:uid="{00000000-0005-0000-0000-0000C4010000}"/>
    <cellStyle name="Migliaia 10 2 8 3 3" xfId="30480" xr:uid="{00000000-0005-0000-0000-0000C5010000}"/>
    <cellStyle name="Migliaia 10 2 8 4" xfId="13352" xr:uid="{00000000-0005-0000-0000-0000C6010000}"/>
    <cellStyle name="Migliaia 10 2 8 4 2" xfId="36189" xr:uid="{00000000-0005-0000-0000-0000C7010000}"/>
    <cellStyle name="Migliaia 10 2 8 5" xfId="24772" xr:uid="{00000000-0005-0000-0000-0000C8010000}"/>
    <cellStyle name="Migliaia 10 2 9" xfId="3361" xr:uid="{00000000-0005-0000-0000-0000C9010000}"/>
    <cellStyle name="Migliaia 10 2 9 2" xfId="9070" xr:uid="{00000000-0005-0000-0000-0000CA010000}"/>
    <cellStyle name="Migliaia 10 2 9 2 2" xfId="20487" xr:uid="{00000000-0005-0000-0000-0000CB010000}"/>
    <cellStyle name="Migliaia 10 2 9 2 2 2" xfId="43324" xr:uid="{00000000-0005-0000-0000-0000CC010000}"/>
    <cellStyle name="Migliaia 10 2 9 2 3" xfId="31907" xr:uid="{00000000-0005-0000-0000-0000CD010000}"/>
    <cellStyle name="Migliaia 10 2 9 3" xfId="14779" xr:uid="{00000000-0005-0000-0000-0000CE010000}"/>
    <cellStyle name="Migliaia 10 2 9 3 2" xfId="37616" xr:uid="{00000000-0005-0000-0000-0000CF010000}"/>
    <cellStyle name="Migliaia 10 2 9 4" xfId="26199" xr:uid="{00000000-0005-0000-0000-0000D0010000}"/>
    <cellStyle name="Migliaia 10 3" xfId="386" xr:uid="{00000000-0005-0000-0000-0000D1010000}"/>
    <cellStyle name="Migliaia 10 3 10" xfId="11986" xr:uid="{00000000-0005-0000-0000-0000D2010000}"/>
    <cellStyle name="Migliaia 10 3 10 2" xfId="34823" xr:uid="{00000000-0005-0000-0000-0000D3010000}"/>
    <cellStyle name="Migliaia 10 3 11" xfId="23406" xr:uid="{00000000-0005-0000-0000-0000D4010000}"/>
    <cellStyle name="Migliaia 10 3 2" xfId="640" xr:uid="{00000000-0005-0000-0000-0000D5010000}"/>
    <cellStyle name="Migliaia 10 3 2 2" xfId="2210" xr:uid="{00000000-0005-0000-0000-0000D6010000}"/>
    <cellStyle name="Migliaia 10 3 2 2 2" xfId="5066" xr:uid="{00000000-0005-0000-0000-0000D7010000}"/>
    <cellStyle name="Migliaia 10 3 2 2 2 2" xfId="10774" xr:uid="{00000000-0005-0000-0000-0000D8010000}"/>
    <cellStyle name="Migliaia 10 3 2 2 2 2 2" xfId="22192" xr:uid="{00000000-0005-0000-0000-0000D9010000}"/>
    <cellStyle name="Migliaia 10 3 2 2 2 2 2 2" xfId="45029" xr:uid="{00000000-0005-0000-0000-0000DA010000}"/>
    <cellStyle name="Migliaia 10 3 2 2 2 2 3" xfId="33612" xr:uid="{00000000-0005-0000-0000-0000DB010000}"/>
    <cellStyle name="Migliaia 10 3 2 2 2 3" xfId="16484" xr:uid="{00000000-0005-0000-0000-0000DC010000}"/>
    <cellStyle name="Migliaia 10 3 2 2 2 3 2" xfId="39321" xr:uid="{00000000-0005-0000-0000-0000DD010000}"/>
    <cellStyle name="Migliaia 10 3 2 2 2 4" xfId="27904" xr:uid="{00000000-0005-0000-0000-0000DE010000}"/>
    <cellStyle name="Migliaia 10 3 2 2 3" xfId="7921" xr:uid="{00000000-0005-0000-0000-0000DF010000}"/>
    <cellStyle name="Migliaia 10 3 2 2 3 2" xfId="19338" xr:uid="{00000000-0005-0000-0000-0000E0010000}"/>
    <cellStyle name="Migliaia 10 3 2 2 3 2 2" xfId="42175" xr:uid="{00000000-0005-0000-0000-0000E1010000}"/>
    <cellStyle name="Migliaia 10 3 2 2 3 3" xfId="30758" xr:uid="{00000000-0005-0000-0000-0000E2010000}"/>
    <cellStyle name="Migliaia 10 3 2 2 4" xfId="13630" xr:uid="{00000000-0005-0000-0000-0000E3010000}"/>
    <cellStyle name="Migliaia 10 3 2 2 4 2" xfId="36467" xr:uid="{00000000-0005-0000-0000-0000E4010000}"/>
    <cellStyle name="Migliaia 10 3 2 2 5" xfId="25050" xr:uid="{00000000-0005-0000-0000-0000E5010000}"/>
    <cellStyle name="Migliaia 10 3 2 3" xfId="3639" xr:uid="{00000000-0005-0000-0000-0000E6010000}"/>
    <cellStyle name="Migliaia 10 3 2 3 2" xfId="9348" xr:uid="{00000000-0005-0000-0000-0000E7010000}"/>
    <cellStyle name="Migliaia 10 3 2 3 2 2" xfId="20765" xr:uid="{00000000-0005-0000-0000-0000E8010000}"/>
    <cellStyle name="Migliaia 10 3 2 3 2 2 2" xfId="43602" xr:uid="{00000000-0005-0000-0000-0000E9010000}"/>
    <cellStyle name="Migliaia 10 3 2 3 2 3" xfId="32185" xr:uid="{00000000-0005-0000-0000-0000EA010000}"/>
    <cellStyle name="Migliaia 10 3 2 3 3" xfId="15057" xr:uid="{00000000-0005-0000-0000-0000EB010000}"/>
    <cellStyle name="Migliaia 10 3 2 3 3 2" xfId="37894" xr:uid="{00000000-0005-0000-0000-0000EC010000}"/>
    <cellStyle name="Migliaia 10 3 2 3 4" xfId="26477" xr:uid="{00000000-0005-0000-0000-0000ED010000}"/>
    <cellStyle name="Migliaia 10 3 2 4" xfId="6494" xr:uid="{00000000-0005-0000-0000-0000EE010000}"/>
    <cellStyle name="Migliaia 10 3 2 4 2" xfId="17911" xr:uid="{00000000-0005-0000-0000-0000EF010000}"/>
    <cellStyle name="Migliaia 10 3 2 4 2 2" xfId="40748" xr:uid="{00000000-0005-0000-0000-0000F0010000}"/>
    <cellStyle name="Migliaia 10 3 2 4 3" xfId="29331" xr:uid="{00000000-0005-0000-0000-0000F1010000}"/>
    <cellStyle name="Migliaia 10 3 2 5" xfId="12203" xr:uid="{00000000-0005-0000-0000-0000F2010000}"/>
    <cellStyle name="Migliaia 10 3 2 5 2" xfId="35040" xr:uid="{00000000-0005-0000-0000-0000F3010000}"/>
    <cellStyle name="Migliaia 10 3 2 6" xfId="23623" xr:uid="{00000000-0005-0000-0000-0000F4010000}"/>
    <cellStyle name="Migliaia 10 3 3" xfId="900" xr:uid="{00000000-0005-0000-0000-0000F5010000}"/>
    <cellStyle name="Migliaia 10 3 3 2" xfId="2427" xr:uid="{00000000-0005-0000-0000-0000F6010000}"/>
    <cellStyle name="Migliaia 10 3 3 2 2" xfId="5283" xr:uid="{00000000-0005-0000-0000-0000F7010000}"/>
    <cellStyle name="Migliaia 10 3 3 2 2 2" xfId="10991" xr:uid="{00000000-0005-0000-0000-0000F8010000}"/>
    <cellStyle name="Migliaia 10 3 3 2 2 2 2" xfId="22409" xr:uid="{00000000-0005-0000-0000-0000F9010000}"/>
    <cellStyle name="Migliaia 10 3 3 2 2 2 2 2" xfId="45246" xr:uid="{00000000-0005-0000-0000-0000FA010000}"/>
    <cellStyle name="Migliaia 10 3 3 2 2 2 3" xfId="33829" xr:uid="{00000000-0005-0000-0000-0000FB010000}"/>
    <cellStyle name="Migliaia 10 3 3 2 2 3" xfId="16701" xr:uid="{00000000-0005-0000-0000-0000FC010000}"/>
    <cellStyle name="Migliaia 10 3 3 2 2 3 2" xfId="39538" xr:uid="{00000000-0005-0000-0000-0000FD010000}"/>
    <cellStyle name="Migliaia 10 3 3 2 2 4" xfId="28121" xr:uid="{00000000-0005-0000-0000-0000FE010000}"/>
    <cellStyle name="Migliaia 10 3 3 2 3" xfId="8138" xr:uid="{00000000-0005-0000-0000-0000FF010000}"/>
    <cellStyle name="Migliaia 10 3 3 2 3 2" xfId="19555" xr:uid="{00000000-0005-0000-0000-000000020000}"/>
    <cellStyle name="Migliaia 10 3 3 2 3 2 2" xfId="42392" xr:uid="{00000000-0005-0000-0000-000001020000}"/>
    <cellStyle name="Migliaia 10 3 3 2 3 3" xfId="30975" xr:uid="{00000000-0005-0000-0000-000002020000}"/>
    <cellStyle name="Migliaia 10 3 3 2 4" xfId="13847" xr:uid="{00000000-0005-0000-0000-000003020000}"/>
    <cellStyle name="Migliaia 10 3 3 2 4 2" xfId="36684" xr:uid="{00000000-0005-0000-0000-000004020000}"/>
    <cellStyle name="Migliaia 10 3 3 2 5" xfId="25267" xr:uid="{00000000-0005-0000-0000-000005020000}"/>
    <cellStyle name="Migliaia 10 3 3 3" xfId="3856" xr:uid="{00000000-0005-0000-0000-000006020000}"/>
    <cellStyle name="Migliaia 10 3 3 3 2" xfId="9565" xr:uid="{00000000-0005-0000-0000-000007020000}"/>
    <cellStyle name="Migliaia 10 3 3 3 2 2" xfId="20982" xr:uid="{00000000-0005-0000-0000-000008020000}"/>
    <cellStyle name="Migliaia 10 3 3 3 2 2 2" xfId="43819" xr:uid="{00000000-0005-0000-0000-000009020000}"/>
    <cellStyle name="Migliaia 10 3 3 3 2 3" xfId="32402" xr:uid="{00000000-0005-0000-0000-00000A020000}"/>
    <cellStyle name="Migliaia 10 3 3 3 3" xfId="15274" xr:uid="{00000000-0005-0000-0000-00000B020000}"/>
    <cellStyle name="Migliaia 10 3 3 3 3 2" xfId="38111" xr:uid="{00000000-0005-0000-0000-00000C020000}"/>
    <cellStyle name="Migliaia 10 3 3 3 4" xfId="26694" xr:uid="{00000000-0005-0000-0000-00000D020000}"/>
    <cellStyle name="Migliaia 10 3 3 4" xfId="6711" xr:uid="{00000000-0005-0000-0000-00000E020000}"/>
    <cellStyle name="Migliaia 10 3 3 4 2" xfId="18128" xr:uid="{00000000-0005-0000-0000-00000F020000}"/>
    <cellStyle name="Migliaia 10 3 3 4 2 2" xfId="40965" xr:uid="{00000000-0005-0000-0000-000010020000}"/>
    <cellStyle name="Migliaia 10 3 3 4 3" xfId="29548" xr:uid="{00000000-0005-0000-0000-000011020000}"/>
    <cellStyle name="Migliaia 10 3 3 5" xfId="12420" xr:uid="{00000000-0005-0000-0000-000012020000}"/>
    <cellStyle name="Migliaia 10 3 3 5 2" xfId="35257" xr:uid="{00000000-0005-0000-0000-000013020000}"/>
    <cellStyle name="Migliaia 10 3 3 6" xfId="23840" xr:uid="{00000000-0005-0000-0000-000014020000}"/>
    <cellStyle name="Migliaia 10 3 4" xfId="1147" xr:uid="{00000000-0005-0000-0000-000015020000}"/>
    <cellStyle name="Migliaia 10 3 4 2" xfId="2644" xr:uid="{00000000-0005-0000-0000-000016020000}"/>
    <cellStyle name="Migliaia 10 3 4 2 2" xfId="5500" xr:uid="{00000000-0005-0000-0000-000017020000}"/>
    <cellStyle name="Migliaia 10 3 4 2 2 2" xfId="11208" xr:uid="{00000000-0005-0000-0000-000018020000}"/>
    <cellStyle name="Migliaia 10 3 4 2 2 2 2" xfId="22626" xr:uid="{00000000-0005-0000-0000-000019020000}"/>
    <cellStyle name="Migliaia 10 3 4 2 2 2 2 2" xfId="45463" xr:uid="{00000000-0005-0000-0000-00001A020000}"/>
    <cellStyle name="Migliaia 10 3 4 2 2 2 3" xfId="34046" xr:uid="{00000000-0005-0000-0000-00001B020000}"/>
    <cellStyle name="Migliaia 10 3 4 2 2 3" xfId="16918" xr:uid="{00000000-0005-0000-0000-00001C020000}"/>
    <cellStyle name="Migliaia 10 3 4 2 2 3 2" xfId="39755" xr:uid="{00000000-0005-0000-0000-00001D020000}"/>
    <cellStyle name="Migliaia 10 3 4 2 2 4" xfId="28338" xr:uid="{00000000-0005-0000-0000-00001E020000}"/>
    <cellStyle name="Migliaia 10 3 4 2 3" xfId="8355" xr:uid="{00000000-0005-0000-0000-00001F020000}"/>
    <cellStyle name="Migliaia 10 3 4 2 3 2" xfId="19772" xr:uid="{00000000-0005-0000-0000-000020020000}"/>
    <cellStyle name="Migliaia 10 3 4 2 3 2 2" xfId="42609" xr:uid="{00000000-0005-0000-0000-000021020000}"/>
    <cellStyle name="Migliaia 10 3 4 2 3 3" xfId="31192" xr:uid="{00000000-0005-0000-0000-000022020000}"/>
    <cellStyle name="Migliaia 10 3 4 2 4" xfId="14064" xr:uid="{00000000-0005-0000-0000-000023020000}"/>
    <cellStyle name="Migliaia 10 3 4 2 4 2" xfId="36901" xr:uid="{00000000-0005-0000-0000-000024020000}"/>
    <cellStyle name="Migliaia 10 3 4 2 5" xfId="25484" xr:uid="{00000000-0005-0000-0000-000025020000}"/>
    <cellStyle name="Migliaia 10 3 4 3" xfId="4073" xr:uid="{00000000-0005-0000-0000-000026020000}"/>
    <cellStyle name="Migliaia 10 3 4 3 2" xfId="9782" xr:uid="{00000000-0005-0000-0000-000027020000}"/>
    <cellStyle name="Migliaia 10 3 4 3 2 2" xfId="21199" xr:uid="{00000000-0005-0000-0000-000028020000}"/>
    <cellStyle name="Migliaia 10 3 4 3 2 2 2" xfId="44036" xr:uid="{00000000-0005-0000-0000-000029020000}"/>
    <cellStyle name="Migliaia 10 3 4 3 2 3" xfId="32619" xr:uid="{00000000-0005-0000-0000-00002A020000}"/>
    <cellStyle name="Migliaia 10 3 4 3 3" xfId="15491" xr:uid="{00000000-0005-0000-0000-00002B020000}"/>
    <cellStyle name="Migliaia 10 3 4 3 3 2" xfId="38328" xr:uid="{00000000-0005-0000-0000-00002C020000}"/>
    <cellStyle name="Migliaia 10 3 4 3 4" xfId="26911" xr:uid="{00000000-0005-0000-0000-00002D020000}"/>
    <cellStyle name="Migliaia 10 3 4 4" xfId="6928" xr:uid="{00000000-0005-0000-0000-00002E020000}"/>
    <cellStyle name="Migliaia 10 3 4 4 2" xfId="18345" xr:uid="{00000000-0005-0000-0000-00002F020000}"/>
    <cellStyle name="Migliaia 10 3 4 4 2 2" xfId="41182" xr:uid="{00000000-0005-0000-0000-000030020000}"/>
    <cellStyle name="Migliaia 10 3 4 4 3" xfId="29765" xr:uid="{00000000-0005-0000-0000-000031020000}"/>
    <cellStyle name="Migliaia 10 3 4 5" xfId="12637" xr:uid="{00000000-0005-0000-0000-000032020000}"/>
    <cellStyle name="Migliaia 10 3 4 5 2" xfId="35474" xr:uid="{00000000-0005-0000-0000-000033020000}"/>
    <cellStyle name="Migliaia 10 3 4 6" xfId="24057" xr:uid="{00000000-0005-0000-0000-000034020000}"/>
    <cellStyle name="Migliaia 10 3 5" xfId="1394" xr:uid="{00000000-0005-0000-0000-000035020000}"/>
    <cellStyle name="Migliaia 10 3 5 2" xfId="2861" xr:uid="{00000000-0005-0000-0000-000036020000}"/>
    <cellStyle name="Migliaia 10 3 5 2 2" xfId="5717" xr:uid="{00000000-0005-0000-0000-000037020000}"/>
    <cellStyle name="Migliaia 10 3 5 2 2 2" xfId="11425" xr:uid="{00000000-0005-0000-0000-000038020000}"/>
    <cellStyle name="Migliaia 10 3 5 2 2 2 2" xfId="22843" xr:uid="{00000000-0005-0000-0000-000039020000}"/>
    <cellStyle name="Migliaia 10 3 5 2 2 2 2 2" xfId="45680" xr:uid="{00000000-0005-0000-0000-00003A020000}"/>
    <cellStyle name="Migliaia 10 3 5 2 2 2 3" xfId="34263" xr:uid="{00000000-0005-0000-0000-00003B020000}"/>
    <cellStyle name="Migliaia 10 3 5 2 2 3" xfId="17135" xr:uid="{00000000-0005-0000-0000-00003C020000}"/>
    <cellStyle name="Migliaia 10 3 5 2 2 3 2" xfId="39972" xr:uid="{00000000-0005-0000-0000-00003D020000}"/>
    <cellStyle name="Migliaia 10 3 5 2 2 4" xfId="28555" xr:uid="{00000000-0005-0000-0000-00003E020000}"/>
    <cellStyle name="Migliaia 10 3 5 2 3" xfId="8572" xr:uid="{00000000-0005-0000-0000-00003F020000}"/>
    <cellStyle name="Migliaia 10 3 5 2 3 2" xfId="19989" xr:uid="{00000000-0005-0000-0000-000040020000}"/>
    <cellStyle name="Migliaia 10 3 5 2 3 2 2" xfId="42826" xr:uid="{00000000-0005-0000-0000-000041020000}"/>
    <cellStyle name="Migliaia 10 3 5 2 3 3" xfId="31409" xr:uid="{00000000-0005-0000-0000-000042020000}"/>
    <cellStyle name="Migliaia 10 3 5 2 4" xfId="14281" xr:uid="{00000000-0005-0000-0000-000043020000}"/>
    <cellStyle name="Migliaia 10 3 5 2 4 2" xfId="37118" xr:uid="{00000000-0005-0000-0000-000044020000}"/>
    <cellStyle name="Migliaia 10 3 5 2 5" xfId="25701" xr:uid="{00000000-0005-0000-0000-000045020000}"/>
    <cellStyle name="Migliaia 10 3 5 3" xfId="4290" xr:uid="{00000000-0005-0000-0000-000046020000}"/>
    <cellStyle name="Migliaia 10 3 5 3 2" xfId="9999" xr:uid="{00000000-0005-0000-0000-000047020000}"/>
    <cellStyle name="Migliaia 10 3 5 3 2 2" xfId="21416" xr:uid="{00000000-0005-0000-0000-000048020000}"/>
    <cellStyle name="Migliaia 10 3 5 3 2 2 2" xfId="44253" xr:uid="{00000000-0005-0000-0000-000049020000}"/>
    <cellStyle name="Migliaia 10 3 5 3 2 3" xfId="32836" xr:uid="{00000000-0005-0000-0000-00004A020000}"/>
    <cellStyle name="Migliaia 10 3 5 3 3" xfId="15708" xr:uid="{00000000-0005-0000-0000-00004B020000}"/>
    <cellStyle name="Migliaia 10 3 5 3 3 2" xfId="38545" xr:uid="{00000000-0005-0000-0000-00004C020000}"/>
    <cellStyle name="Migliaia 10 3 5 3 4" xfId="27128" xr:uid="{00000000-0005-0000-0000-00004D020000}"/>
    <cellStyle name="Migliaia 10 3 5 4" xfId="7145" xr:uid="{00000000-0005-0000-0000-00004E020000}"/>
    <cellStyle name="Migliaia 10 3 5 4 2" xfId="18562" xr:uid="{00000000-0005-0000-0000-00004F020000}"/>
    <cellStyle name="Migliaia 10 3 5 4 2 2" xfId="41399" xr:uid="{00000000-0005-0000-0000-000050020000}"/>
    <cellStyle name="Migliaia 10 3 5 4 3" xfId="29982" xr:uid="{00000000-0005-0000-0000-000051020000}"/>
    <cellStyle name="Migliaia 10 3 5 5" xfId="12854" xr:uid="{00000000-0005-0000-0000-000052020000}"/>
    <cellStyle name="Migliaia 10 3 5 5 2" xfId="35691" xr:uid="{00000000-0005-0000-0000-000053020000}"/>
    <cellStyle name="Migliaia 10 3 5 6" xfId="24274" xr:uid="{00000000-0005-0000-0000-000054020000}"/>
    <cellStyle name="Migliaia 10 3 6" xfId="1641" xr:uid="{00000000-0005-0000-0000-000055020000}"/>
    <cellStyle name="Migliaia 10 3 6 2" xfId="3078" xr:uid="{00000000-0005-0000-0000-000056020000}"/>
    <cellStyle name="Migliaia 10 3 6 2 2" xfId="5934" xr:uid="{00000000-0005-0000-0000-000057020000}"/>
    <cellStyle name="Migliaia 10 3 6 2 2 2" xfId="11642" xr:uid="{00000000-0005-0000-0000-000058020000}"/>
    <cellStyle name="Migliaia 10 3 6 2 2 2 2" xfId="23060" xr:uid="{00000000-0005-0000-0000-000059020000}"/>
    <cellStyle name="Migliaia 10 3 6 2 2 2 2 2" xfId="45897" xr:uid="{00000000-0005-0000-0000-00005A020000}"/>
    <cellStyle name="Migliaia 10 3 6 2 2 2 3" xfId="34480" xr:uid="{00000000-0005-0000-0000-00005B020000}"/>
    <cellStyle name="Migliaia 10 3 6 2 2 3" xfId="17352" xr:uid="{00000000-0005-0000-0000-00005C020000}"/>
    <cellStyle name="Migliaia 10 3 6 2 2 3 2" xfId="40189" xr:uid="{00000000-0005-0000-0000-00005D020000}"/>
    <cellStyle name="Migliaia 10 3 6 2 2 4" xfId="28772" xr:uid="{00000000-0005-0000-0000-00005E020000}"/>
    <cellStyle name="Migliaia 10 3 6 2 3" xfId="8789" xr:uid="{00000000-0005-0000-0000-00005F020000}"/>
    <cellStyle name="Migliaia 10 3 6 2 3 2" xfId="20206" xr:uid="{00000000-0005-0000-0000-000060020000}"/>
    <cellStyle name="Migliaia 10 3 6 2 3 2 2" xfId="43043" xr:uid="{00000000-0005-0000-0000-000061020000}"/>
    <cellStyle name="Migliaia 10 3 6 2 3 3" xfId="31626" xr:uid="{00000000-0005-0000-0000-000062020000}"/>
    <cellStyle name="Migliaia 10 3 6 2 4" xfId="14498" xr:uid="{00000000-0005-0000-0000-000063020000}"/>
    <cellStyle name="Migliaia 10 3 6 2 4 2" xfId="37335" xr:uid="{00000000-0005-0000-0000-000064020000}"/>
    <cellStyle name="Migliaia 10 3 6 2 5" xfId="25918" xr:uid="{00000000-0005-0000-0000-000065020000}"/>
    <cellStyle name="Migliaia 10 3 6 3" xfId="4507" xr:uid="{00000000-0005-0000-0000-000066020000}"/>
    <cellStyle name="Migliaia 10 3 6 3 2" xfId="10216" xr:uid="{00000000-0005-0000-0000-000067020000}"/>
    <cellStyle name="Migliaia 10 3 6 3 2 2" xfId="21633" xr:uid="{00000000-0005-0000-0000-000068020000}"/>
    <cellStyle name="Migliaia 10 3 6 3 2 2 2" xfId="44470" xr:uid="{00000000-0005-0000-0000-000069020000}"/>
    <cellStyle name="Migliaia 10 3 6 3 2 3" xfId="33053" xr:uid="{00000000-0005-0000-0000-00006A020000}"/>
    <cellStyle name="Migliaia 10 3 6 3 3" xfId="15925" xr:uid="{00000000-0005-0000-0000-00006B020000}"/>
    <cellStyle name="Migliaia 10 3 6 3 3 2" xfId="38762" xr:uid="{00000000-0005-0000-0000-00006C020000}"/>
    <cellStyle name="Migliaia 10 3 6 3 4" xfId="27345" xr:uid="{00000000-0005-0000-0000-00006D020000}"/>
    <cellStyle name="Migliaia 10 3 6 4" xfId="7362" xr:uid="{00000000-0005-0000-0000-00006E020000}"/>
    <cellStyle name="Migliaia 10 3 6 4 2" xfId="18779" xr:uid="{00000000-0005-0000-0000-00006F020000}"/>
    <cellStyle name="Migliaia 10 3 6 4 2 2" xfId="41616" xr:uid="{00000000-0005-0000-0000-000070020000}"/>
    <cellStyle name="Migliaia 10 3 6 4 3" xfId="30199" xr:uid="{00000000-0005-0000-0000-000071020000}"/>
    <cellStyle name="Migliaia 10 3 6 5" xfId="13071" xr:uid="{00000000-0005-0000-0000-000072020000}"/>
    <cellStyle name="Migliaia 10 3 6 5 2" xfId="35908" xr:uid="{00000000-0005-0000-0000-000073020000}"/>
    <cellStyle name="Migliaia 10 3 6 6" xfId="24491" xr:uid="{00000000-0005-0000-0000-000074020000}"/>
    <cellStyle name="Migliaia 10 3 7" xfId="1993" xr:uid="{00000000-0005-0000-0000-000075020000}"/>
    <cellStyle name="Migliaia 10 3 7 2" xfId="4849" xr:uid="{00000000-0005-0000-0000-000076020000}"/>
    <cellStyle name="Migliaia 10 3 7 2 2" xfId="10557" xr:uid="{00000000-0005-0000-0000-000077020000}"/>
    <cellStyle name="Migliaia 10 3 7 2 2 2" xfId="21975" xr:uid="{00000000-0005-0000-0000-000078020000}"/>
    <cellStyle name="Migliaia 10 3 7 2 2 2 2" xfId="44812" xr:uid="{00000000-0005-0000-0000-000079020000}"/>
    <cellStyle name="Migliaia 10 3 7 2 2 3" xfId="33395" xr:uid="{00000000-0005-0000-0000-00007A020000}"/>
    <cellStyle name="Migliaia 10 3 7 2 3" xfId="16267" xr:uid="{00000000-0005-0000-0000-00007B020000}"/>
    <cellStyle name="Migliaia 10 3 7 2 3 2" xfId="39104" xr:uid="{00000000-0005-0000-0000-00007C020000}"/>
    <cellStyle name="Migliaia 10 3 7 2 4" xfId="27687" xr:uid="{00000000-0005-0000-0000-00007D020000}"/>
    <cellStyle name="Migliaia 10 3 7 3" xfId="7704" xr:uid="{00000000-0005-0000-0000-00007E020000}"/>
    <cellStyle name="Migliaia 10 3 7 3 2" xfId="19121" xr:uid="{00000000-0005-0000-0000-00007F020000}"/>
    <cellStyle name="Migliaia 10 3 7 3 2 2" xfId="41958" xr:uid="{00000000-0005-0000-0000-000080020000}"/>
    <cellStyle name="Migliaia 10 3 7 3 3" xfId="30541" xr:uid="{00000000-0005-0000-0000-000081020000}"/>
    <cellStyle name="Migliaia 10 3 7 4" xfId="13413" xr:uid="{00000000-0005-0000-0000-000082020000}"/>
    <cellStyle name="Migliaia 10 3 7 4 2" xfId="36250" xr:uid="{00000000-0005-0000-0000-000083020000}"/>
    <cellStyle name="Migliaia 10 3 7 5" xfId="24833" xr:uid="{00000000-0005-0000-0000-000084020000}"/>
    <cellStyle name="Migliaia 10 3 8" xfId="3422" xr:uid="{00000000-0005-0000-0000-000085020000}"/>
    <cellStyle name="Migliaia 10 3 8 2" xfId="9131" xr:uid="{00000000-0005-0000-0000-000086020000}"/>
    <cellStyle name="Migliaia 10 3 8 2 2" xfId="20548" xr:uid="{00000000-0005-0000-0000-000087020000}"/>
    <cellStyle name="Migliaia 10 3 8 2 2 2" xfId="43385" xr:uid="{00000000-0005-0000-0000-000088020000}"/>
    <cellStyle name="Migliaia 10 3 8 2 3" xfId="31968" xr:uid="{00000000-0005-0000-0000-000089020000}"/>
    <cellStyle name="Migliaia 10 3 8 3" xfId="14840" xr:uid="{00000000-0005-0000-0000-00008A020000}"/>
    <cellStyle name="Migliaia 10 3 8 3 2" xfId="37677" xr:uid="{00000000-0005-0000-0000-00008B020000}"/>
    <cellStyle name="Migliaia 10 3 8 4" xfId="26260" xr:uid="{00000000-0005-0000-0000-00008C020000}"/>
    <cellStyle name="Migliaia 10 3 9" xfId="6277" xr:uid="{00000000-0005-0000-0000-00008D020000}"/>
    <cellStyle name="Migliaia 10 3 9 2" xfId="17694" xr:uid="{00000000-0005-0000-0000-00008E020000}"/>
    <cellStyle name="Migliaia 10 3 9 2 2" xfId="40531" xr:uid="{00000000-0005-0000-0000-00008F020000}"/>
    <cellStyle name="Migliaia 10 3 9 3" xfId="29114" xr:uid="{00000000-0005-0000-0000-000090020000}"/>
    <cellStyle name="Migliaia 10 4" xfId="506" xr:uid="{00000000-0005-0000-0000-000091020000}"/>
    <cellStyle name="Migliaia 10 4 2" xfId="2096" xr:uid="{00000000-0005-0000-0000-000092020000}"/>
    <cellStyle name="Migliaia 10 4 2 2" xfId="4952" xr:uid="{00000000-0005-0000-0000-000093020000}"/>
    <cellStyle name="Migliaia 10 4 2 2 2" xfId="10660" xr:uid="{00000000-0005-0000-0000-000094020000}"/>
    <cellStyle name="Migliaia 10 4 2 2 2 2" xfId="22078" xr:uid="{00000000-0005-0000-0000-000095020000}"/>
    <cellStyle name="Migliaia 10 4 2 2 2 2 2" xfId="44915" xr:uid="{00000000-0005-0000-0000-000096020000}"/>
    <cellStyle name="Migliaia 10 4 2 2 2 3" xfId="33498" xr:uid="{00000000-0005-0000-0000-000097020000}"/>
    <cellStyle name="Migliaia 10 4 2 2 3" xfId="16370" xr:uid="{00000000-0005-0000-0000-000098020000}"/>
    <cellStyle name="Migliaia 10 4 2 2 3 2" xfId="39207" xr:uid="{00000000-0005-0000-0000-000099020000}"/>
    <cellStyle name="Migliaia 10 4 2 2 4" xfId="27790" xr:uid="{00000000-0005-0000-0000-00009A020000}"/>
    <cellStyle name="Migliaia 10 4 2 3" xfId="7807" xr:uid="{00000000-0005-0000-0000-00009B020000}"/>
    <cellStyle name="Migliaia 10 4 2 3 2" xfId="19224" xr:uid="{00000000-0005-0000-0000-00009C020000}"/>
    <cellStyle name="Migliaia 10 4 2 3 2 2" xfId="42061" xr:uid="{00000000-0005-0000-0000-00009D020000}"/>
    <cellStyle name="Migliaia 10 4 2 3 3" xfId="30644" xr:uid="{00000000-0005-0000-0000-00009E020000}"/>
    <cellStyle name="Migliaia 10 4 2 4" xfId="13516" xr:uid="{00000000-0005-0000-0000-00009F020000}"/>
    <cellStyle name="Migliaia 10 4 2 4 2" xfId="36353" xr:uid="{00000000-0005-0000-0000-0000A0020000}"/>
    <cellStyle name="Migliaia 10 4 2 5" xfId="24936" xr:uid="{00000000-0005-0000-0000-0000A1020000}"/>
    <cellStyle name="Migliaia 10 4 3" xfId="3525" xr:uid="{00000000-0005-0000-0000-0000A2020000}"/>
    <cellStyle name="Migliaia 10 4 3 2" xfId="9234" xr:uid="{00000000-0005-0000-0000-0000A3020000}"/>
    <cellStyle name="Migliaia 10 4 3 2 2" xfId="20651" xr:uid="{00000000-0005-0000-0000-0000A4020000}"/>
    <cellStyle name="Migliaia 10 4 3 2 2 2" xfId="43488" xr:uid="{00000000-0005-0000-0000-0000A5020000}"/>
    <cellStyle name="Migliaia 10 4 3 2 3" xfId="32071" xr:uid="{00000000-0005-0000-0000-0000A6020000}"/>
    <cellStyle name="Migliaia 10 4 3 3" xfId="14943" xr:uid="{00000000-0005-0000-0000-0000A7020000}"/>
    <cellStyle name="Migliaia 10 4 3 3 2" xfId="37780" xr:uid="{00000000-0005-0000-0000-0000A8020000}"/>
    <cellStyle name="Migliaia 10 4 3 4" xfId="26363" xr:uid="{00000000-0005-0000-0000-0000A9020000}"/>
    <cellStyle name="Migliaia 10 4 4" xfId="6380" xr:uid="{00000000-0005-0000-0000-0000AA020000}"/>
    <cellStyle name="Migliaia 10 4 4 2" xfId="17797" xr:uid="{00000000-0005-0000-0000-0000AB020000}"/>
    <cellStyle name="Migliaia 10 4 4 2 2" xfId="40634" xr:uid="{00000000-0005-0000-0000-0000AC020000}"/>
    <cellStyle name="Migliaia 10 4 4 3" xfId="29217" xr:uid="{00000000-0005-0000-0000-0000AD020000}"/>
    <cellStyle name="Migliaia 10 4 5" xfId="12089" xr:uid="{00000000-0005-0000-0000-0000AE020000}"/>
    <cellStyle name="Migliaia 10 4 5 2" xfId="34926" xr:uid="{00000000-0005-0000-0000-0000AF020000}"/>
    <cellStyle name="Migliaia 10 4 6" xfId="23509" xr:uid="{00000000-0005-0000-0000-0000B0020000}"/>
    <cellStyle name="Migliaia 10 5" xfId="769" xr:uid="{00000000-0005-0000-0000-0000B1020000}"/>
    <cellStyle name="Migliaia 10 5 2" xfId="2313" xr:uid="{00000000-0005-0000-0000-0000B2020000}"/>
    <cellStyle name="Migliaia 10 5 2 2" xfId="5169" xr:uid="{00000000-0005-0000-0000-0000B3020000}"/>
    <cellStyle name="Migliaia 10 5 2 2 2" xfId="10877" xr:uid="{00000000-0005-0000-0000-0000B4020000}"/>
    <cellStyle name="Migliaia 10 5 2 2 2 2" xfId="22295" xr:uid="{00000000-0005-0000-0000-0000B5020000}"/>
    <cellStyle name="Migliaia 10 5 2 2 2 2 2" xfId="45132" xr:uid="{00000000-0005-0000-0000-0000B6020000}"/>
    <cellStyle name="Migliaia 10 5 2 2 2 3" xfId="33715" xr:uid="{00000000-0005-0000-0000-0000B7020000}"/>
    <cellStyle name="Migliaia 10 5 2 2 3" xfId="16587" xr:uid="{00000000-0005-0000-0000-0000B8020000}"/>
    <cellStyle name="Migliaia 10 5 2 2 3 2" xfId="39424" xr:uid="{00000000-0005-0000-0000-0000B9020000}"/>
    <cellStyle name="Migliaia 10 5 2 2 4" xfId="28007" xr:uid="{00000000-0005-0000-0000-0000BA020000}"/>
    <cellStyle name="Migliaia 10 5 2 3" xfId="8024" xr:uid="{00000000-0005-0000-0000-0000BB020000}"/>
    <cellStyle name="Migliaia 10 5 2 3 2" xfId="19441" xr:uid="{00000000-0005-0000-0000-0000BC020000}"/>
    <cellStyle name="Migliaia 10 5 2 3 2 2" xfId="42278" xr:uid="{00000000-0005-0000-0000-0000BD020000}"/>
    <cellStyle name="Migliaia 10 5 2 3 3" xfId="30861" xr:uid="{00000000-0005-0000-0000-0000BE020000}"/>
    <cellStyle name="Migliaia 10 5 2 4" xfId="13733" xr:uid="{00000000-0005-0000-0000-0000BF020000}"/>
    <cellStyle name="Migliaia 10 5 2 4 2" xfId="36570" xr:uid="{00000000-0005-0000-0000-0000C0020000}"/>
    <cellStyle name="Migliaia 10 5 2 5" xfId="25153" xr:uid="{00000000-0005-0000-0000-0000C1020000}"/>
    <cellStyle name="Migliaia 10 5 3" xfId="3742" xr:uid="{00000000-0005-0000-0000-0000C2020000}"/>
    <cellStyle name="Migliaia 10 5 3 2" xfId="9451" xr:uid="{00000000-0005-0000-0000-0000C3020000}"/>
    <cellStyle name="Migliaia 10 5 3 2 2" xfId="20868" xr:uid="{00000000-0005-0000-0000-0000C4020000}"/>
    <cellStyle name="Migliaia 10 5 3 2 2 2" xfId="43705" xr:uid="{00000000-0005-0000-0000-0000C5020000}"/>
    <cellStyle name="Migliaia 10 5 3 2 3" xfId="32288" xr:uid="{00000000-0005-0000-0000-0000C6020000}"/>
    <cellStyle name="Migliaia 10 5 3 3" xfId="15160" xr:uid="{00000000-0005-0000-0000-0000C7020000}"/>
    <cellStyle name="Migliaia 10 5 3 3 2" xfId="37997" xr:uid="{00000000-0005-0000-0000-0000C8020000}"/>
    <cellStyle name="Migliaia 10 5 3 4" xfId="26580" xr:uid="{00000000-0005-0000-0000-0000C9020000}"/>
    <cellStyle name="Migliaia 10 5 4" xfId="6597" xr:uid="{00000000-0005-0000-0000-0000CA020000}"/>
    <cellStyle name="Migliaia 10 5 4 2" xfId="18014" xr:uid="{00000000-0005-0000-0000-0000CB020000}"/>
    <cellStyle name="Migliaia 10 5 4 2 2" xfId="40851" xr:uid="{00000000-0005-0000-0000-0000CC020000}"/>
    <cellStyle name="Migliaia 10 5 4 3" xfId="29434" xr:uid="{00000000-0005-0000-0000-0000CD020000}"/>
    <cellStyle name="Migliaia 10 5 5" xfId="12306" xr:uid="{00000000-0005-0000-0000-0000CE020000}"/>
    <cellStyle name="Migliaia 10 5 5 2" xfId="35143" xr:uid="{00000000-0005-0000-0000-0000CF020000}"/>
    <cellStyle name="Migliaia 10 5 6" xfId="23726" xr:uid="{00000000-0005-0000-0000-0000D0020000}"/>
    <cellStyle name="Migliaia 10 6" xfId="1016" xr:uid="{00000000-0005-0000-0000-0000D1020000}"/>
    <cellStyle name="Migliaia 10 6 2" xfId="2530" xr:uid="{00000000-0005-0000-0000-0000D2020000}"/>
    <cellStyle name="Migliaia 10 6 2 2" xfId="5386" xr:uid="{00000000-0005-0000-0000-0000D3020000}"/>
    <cellStyle name="Migliaia 10 6 2 2 2" xfId="11094" xr:uid="{00000000-0005-0000-0000-0000D4020000}"/>
    <cellStyle name="Migliaia 10 6 2 2 2 2" xfId="22512" xr:uid="{00000000-0005-0000-0000-0000D5020000}"/>
    <cellStyle name="Migliaia 10 6 2 2 2 2 2" xfId="45349" xr:uid="{00000000-0005-0000-0000-0000D6020000}"/>
    <cellStyle name="Migliaia 10 6 2 2 2 3" xfId="33932" xr:uid="{00000000-0005-0000-0000-0000D7020000}"/>
    <cellStyle name="Migliaia 10 6 2 2 3" xfId="16804" xr:uid="{00000000-0005-0000-0000-0000D8020000}"/>
    <cellStyle name="Migliaia 10 6 2 2 3 2" xfId="39641" xr:uid="{00000000-0005-0000-0000-0000D9020000}"/>
    <cellStyle name="Migliaia 10 6 2 2 4" xfId="28224" xr:uid="{00000000-0005-0000-0000-0000DA020000}"/>
    <cellStyle name="Migliaia 10 6 2 3" xfId="8241" xr:uid="{00000000-0005-0000-0000-0000DB020000}"/>
    <cellStyle name="Migliaia 10 6 2 3 2" xfId="19658" xr:uid="{00000000-0005-0000-0000-0000DC020000}"/>
    <cellStyle name="Migliaia 10 6 2 3 2 2" xfId="42495" xr:uid="{00000000-0005-0000-0000-0000DD020000}"/>
    <cellStyle name="Migliaia 10 6 2 3 3" xfId="31078" xr:uid="{00000000-0005-0000-0000-0000DE020000}"/>
    <cellStyle name="Migliaia 10 6 2 4" xfId="13950" xr:uid="{00000000-0005-0000-0000-0000DF020000}"/>
    <cellStyle name="Migliaia 10 6 2 4 2" xfId="36787" xr:uid="{00000000-0005-0000-0000-0000E0020000}"/>
    <cellStyle name="Migliaia 10 6 2 5" xfId="25370" xr:uid="{00000000-0005-0000-0000-0000E1020000}"/>
    <cellStyle name="Migliaia 10 6 3" xfId="3959" xr:uid="{00000000-0005-0000-0000-0000E2020000}"/>
    <cellStyle name="Migliaia 10 6 3 2" xfId="9668" xr:uid="{00000000-0005-0000-0000-0000E3020000}"/>
    <cellStyle name="Migliaia 10 6 3 2 2" xfId="21085" xr:uid="{00000000-0005-0000-0000-0000E4020000}"/>
    <cellStyle name="Migliaia 10 6 3 2 2 2" xfId="43922" xr:uid="{00000000-0005-0000-0000-0000E5020000}"/>
    <cellStyle name="Migliaia 10 6 3 2 3" xfId="32505" xr:uid="{00000000-0005-0000-0000-0000E6020000}"/>
    <cellStyle name="Migliaia 10 6 3 3" xfId="15377" xr:uid="{00000000-0005-0000-0000-0000E7020000}"/>
    <cellStyle name="Migliaia 10 6 3 3 2" xfId="38214" xr:uid="{00000000-0005-0000-0000-0000E8020000}"/>
    <cellStyle name="Migliaia 10 6 3 4" xfId="26797" xr:uid="{00000000-0005-0000-0000-0000E9020000}"/>
    <cellStyle name="Migliaia 10 6 4" xfId="6814" xr:uid="{00000000-0005-0000-0000-0000EA020000}"/>
    <cellStyle name="Migliaia 10 6 4 2" xfId="18231" xr:uid="{00000000-0005-0000-0000-0000EB020000}"/>
    <cellStyle name="Migliaia 10 6 4 2 2" xfId="41068" xr:uid="{00000000-0005-0000-0000-0000EC020000}"/>
    <cellStyle name="Migliaia 10 6 4 3" xfId="29651" xr:uid="{00000000-0005-0000-0000-0000ED020000}"/>
    <cellStyle name="Migliaia 10 6 5" xfId="12523" xr:uid="{00000000-0005-0000-0000-0000EE020000}"/>
    <cellStyle name="Migliaia 10 6 5 2" xfId="35360" xr:uid="{00000000-0005-0000-0000-0000EF020000}"/>
    <cellStyle name="Migliaia 10 6 6" xfId="23943" xr:uid="{00000000-0005-0000-0000-0000F0020000}"/>
    <cellStyle name="Migliaia 10 7" xfId="1263" xr:uid="{00000000-0005-0000-0000-0000F1020000}"/>
    <cellStyle name="Migliaia 10 7 2" xfId="2747" xr:uid="{00000000-0005-0000-0000-0000F2020000}"/>
    <cellStyle name="Migliaia 10 7 2 2" xfId="5603" xr:uid="{00000000-0005-0000-0000-0000F3020000}"/>
    <cellStyle name="Migliaia 10 7 2 2 2" xfId="11311" xr:uid="{00000000-0005-0000-0000-0000F4020000}"/>
    <cellStyle name="Migliaia 10 7 2 2 2 2" xfId="22729" xr:uid="{00000000-0005-0000-0000-0000F5020000}"/>
    <cellStyle name="Migliaia 10 7 2 2 2 2 2" xfId="45566" xr:uid="{00000000-0005-0000-0000-0000F6020000}"/>
    <cellStyle name="Migliaia 10 7 2 2 2 3" xfId="34149" xr:uid="{00000000-0005-0000-0000-0000F7020000}"/>
    <cellStyle name="Migliaia 10 7 2 2 3" xfId="17021" xr:uid="{00000000-0005-0000-0000-0000F8020000}"/>
    <cellStyle name="Migliaia 10 7 2 2 3 2" xfId="39858" xr:uid="{00000000-0005-0000-0000-0000F9020000}"/>
    <cellStyle name="Migliaia 10 7 2 2 4" xfId="28441" xr:uid="{00000000-0005-0000-0000-0000FA020000}"/>
    <cellStyle name="Migliaia 10 7 2 3" xfId="8458" xr:uid="{00000000-0005-0000-0000-0000FB020000}"/>
    <cellStyle name="Migliaia 10 7 2 3 2" xfId="19875" xr:uid="{00000000-0005-0000-0000-0000FC020000}"/>
    <cellStyle name="Migliaia 10 7 2 3 2 2" xfId="42712" xr:uid="{00000000-0005-0000-0000-0000FD020000}"/>
    <cellStyle name="Migliaia 10 7 2 3 3" xfId="31295" xr:uid="{00000000-0005-0000-0000-0000FE020000}"/>
    <cellStyle name="Migliaia 10 7 2 4" xfId="14167" xr:uid="{00000000-0005-0000-0000-0000FF020000}"/>
    <cellStyle name="Migliaia 10 7 2 4 2" xfId="37004" xr:uid="{00000000-0005-0000-0000-000000030000}"/>
    <cellStyle name="Migliaia 10 7 2 5" xfId="25587" xr:uid="{00000000-0005-0000-0000-000001030000}"/>
    <cellStyle name="Migliaia 10 7 3" xfId="4176" xr:uid="{00000000-0005-0000-0000-000002030000}"/>
    <cellStyle name="Migliaia 10 7 3 2" xfId="9885" xr:uid="{00000000-0005-0000-0000-000003030000}"/>
    <cellStyle name="Migliaia 10 7 3 2 2" xfId="21302" xr:uid="{00000000-0005-0000-0000-000004030000}"/>
    <cellStyle name="Migliaia 10 7 3 2 2 2" xfId="44139" xr:uid="{00000000-0005-0000-0000-000005030000}"/>
    <cellStyle name="Migliaia 10 7 3 2 3" xfId="32722" xr:uid="{00000000-0005-0000-0000-000006030000}"/>
    <cellStyle name="Migliaia 10 7 3 3" xfId="15594" xr:uid="{00000000-0005-0000-0000-000007030000}"/>
    <cellStyle name="Migliaia 10 7 3 3 2" xfId="38431" xr:uid="{00000000-0005-0000-0000-000008030000}"/>
    <cellStyle name="Migliaia 10 7 3 4" xfId="27014" xr:uid="{00000000-0005-0000-0000-000009030000}"/>
    <cellStyle name="Migliaia 10 7 4" xfId="7031" xr:uid="{00000000-0005-0000-0000-00000A030000}"/>
    <cellStyle name="Migliaia 10 7 4 2" xfId="18448" xr:uid="{00000000-0005-0000-0000-00000B030000}"/>
    <cellStyle name="Migliaia 10 7 4 2 2" xfId="41285" xr:uid="{00000000-0005-0000-0000-00000C030000}"/>
    <cellStyle name="Migliaia 10 7 4 3" xfId="29868" xr:uid="{00000000-0005-0000-0000-00000D030000}"/>
    <cellStyle name="Migliaia 10 7 5" xfId="12740" xr:uid="{00000000-0005-0000-0000-00000E030000}"/>
    <cellStyle name="Migliaia 10 7 5 2" xfId="35577" xr:uid="{00000000-0005-0000-0000-00000F030000}"/>
    <cellStyle name="Migliaia 10 7 6" xfId="24160" xr:uid="{00000000-0005-0000-0000-000010030000}"/>
    <cellStyle name="Migliaia 10 8" xfId="1510" xr:uid="{00000000-0005-0000-0000-000011030000}"/>
    <cellStyle name="Migliaia 10 8 2" xfId="2964" xr:uid="{00000000-0005-0000-0000-000012030000}"/>
    <cellStyle name="Migliaia 10 8 2 2" xfId="5820" xr:uid="{00000000-0005-0000-0000-000013030000}"/>
    <cellStyle name="Migliaia 10 8 2 2 2" xfId="11528" xr:uid="{00000000-0005-0000-0000-000014030000}"/>
    <cellStyle name="Migliaia 10 8 2 2 2 2" xfId="22946" xr:uid="{00000000-0005-0000-0000-000015030000}"/>
    <cellStyle name="Migliaia 10 8 2 2 2 2 2" xfId="45783" xr:uid="{00000000-0005-0000-0000-000016030000}"/>
    <cellStyle name="Migliaia 10 8 2 2 2 3" xfId="34366" xr:uid="{00000000-0005-0000-0000-000017030000}"/>
    <cellStyle name="Migliaia 10 8 2 2 3" xfId="17238" xr:uid="{00000000-0005-0000-0000-000018030000}"/>
    <cellStyle name="Migliaia 10 8 2 2 3 2" xfId="40075" xr:uid="{00000000-0005-0000-0000-000019030000}"/>
    <cellStyle name="Migliaia 10 8 2 2 4" xfId="28658" xr:uid="{00000000-0005-0000-0000-00001A030000}"/>
    <cellStyle name="Migliaia 10 8 2 3" xfId="8675" xr:uid="{00000000-0005-0000-0000-00001B030000}"/>
    <cellStyle name="Migliaia 10 8 2 3 2" xfId="20092" xr:uid="{00000000-0005-0000-0000-00001C030000}"/>
    <cellStyle name="Migliaia 10 8 2 3 2 2" xfId="42929" xr:uid="{00000000-0005-0000-0000-00001D030000}"/>
    <cellStyle name="Migliaia 10 8 2 3 3" xfId="31512" xr:uid="{00000000-0005-0000-0000-00001E030000}"/>
    <cellStyle name="Migliaia 10 8 2 4" xfId="14384" xr:uid="{00000000-0005-0000-0000-00001F030000}"/>
    <cellStyle name="Migliaia 10 8 2 4 2" xfId="37221" xr:uid="{00000000-0005-0000-0000-000020030000}"/>
    <cellStyle name="Migliaia 10 8 2 5" xfId="25804" xr:uid="{00000000-0005-0000-0000-000021030000}"/>
    <cellStyle name="Migliaia 10 8 3" xfId="4393" xr:uid="{00000000-0005-0000-0000-000022030000}"/>
    <cellStyle name="Migliaia 10 8 3 2" xfId="10102" xr:uid="{00000000-0005-0000-0000-000023030000}"/>
    <cellStyle name="Migliaia 10 8 3 2 2" xfId="21519" xr:uid="{00000000-0005-0000-0000-000024030000}"/>
    <cellStyle name="Migliaia 10 8 3 2 2 2" xfId="44356" xr:uid="{00000000-0005-0000-0000-000025030000}"/>
    <cellStyle name="Migliaia 10 8 3 2 3" xfId="32939" xr:uid="{00000000-0005-0000-0000-000026030000}"/>
    <cellStyle name="Migliaia 10 8 3 3" xfId="15811" xr:uid="{00000000-0005-0000-0000-000027030000}"/>
    <cellStyle name="Migliaia 10 8 3 3 2" xfId="38648" xr:uid="{00000000-0005-0000-0000-000028030000}"/>
    <cellStyle name="Migliaia 10 8 3 4" xfId="27231" xr:uid="{00000000-0005-0000-0000-000029030000}"/>
    <cellStyle name="Migliaia 10 8 4" xfId="7248" xr:uid="{00000000-0005-0000-0000-00002A030000}"/>
    <cellStyle name="Migliaia 10 8 4 2" xfId="18665" xr:uid="{00000000-0005-0000-0000-00002B030000}"/>
    <cellStyle name="Migliaia 10 8 4 2 2" xfId="41502" xr:uid="{00000000-0005-0000-0000-00002C030000}"/>
    <cellStyle name="Migliaia 10 8 4 3" xfId="30085" xr:uid="{00000000-0005-0000-0000-00002D030000}"/>
    <cellStyle name="Migliaia 10 8 5" xfId="12957" xr:uid="{00000000-0005-0000-0000-00002E030000}"/>
    <cellStyle name="Migliaia 10 8 5 2" xfId="35794" xr:uid="{00000000-0005-0000-0000-00002F030000}"/>
    <cellStyle name="Migliaia 10 8 6" xfId="24377" xr:uid="{00000000-0005-0000-0000-000030030000}"/>
    <cellStyle name="Migliaia 10 9" xfId="1853" xr:uid="{00000000-0005-0000-0000-000031030000}"/>
    <cellStyle name="Migliaia 10 9 2" xfId="4709" xr:uid="{00000000-0005-0000-0000-000032030000}"/>
    <cellStyle name="Migliaia 10 9 2 2" xfId="10418" xr:uid="{00000000-0005-0000-0000-000033030000}"/>
    <cellStyle name="Migliaia 10 9 2 2 2" xfId="21835" xr:uid="{00000000-0005-0000-0000-000034030000}"/>
    <cellStyle name="Migliaia 10 9 2 2 2 2" xfId="44672" xr:uid="{00000000-0005-0000-0000-000035030000}"/>
    <cellStyle name="Migliaia 10 9 2 2 3" xfId="33255" xr:uid="{00000000-0005-0000-0000-000036030000}"/>
    <cellStyle name="Migliaia 10 9 2 3" xfId="16127" xr:uid="{00000000-0005-0000-0000-000037030000}"/>
    <cellStyle name="Migliaia 10 9 2 3 2" xfId="38964" xr:uid="{00000000-0005-0000-0000-000038030000}"/>
    <cellStyle name="Migliaia 10 9 2 4" xfId="27547" xr:uid="{00000000-0005-0000-0000-000039030000}"/>
    <cellStyle name="Migliaia 10 9 3" xfId="7564" xr:uid="{00000000-0005-0000-0000-00003A030000}"/>
    <cellStyle name="Migliaia 10 9 3 2" xfId="18981" xr:uid="{00000000-0005-0000-0000-00003B030000}"/>
    <cellStyle name="Migliaia 10 9 3 2 2" xfId="41818" xr:uid="{00000000-0005-0000-0000-00003C030000}"/>
    <cellStyle name="Migliaia 10 9 3 3" xfId="30401" xr:uid="{00000000-0005-0000-0000-00003D030000}"/>
    <cellStyle name="Migliaia 10 9 4" xfId="13273" xr:uid="{00000000-0005-0000-0000-00003E030000}"/>
    <cellStyle name="Migliaia 10 9 4 2" xfId="36110" xr:uid="{00000000-0005-0000-0000-00003F030000}"/>
    <cellStyle name="Migliaia 10 9 5" xfId="24693" xr:uid="{00000000-0005-0000-0000-000040030000}"/>
    <cellStyle name="Migliaia 11" xfId="262" xr:uid="{00000000-0005-0000-0000-000041030000}"/>
    <cellStyle name="Migliaia 11 10" xfId="3320" xr:uid="{00000000-0005-0000-0000-000042030000}"/>
    <cellStyle name="Migliaia 11 10 2" xfId="9029" xr:uid="{00000000-0005-0000-0000-000043030000}"/>
    <cellStyle name="Migliaia 11 10 2 2" xfId="20446" xr:uid="{00000000-0005-0000-0000-000044030000}"/>
    <cellStyle name="Migliaia 11 10 2 2 2" xfId="43283" xr:uid="{00000000-0005-0000-0000-000045030000}"/>
    <cellStyle name="Migliaia 11 10 2 3" xfId="31866" xr:uid="{00000000-0005-0000-0000-000046030000}"/>
    <cellStyle name="Migliaia 11 10 3" xfId="14738" xr:uid="{00000000-0005-0000-0000-000047030000}"/>
    <cellStyle name="Migliaia 11 10 3 2" xfId="37575" xr:uid="{00000000-0005-0000-0000-000048030000}"/>
    <cellStyle name="Migliaia 11 10 4" xfId="26158" xr:uid="{00000000-0005-0000-0000-000049030000}"/>
    <cellStyle name="Migliaia 11 11" xfId="6175" xr:uid="{00000000-0005-0000-0000-00004A030000}"/>
    <cellStyle name="Migliaia 11 11 2" xfId="17592" xr:uid="{00000000-0005-0000-0000-00004B030000}"/>
    <cellStyle name="Migliaia 11 11 2 2" xfId="40429" xr:uid="{00000000-0005-0000-0000-00004C030000}"/>
    <cellStyle name="Migliaia 11 11 3" xfId="29012" xr:uid="{00000000-0005-0000-0000-00004D030000}"/>
    <cellStyle name="Migliaia 11 12" xfId="11884" xr:uid="{00000000-0005-0000-0000-00004E030000}"/>
    <cellStyle name="Migliaia 11 12 2" xfId="34721" xr:uid="{00000000-0005-0000-0000-00004F030000}"/>
    <cellStyle name="Migliaia 11 13" xfId="23304" xr:uid="{00000000-0005-0000-0000-000050030000}"/>
    <cellStyle name="Migliaia 11 2" xfId="293" xr:uid="{00000000-0005-0000-0000-000051030000}"/>
    <cellStyle name="Migliaia 11 2 10" xfId="6206" xr:uid="{00000000-0005-0000-0000-000052030000}"/>
    <cellStyle name="Migliaia 11 2 10 2" xfId="17623" xr:uid="{00000000-0005-0000-0000-000053030000}"/>
    <cellStyle name="Migliaia 11 2 10 2 2" xfId="40460" xr:uid="{00000000-0005-0000-0000-000054030000}"/>
    <cellStyle name="Migliaia 11 2 10 3" xfId="29043" xr:uid="{00000000-0005-0000-0000-000055030000}"/>
    <cellStyle name="Migliaia 11 2 11" xfId="11915" xr:uid="{00000000-0005-0000-0000-000056030000}"/>
    <cellStyle name="Migliaia 11 2 11 2" xfId="34752" xr:uid="{00000000-0005-0000-0000-000057030000}"/>
    <cellStyle name="Migliaia 11 2 12" xfId="23335" xr:uid="{00000000-0005-0000-0000-000058030000}"/>
    <cellStyle name="Migliaia 11 2 2" xfId="449" xr:uid="{00000000-0005-0000-0000-000059030000}"/>
    <cellStyle name="Migliaia 11 2 2 10" xfId="12041" xr:uid="{00000000-0005-0000-0000-00005A030000}"/>
    <cellStyle name="Migliaia 11 2 2 10 2" xfId="34878" xr:uid="{00000000-0005-0000-0000-00005B030000}"/>
    <cellStyle name="Migliaia 11 2 2 11" xfId="23461" xr:uid="{00000000-0005-0000-0000-00005C030000}"/>
    <cellStyle name="Migliaia 11 2 2 2" xfId="703" xr:uid="{00000000-0005-0000-0000-00005D030000}"/>
    <cellStyle name="Migliaia 11 2 2 2 2" xfId="2265" xr:uid="{00000000-0005-0000-0000-00005E030000}"/>
    <cellStyle name="Migliaia 11 2 2 2 2 2" xfId="5121" xr:uid="{00000000-0005-0000-0000-00005F030000}"/>
    <cellStyle name="Migliaia 11 2 2 2 2 2 2" xfId="10829" xr:uid="{00000000-0005-0000-0000-000060030000}"/>
    <cellStyle name="Migliaia 11 2 2 2 2 2 2 2" xfId="22247" xr:uid="{00000000-0005-0000-0000-000061030000}"/>
    <cellStyle name="Migliaia 11 2 2 2 2 2 2 2 2" xfId="45084" xr:uid="{00000000-0005-0000-0000-000062030000}"/>
    <cellStyle name="Migliaia 11 2 2 2 2 2 2 3" xfId="33667" xr:uid="{00000000-0005-0000-0000-000063030000}"/>
    <cellStyle name="Migliaia 11 2 2 2 2 2 3" xfId="16539" xr:uid="{00000000-0005-0000-0000-000064030000}"/>
    <cellStyle name="Migliaia 11 2 2 2 2 2 3 2" xfId="39376" xr:uid="{00000000-0005-0000-0000-000065030000}"/>
    <cellStyle name="Migliaia 11 2 2 2 2 2 4" xfId="27959" xr:uid="{00000000-0005-0000-0000-000066030000}"/>
    <cellStyle name="Migliaia 11 2 2 2 2 3" xfId="7976" xr:uid="{00000000-0005-0000-0000-000067030000}"/>
    <cellStyle name="Migliaia 11 2 2 2 2 3 2" xfId="19393" xr:uid="{00000000-0005-0000-0000-000068030000}"/>
    <cellStyle name="Migliaia 11 2 2 2 2 3 2 2" xfId="42230" xr:uid="{00000000-0005-0000-0000-000069030000}"/>
    <cellStyle name="Migliaia 11 2 2 2 2 3 3" xfId="30813" xr:uid="{00000000-0005-0000-0000-00006A030000}"/>
    <cellStyle name="Migliaia 11 2 2 2 2 4" xfId="13685" xr:uid="{00000000-0005-0000-0000-00006B030000}"/>
    <cellStyle name="Migliaia 11 2 2 2 2 4 2" xfId="36522" xr:uid="{00000000-0005-0000-0000-00006C030000}"/>
    <cellStyle name="Migliaia 11 2 2 2 2 5" xfId="25105" xr:uid="{00000000-0005-0000-0000-00006D030000}"/>
    <cellStyle name="Migliaia 11 2 2 2 3" xfId="3694" xr:uid="{00000000-0005-0000-0000-00006E030000}"/>
    <cellStyle name="Migliaia 11 2 2 2 3 2" xfId="9403" xr:uid="{00000000-0005-0000-0000-00006F030000}"/>
    <cellStyle name="Migliaia 11 2 2 2 3 2 2" xfId="20820" xr:uid="{00000000-0005-0000-0000-000070030000}"/>
    <cellStyle name="Migliaia 11 2 2 2 3 2 2 2" xfId="43657" xr:uid="{00000000-0005-0000-0000-000071030000}"/>
    <cellStyle name="Migliaia 11 2 2 2 3 2 3" xfId="32240" xr:uid="{00000000-0005-0000-0000-000072030000}"/>
    <cellStyle name="Migliaia 11 2 2 2 3 3" xfId="15112" xr:uid="{00000000-0005-0000-0000-000073030000}"/>
    <cellStyle name="Migliaia 11 2 2 2 3 3 2" xfId="37949" xr:uid="{00000000-0005-0000-0000-000074030000}"/>
    <cellStyle name="Migliaia 11 2 2 2 3 4" xfId="26532" xr:uid="{00000000-0005-0000-0000-000075030000}"/>
    <cellStyle name="Migliaia 11 2 2 2 4" xfId="6549" xr:uid="{00000000-0005-0000-0000-000076030000}"/>
    <cellStyle name="Migliaia 11 2 2 2 4 2" xfId="17966" xr:uid="{00000000-0005-0000-0000-000077030000}"/>
    <cellStyle name="Migliaia 11 2 2 2 4 2 2" xfId="40803" xr:uid="{00000000-0005-0000-0000-000078030000}"/>
    <cellStyle name="Migliaia 11 2 2 2 4 3" xfId="29386" xr:uid="{00000000-0005-0000-0000-000079030000}"/>
    <cellStyle name="Migliaia 11 2 2 2 5" xfId="12258" xr:uid="{00000000-0005-0000-0000-00007A030000}"/>
    <cellStyle name="Migliaia 11 2 2 2 5 2" xfId="35095" xr:uid="{00000000-0005-0000-0000-00007B030000}"/>
    <cellStyle name="Migliaia 11 2 2 2 6" xfId="23678" xr:uid="{00000000-0005-0000-0000-00007C030000}"/>
    <cellStyle name="Migliaia 11 2 2 3" xfId="963" xr:uid="{00000000-0005-0000-0000-00007D030000}"/>
    <cellStyle name="Migliaia 11 2 2 3 2" xfId="2482" xr:uid="{00000000-0005-0000-0000-00007E030000}"/>
    <cellStyle name="Migliaia 11 2 2 3 2 2" xfId="5338" xr:uid="{00000000-0005-0000-0000-00007F030000}"/>
    <cellStyle name="Migliaia 11 2 2 3 2 2 2" xfId="11046" xr:uid="{00000000-0005-0000-0000-000080030000}"/>
    <cellStyle name="Migliaia 11 2 2 3 2 2 2 2" xfId="22464" xr:uid="{00000000-0005-0000-0000-000081030000}"/>
    <cellStyle name="Migliaia 11 2 2 3 2 2 2 2 2" xfId="45301" xr:uid="{00000000-0005-0000-0000-000082030000}"/>
    <cellStyle name="Migliaia 11 2 2 3 2 2 2 3" xfId="33884" xr:uid="{00000000-0005-0000-0000-000083030000}"/>
    <cellStyle name="Migliaia 11 2 2 3 2 2 3" xfId="16756" xr:uid="{00000000-0005-0000-0000-000084030000}"/>
    <cellStyle name="Migliaia 11 2 2 3 2 2 3 2" xfId="39593" xr:uid="{00000000-0005-0000-0000-000085030000}"/>
    <cellStyle name="Migliaia 11 2 2 3 2 2 4" xfId="28176" xr:uid="{00000000-0005-0000-0000-000086030000}"/>
    <cellStyle name="Migliaia 11 2 2 3 2 3" xfId="8193" xr:uid="{00000000-0005-0000-0000-000087030000}"/>
    <cellStyle name="Migliaia 11 2 2 3 2 3 2" xfId="19610" xr:uid="{00000000-0005-0000-0000-000088030000}"/>
    <cellStyle name="Migliaia 11 2 2 3 2 3 2 2" xfId="42447" xr:uid="{00000000-0005-0000-0000-000089030000}"/>
    <cellStyle name="Migliaia 11 2 2 3 2 3 3" xfId="31030" xr:uid="{00000000-0005-0000-0000-00008A030000}"/>
    <cellStyle name="Migliaia 11 2 2 3 2 4" xfId="13902" xr:uid="{00000000-0005-0000-0000-00008B030000}"/>
    <cellStyle name="Migliaia 11 2 2 3 2 4 2" xfId="36739" xr:uid="{00000000-0005-0000-0000-00008C030000}"/>
    <cellStyle name="Migliaia 11 2 2 3 2 5" xfId="25322" xr:uid="{00000000-0005-0000-0000-00008D030000}"/>
    <cellStyle name="Migliaia 11 2 2 3 3" xfId="3911" xr:uid="{00000000-0005-0000-0000-00008E030000}"/>
    <cellStyle name="Migliaia 11 2 2 3 3 2" xfId="9620" xr:uid="{00000000-0005-0000-0000-00008F030000}"/>
    <cellStyle name="Migliaia 11 2 2 3 3 2 2" xfId="21037" xr:uid="{00000000-0005-0000-0000-000090030000}"/>
    <cellStyle name="Migliaia 11 2 2 3 3 2 2 2" xfId="43874" xr:uid="{00000000-0005-0000-0000-000091030000}"/>
    <cellStyle name="Migliaia 11 2 2 3 3 2 3" xfId="32457" xr:uid="{00000000-0005-0000-0000-000092030000}"/>
    <cellStyle name="Migliaia 11 2 2 3 3 3" xfId="15329" xr:uid="{00000000-0005-0000-0000-000093030000}"/>
    <cellStyle name="Migliaia 11 2 2 3 3 3 2" xfId="38166" xr:uid="{00000000-0005-0000-0000-000094030000}"/>
    <cellStyle name="Migliaia 11 2 2 3 3 4" xfId="26749" xr:uid="{00000000-0005-0000-0000-000095030000}"/>
    <cellStyle name="Migliaia 11 2 2 3 4" xfId="6766" xr:uid="{00000000-0005-0000-0000-000096030000}"/>
    <cellStyle name="Migliaia 11 2 2 3 4 2" xfId="18183" xr:uid="{00000000-0005-0000-0000-000097030000}"/>
    <cellStyle name="Migliaia 11 2 2 3 4 2 2" xfId="41020" xr:uid="{00000000-0005-0000-0000-000098030000}"/>
    <cellStyle name="Migliaia 11 2 2 3 4 3" xfId="29603" xr:uid="{00000000-0005-0000-0000-000099030000}"/>
    <cellStyle name="Migliaia 11 2 2 3 5" xfId="12475" xr:uid="{00000000-0005-0000-0000-00009A030000}"/>
    <cellStyle name="Migliaia 11 2 2 3 5 2" xfId="35312" xr:uid="{00000000-0005-0000-0000-00009B030000}"/>
    <cellStyle name="Migliaia 11 2 2 3 6" xfId="23895" xr:uid="{00000000-0005-0000-0000-00009C030000}"/>
    <cellStyle name="Migliaia 11 2 2 4" xfId="1210" xr:uid="{00000000-0005-0000-0000-00009D030000}"/>
    <cellStyle name="Migliaia 11 2 2 4 2" xfId="2699" xr:uid="{00000000-0005-0000-0000-00009E030000}"/>
    <cellStyle name="Migliaia 11 2 2 4 2 2" xfId="5555" xr:uid="{00000000-0005-0000-0000-00009F030000}"/>
    <cellStyle name="Migliaia 11 2 2 4 2 2 2" xfId="11263" xr:uid="{00000000-0005-0000-0000-0000A0030000}"/>
    <cellStyle name="Migliaia 11 2 2 4 2 2 2 2" xfId="22681" xr:uid="{00000000-0005-0000-0000-0000A1030000}"/>
    <cellStyle name="Migliaia 11 2 2 4 2 2 2 2 2" xfId="45518" xr:uid="{00000000-0005-0000-0000-0000A2030000}"/>
    <cellStyle name="Migliaia 11 2 2 4 2 2 2 3" xfId="34101" xr:uid="{00000000-0005-0000-0000-0000A3030000}"/>
    <cellStyle name="Migliaia 11 2 2 4 2 2 3" xfId="16973" xr:uid="{00000000-0005-0000-0000-0000A4030000}"/>
    <cellStyle name="Migliaia 11 2 2 4 2 2 3 2" xfId="39810" xr:uid="{00000000-0005-0000-0000-0000A5030000}"/>
    <cellStyle name="Migliaia 11 2 2 4 2 2 4" xfId="28393" xr:uid="{00000000-0005-0000-0000-0000A6030000}"/>
    <cellStyle name="Migliaia 11 2 2 4 2 3" xfId="8410" xr:uid="{00000000-0005-0000-0000-0000A7030000}"/>
    <cellStyle name="Migliaia 11 2 2 4 2 3 2" xfId="19827" xr:uid="{00000000-0005-0000-0000-0000A8030000}"/>
    <cellStyle name="Migliaia 11 2 2 4 2 3 2 2" xfId="42664" xr:uid="{00000000-0005-0000-0000-0000A9030000}"/>
    <cellStyle name="Migliaia 11 2 2 4 2 3 3" xfId="31247" xr:uid="{00000000-0005-0000-0000-0000AA030000}"/>
    <cellStyle name="Migliaia 11 2 2 4 2 4" xfId="14119" xr:uid="{00000000-0005-0000-0000-0000AB030000}"/>
    <cellStyle name="Migliaia 11 2 2 4 2 4 2" xfId="36956" xr:uid="{00000000-0005-0000-0000-0000AC030000}"/>
    <cellStyle name="Migliaia 11 2 2 4 2 5" xfId="25539" xr:uid="{00000000-0005-0000-0000-0000AD030000}"/>
    <cellStyle name="Migliaia 11 2 2 4 3" xfId="4128" xr:uid="{00000000-0005-0000-0000-0000AE030000}"/>
    <cellStyle name="Migliaia 11 2 2 4 3 2" xfId="9837" xr:uid="{00000000-0005-0000-0000-0000AF030000}"/>
    <cellStyle name="Migliaia 11 2 2 4 3 2 2" xfId="21254" xr:uid="{00000000-0005-0000-0000-0000B0030000}"/>
    <cellStyle name="Migliaia 11 2 2 4 3 2 2 2" xfId="44091" xr:uid="{00000000-0005-0000-0000-0000B1030000}"/>
    <cellStyle name="Migliaia 11 2 2 4 3 2 3" xfId="32674" xr:uid="{00000000-0005-0000-0000-0000B2030000}"/>
    <cellStyle name="Migliaia 11 2 2 4 3 3" xfId="15546" xr:uid="{00000000-0005-0000-0000-0000B3030000}"/>
    <cellStyle name="Migliaia 11 2 2 4 3 3 2" xfId="38383" xr:uid="{00000000-0005-0000-0000-0000B4030000}"/>
    <cellStyle name="Migliaia 11 2 2 4 3 4" xfId="26966" xr:uid="{00000000-0005-0000-0000-0000B5030000}"/>
    <cellStyle name="Migliaia 11 2 2 4 4" xfId="6983" xr:uid="{00000000-0005-0000-0000-0000B6030000}"/>
    <cellStyle name="Migliaia 11 2 2 4 4 2" xfId="18400" xr:uid="{00000000-0005-0000-0000-0000B7030000}"/>
    <cellStyle name="Migliaia 11 2 2 4 4 2 2" xfId="41237" xr:uid="{00000000-0005-0000-0000-0000B8030000}"/>
    <cellStyle name="Migliaia 11 2 2 4 4 3" xfId="29820" xr:uid="{00000000-0005-0000-0000-0000B9030000}"/>
    <cellStyle name="Migliaia 11 2 2 4 5" xfId="12692" xr:uid="{00000000-0005-0000-0000-0000BA030000}"/>
    <cellStyle name="Migliaia 11 2 2 4 5 2" xfId="35529" xr:uid="{00000000-0005-0000-0000-0000BB030000}"/>
    <cellStyle name="Migliaia 11 2 2 4 6" xfId="24112" xr:uid="{00000000-0005-0000-0000-0000BC030000}"/>
    <cellStyle name="Migliaia 11 2 2 5" xfId="1457" xr:uid="{00000000-0005-0000-0000-0000BD030000}"/>
    <cellStyle name="Migliaia 11 2 2 5 2" xfId="2916" xr:uid="{00000000-0005-0000-0000-0000BE030000}"/>
    <cellStyle name="Migliaia 11 2 2 5 2 2" xfId="5772" xr:uid="{00000000-0005-0000-0000-0000BF030000}"/>
    <cellStyle name="Migliaia 11 2 2 5 2 2 2" xfId="11480" xr:uid="{00000000-0005-0000-0000-0000C0030000}"/>
    <cellStyle name="Migliaia 11 2 2 5 2 2 2 2" xfId="22898" xr:uid="{00000000-0005-0000-0000-0000C1030000}"/>
    <cellStyle name="Migliaia 11 2 2 5 2 2 2 2 2" xfId="45735" xr:uid="{00000000-0005-0000-0000-0000C2030000}"/>
    <cellStyle name="Migliaia 11 2 2 5 2 2 2 3" xfId="34318" xr:uid="{00000000-0005-0000-0000-0000C3030000}"/>
    <cellStyle name="Migliaia 11 2 2 5 2 2 3" xfId="17190" xr:uid="{00000000-0005-0000-0000-0000C4030000}"/>
    <cellStyle name="Migliaia 11 2 2 5 2 2 3 2" xfId="40027" xr:uid="{00000000-0005-0000-0000-0000C5030000}"/>
    <cellStyle name="Migliaia 11 2 2 5 2 2 4" xfId="28610" xr:uid="{00000000-0005-0000-0000-0000C6030000}"/>
    <cellStyle name="Migliaia 11 2 2 5 2 3" xfId="8627" xr:uid="{00000000-0005-0000-0000-0000C7030000}"/>
    <cellStyle name="Migliaia 11 2 2 5 2 3 2" xfId="20044" xr:uid="{00000000-0005-0000-0000-0000C8030000}"/>
    <cellStyle name="Migliaia 11 2 2 5 2 3 2 2" xfId="42881" xr:uid="{00000000-0005-0000-0000-0000C9030000}"/>
    <cellStyle name="Migliaia 11 2 2 5 2 3 3" xfId="31464" xr:uid="{00000000-0005-0000-0000-0000CA030000}"/>
    <cellStyle name="Migliaia 11 2 2 5 2 4" xfId="14336" xr:uid="{00000000-0005-0000-0000-0000CB030000}"/>
    <cellStyle name="Migliaia 11 2 2 5 2 4 2" xfId="37173" xr:uid="{00000000-0005-0000-0000-0000CC030000}"/>
    <cellStyle name="Migliaia 11 2 2 5 2 5" xfId="25756" xr:uid="{00000000-0005-0000-0000-0000CD030000}"/>
    <cellStyle name="Migliaia 11 2 2 5 3" xfId="4345" xr:uid="{00000000-0005-0000-0000-0000CE030000}"/>
    <cellStyle name="Migliaia 11 2 2 5 3 2" xfId="10054" xr:uid="{00000000-0005-0000-0000-0000CF030000}"/>
    <cellStyle name="Migliaia 11 2 2 5 3 2 2" xfId="21471" xr:uid="{00000000-0005-0000-0000-0000D0030000}"/>
    <cellStyle name="Migliaia 11 2 2 5 3 2 2 2" xfId="44308" xr:uid="{00000000-0005-0000-0000-0000D1030000}"/>
    <cellStyle name="Migliaia 11 2 2 5 3 2 3" xfId="32891" xr:uid="{00000000-0005-0000-0000-0000D2030000}"/>
    <cellStyle name="Migliaia 11 2 2 5 3 3" xfId="15763" xr:uid="{00000000-0005-0000-0000-0000D3030000}"/>
    <cellStyle name="Migliaia 11 2 2 5 3 3 2" xfId="38600" xr:uid="{00000000-0005-0000-0000-0000D4030000}"/>
    <cellStyle name="Migliaia 11 2 2 5 3 4" xfId="27183" xr:uid="{00000000-0005-0000-0000-0000D5030000}"/>
    <cellStyle name="Migliaia 11 2 2 5 4" xfId="7200" xr:uid="{00000000-0005-0000-0000-0000D6030000}"/>
    <cellStyle name="Migliaia 11 2 2 5 4 2" xfId="18617" xr:uid="{00000000-0005-0000-0000-0000D7030000}"/>
    <cellStyle name="Migliaia 11 2 2 5 4 2 2" xfId="41454" xr:uid="{00000000-0005-0000-0000-0000D8030000}"/>
    <cellStyle name="Migliaia 11 2 2 5 4 3" xfId="30037" xr:uid="{00000000-0005-0000-0000-0000D9030000}"/>
    <cellStyle name="Migliaia 11 2 2 5 5" xfId="12909" xr:uid="{00000000-0005-0000-0000-0000DA030000}"/>
    <cellStyle name="Migliaia 11 2 2 5 5 2" xfId="35746" xr:uid="{00000000-0005-0000-0000-0000DB030000}"/>
    <cellStyle name="Migliaia 11 2 2 5 6" xfId="24329" xr:uid="{00000000-0005-0000-0000-0000DC030000}"/>
    <cellStyle name="Migliaia 11 2 2 6" xfId="1704" xr:uid="{00000000-0005-0000-0000-0000DD030000}"/>
    <cellStyle name="Migliaia 11 2 2 6 2" xfId="3133" xr:uid="{00000000-0005-0000-0000-0000DE030000}"/>
    <cellStyle name="Migliaia 11 2 2 6 2 2" xfId="5989" xr:uid="{00000000-0005-0000-0000-0000DF030000}"/>
    <cellStyle name="Migliaia 11 2 2 6 2 2 2" xfId="11697" xr:uid="{00000000-0005-0000-0000-0000E0030000}"/>
    <cellStyle name="Migliaia 11 2 2 6 2 2 2 2" xfId="23115" xr:uid="{00000000-0005-0000-0000-0000E1030000}"/>
    <cellStyle name="Migliaia 11 2 2 6 2 2 2 2 2" xfId="45952" xr:uid="{00000000-0005-0000-0000-0000E2030000}"/>
    <cellStyle name="Migliaia 11 2 2 6 2 2 2 3" xfId="34535" xr:uid="{00000000-0005-0000-0000-0000E3030000}"/>
    <cellStyle name="Migliaia 11 2 2 6 2 2 3" xfId="17407" xr:uid="{00000000-0005-0000-0000-0000E4030000}"/>
    <cellStyle name="Migliaia 11 2 2 6 2 2 3 2" xfId="40244" xr:uid="{00000000-0005-0000-0000-0000E5030000}"/>
    <cellStyle name="Migliaia 11 2 2 6 2 2 4" xfId="28827" xr:uid="{00000000-0005-0000-0000-0000E6030000}"/>
    <cellStyle name="Migliaia 11 2 2 6 2 3" xfId="8844" xr:uid="{00000000-0005-0000-0000-0000E7030000}"/>
    <cellStyle name="Migliaia 11 2 2 6 2 3 2" xfId="20261" xr:uid="{00000000-0005-0000-0000-0000E8030000}"/>
    <cellStyle name="Migliaia 11 2 2 6 2 3 2 2" xfId="43098" xr:uid="{00000000-0005-0000-0000-0000E9030000}"/>
    <cellStyle name="Migliaia 11 2 2 6 2 3 3" xfId="31681" xr:uid="{00000000-0005-0000-0000-0000EA030000}"/>
    <cellStyle name="Migliaia 11 2 2 6 2 4" xfId="14553" xr:uid="{00000000-0005-0000-0000-0000EB030000}"/>
    <cellStyle name="Migliaia 11 2 2 6 2 4 2" xfId="37390" xr:uid="{00000000-0005-0000-0000-0000EC030000}"/>
    <cellStyle name="Migliaia 11 2 2 6 2 5" xfId="25973" xr:uid="{00000000-0005-0000-0000-0000ED030000}"/>
    <cellStyle name="Migliaia 11 2 2 6 3" xfId="4562" xr:uid="{00000000-0005-0000-0000-0000EE030000}"/>
    <cellStyle name="Migliaia 11 2 2 6 3 2" xfId="10271" xr:uid="{00000000-0005-0000-0000-0000EF030000}"/>
    <cellStyle name="Migliaia 11 2 2 6 3 2 2" xfId="21688" xr:uid="{00000000-0005-0000-0000-0000F0030000}"/>
    <cellStyle name="Migliaia 11 2 2 6 3 2 2 2" xfId="44525" xr:uid="{00000000-0005-0000-0000-0000F1030000}"/>
    <cellStyle name="Migliaia 11 2 2 6 3 2 3" xfId="33108" xr:uid="{00000000-0005-0000-0000-0000F2030000}"/>
    <cellStyle name="Migliaia 11 2 2 6 3 3" xfId="15980" xr:uid="{00000000-0005-0000-0000-0000F3030000}"/>
    <cellStyle name="Migliaia 11 2 2 6 3 3 2" xfId="38817" xr:uid="{00000000-0005-0000-0000-0000F4030000}"/>
    <cellStyle name="Migliaia 11 2 2 6 3 4" xfId="27400" xr:uid="{00000000-0005-0000-0000-0000F5030000}"/>
    <cellStyle name="Migliaia 11 2 2 6 4" xfId="7417" xr:uid="{00000000-0005-0000-0000-0000F6030000}"/>
    <cellStyle name="Migliaia 11 2 2 6 4 2" xfId="18834" xr:uid="{00000000-0005-0000-0000-0000F7030000}"/>
    <cellStyle name="Migliaia 11 2 2 6 4 2 2" xfId="41671" xr:uid="{00000000-0005-0000-0000-0000F8030000}"/>
    <cellStyle name="Migliaia 11 2 2 6 4 3" xfId="30254" xr:uid="{00000000-0005-0000-0000-0000F9030000}"/>
    <cellStyle name="Migliaia 11 2 2 6 5" xfId="13126" xr:uid="{00000000-0005-0000-0000-0000FA030000}"/>
    <cellStyle name="Migliaia 11 2 2 6 5 2" xfId="35963" xr:uid="{00000000-0005-0000-0000-0000FB030000}"/>
    <cellStyle name="Migliaia 11 2 2 6 6" xfId="24546" xr:uid="{00000000-0005-0000-0000-0000FC030000}"/>
    <cellStyle name="Migliaia 11 2 2 7" xfId="2048" xr:uid="{00000000-0005-0000-0000-0000FD030000}"/>
    <cellStyle name="Migliaia 11 2 2 7 2" xfId="4904" xr:uid="{00000000-0005-0000-0000-0000FE030000}"/>
    <cellStyle name="Migliaia 11 2 2 7 2 2" xfId="10612" xr:uid="{00000000-0005-0000-0000-0000FF030000}"/>
    <cellStyle name="Migliaia 11 2 2 7 2 2 2" xfId="22030" xr:uid="{00000000-0005-0000-0000-000000040000}"/>
    <cellStyle name="Migliaia 11 2 2 7 2 2 2 2" xfId="44867" xr:uid="{00000000-0005-0000-0000-000001040000}"/>
    <cellStyle name="Migliaia 11 2 2 7 2 2 3" xfId="33450" xr:uid="{00000000-0005-0000-0000-000002040000}"/>
    <cellStyle name="Migliaia 11 2 2 7 2 3" xfId="16322" xr:uid="{00000000-0005-0000-0000-000003040000}"/>
    <cellStyle name="Migliaia 11 2 2 7 2 3 2" xfId="39159" xr:uid="{00000000-0005-0000-0000-000004040000}"/>
    <cellStyle name="Migliaia 11 2 2 7 2 4" xfId="27742" xr:uid="{00000000-0005-0000-0000-000005040000}"/>
    <cellStyle name="Migliaia 11 2 2 7 3" xfId="7759" xr:uid="{00000000-0005-0000-0000-000006040000}"/>
    <cellStyle name="Migliaia 11 2 2 7 3 2" xfId="19176" xr:uid="{00000000-0005-0000-0000-000007040000}"/>
    <cellStyle name="Migliaia 11 2 2 7 3 2 2" xfId="42013" xr:uid="{00000000-0005-0000-0000-000008040000}"/>
    <cellStyle name="Migliaia 11 2 2 7 3 3" xfId="30596" xr:uid="{00000000-0005-0000-0000-000009040000}"/>
    <cellStyle name="Migliaia 11 2 2 7 4" xfId="13468" xr:uid="{00000000-0005-0000-0000-00000A040000}"/>
    <cellStyle name="Migliaia 11 2 2 7 4 2" xfId="36305" xr:uid="{00000000-0005-0000-0000-00000B040000}"/>
    <cellStyle name="Migliaia 11 2 2 7 5" xfId="24888" xr:uid="{00000000-0005-0000-0000-00000C040000}"/>
    <cellStyle name="Migliaia 11 2 2 8" xfId="3477" xr:uid="{00000000-0005-0000-0000-00000D040000}"/>
    <cellStyle name="Migliaia 11 2 2 8 2" xfId="9186" xr:uid="{00000000-0005-0000-0000-00000E040000}"/>
    <cellStyle name="Migliaia 11 2 2 8 2 2" xfId="20603" xr:uid="{00000000-0005-0000-0000-00000F040000}"/>
    <cellStyle name="Migliaia 11 2 2 8 2 2 2" xfId="43440" xr:uid="{00000000-0005-0000-0000-000010040000}"/>
    <cellStyle name="Migliaia 11 2 2 8 2 3" xfId="32023" xr:uid="{00000000-0005-0000-0000-000011040000}"/>
    <cellStyle name="Migliaia 11 2 2 8 3" xfId="14895" xr:uid="{00000000-0005-0000-0000-000012040000}"/>
    <cellStyle name="Migliaia 11 2 2 8 3 2" xfId="37732" xr:uid="{00000000-0005-0000-0000-000013040000}"/>
    <cellStyle name="Migliaia 11 2 2 8 4" xfId="26315" xr:uid="{00000000-0005-0000-0000-000014040000}"/>
    <cellStyle name="Migliaia 11 2 2 9" xfId="6332" xr:uid="{00000000-0005-0000-0000-000015040000}"/>
    <cellStyle name="Migliaia 11 2 2 9 2" xfId="17749" xr:uid="{00000000-0005-0000-0000-000016040000}"/>
    <cellStyle name="Migliaia 11 2 2 9 2 2" xfId="40586" xr:uid="{00000000-0005-0000-0000-000017040000}"/>
    <cellStyle name="Migliaia 11 2 2 9 3" xfId="29169" xr:uid="{00000000-0005-0000-0000-000018040000}"/>
    <cellStyle name="Migliaia 11 2 3" xfId="569" xr:uid="{00000000-0005-0000-0000-000019040000}"/>
    <cellStyle name="Migliaia 11 2 3 2" xfId="2151" xr:uid="{00000000-0005-0000-0000-00001A040000}"/>
    <cellStyle name="Migliaia 11 2 3 2 2" xfId="5007" xr:uid="{00000000-0005-0000-0000-00001B040000}"/>
    <cellStyle name="Migliaia 11 2 3 2 2 2" xfId="10715" xr:uid="{00000000-0005-0000-0000-00001C040000}"/>
    <cellStyle name="Migliaia 11 2 3 2 2 2 2" xfId="22133" xr:uid="{00000000-0005-0000-0000-00001D040000}"/>
    <cellStyle name="Migliaia 11 2 3 2 2 2 2 2" xfId="44970" xr:uid="{00000000-0005-0000-0000-00001E040000}"/>
    <cellStyle name="Migliaia 11 2 3 2 2 2 3" xfId="33553" xr:uid="{00000000-0005-0000-0000-00001F040000}"/>
    <cellStyle name="Migliaia 11 2 3 2 2 3" xfId="16425" xr:uid="{00000000-0005-0000-0000-000020040000}"/>
    <cellStyle name="Migliaia 11 2 3 2 2 3 2" xfId="39262" xr:uid="{00000000-0005-0000-0000-000021040000}"/>
    <cellStyle name="Migliaia 11 2 3 2 2 4" xfId="27845" xr:uid="{00000000-0005-0000-0000-000022040000}"/>
    <cellStyle name="Migliaia 11 2 3 2 3" xfId="7862" xr:uid="{00000000-0005-0000-0000-000023040000}"/>
    <cellStyle name="Migliaia 11 2 3 2 3 2" xfId="19279" xr:uid="{00000000-0005-0000-0000-000024040000}"/>
    <cellStyle name="Migliaia 11 2 3 2 3 2 2" xfId="42116" xr:uid="{00000000-0005-0000-0000-000025040000}"/>
    <cellStyle name="Migliaia 11 2 3 2 3 3" xfId="30699" xr:uid="{00000000-0005-0000-0000-000026040000}"/>
    <cellStyle name="Migliaia 11 2 3 2 4" xfId="13571" xr:uid="{00000000-0005-0000-0000-000027040000}"/>
    <cellStyle name="Migliaia 11 2 3 2 4 2" xfId="36408" xr:uid="{00000000-0005-0000-0000-000028040000}"/>
    <cellStyle name="Migliaia 11 2 3 2 5" xfId="24991" xr:uid="{00000000-0005-0000-0000-000029040000}"/>
    <cellStyle name="Migliaia 11 2 3 3" xfId="3580" xr:uid="{00000000-0005-0000-0000-00002A040000}"/>
    <cellStyle name="Migliaia 11 2 3 3 2" xfId="9289" xr:uid="{00000000-0005-0000-0000-00002B040000}"/>
    <cellStyle name="Migliaia 11 2 3 3 2 2" xfId="20706" xr:uid="{00000000-0005-0000-0000-00002C040000}"/>
    <cellStyle name="Migliaia 11 2 3 3 2 2 2" xfId="43543" xr:uid="{00000000-0005-0000-0000-00002D040000}"/>
    <cellStyle name="Migliaia 11 2 3 3 2 3" xfId="32126" xr:uid="{00000000-0005-0000-0000-00002E040000}"/>
    <cellStyle name="Migliaia 11 2 3 3 3" xfId="14998" xr:uid="{00000000-0005-0000-0000-00002F040000}"/>
    <cellStyle name="Migliaia 11 2 3 3 3 2" xfId="37835" xr:uid="{00000000-0005-0000-0000-000030040000}"/>
    <cellStyle name="Migliaia 11 2 3 3 4" xfId="26418" xr:uid="{00000000-0005-0000-0000-000031040000}"/>
    <cellStyle name="Migliaia 11 2 3 4" xfId="6435" xr:uid="{00000000-0005-0000-0000-000032040000}"/>
    <cellStyle name="Migliaia 11 2 3 4 2" xfId="17852" xr:uid="{00000000-0005-0000-0000-000033040000}"/>
    <cellStyle name="Migliaia 11 2 3 4 2 2" xfId="40689" xr:uid="{00000000-0005-0000-0000-000034040000}"/>
    <cellStyle name="Migliaia 11 2 3 4 3" xfId="29272" xr:uid="{00000000-0005-0000-0000-000035040000}"/>
    <cellStyle name="Migliaia 11 2 3 5" xfId="12144" xr:uid="{00000000-0005-0000-0000-000036040000}"/>
    <cellStyle name="Migliaia 11 2 3 5 2" xfId="34981" xr:uid="{00000000-0005-0000-0000-000037040000}"/>
    <cellStyle name="Migliaia 11 2 3 6" xfId="23564" xr:uid="{00000000-0005-0000-0000-000038040000}"/>
    <cellStyle name="Migliaia 11 2 4" xfId="832" xr:uid="{00000000-0005-0000-0000-000039040000}"/>
    <cellStyle name="Migliaia 11 2 4 2" xfId="2368" xr:uid="{00000000-0005-0000-0000-00003A040000}"/>
    <cellStyle name="Migliaia 11 2 4 2 2" xfId="5224" xr:uid="{00000000-0005-0000-0000-00003B040000}"/>
    <cellStyle name="Migliaia 11 2 4 2 2 2" xfId="10932" xr:uid="{00000000-0005-0000-0000-00003C040000}"/>
    <cellStyle name="Migliaia 11 2 4 2 2 2 2" xfId="22350" xr:uid="{00000000-0005-0000-0000-00003D040000}"/>
    <cellStyle name="Migliaia 11 2 4 2 2 2 2 2" xfId="45187" xr:uid="{00000000-0005-0000-0000-00003E040000}"/>
    <cellStyle name="Migliaia 11 2 4 2 2 2 3" xfId="33770" xr:uid="{00000000-0005-0000-0000-00003F040000}"/>
    <cellStyle name="Migliaia 11 2 4 2 2 3" xfId="16642" xr:uid="{00000000-0005-0000-0000-000040040000}"/>
    <cellStyle name="Migliaia 11 2 4 2 2 3 2" xfId="39479" xr:uid="{00000000-0005-0000-0000-000041040000}"/>
    <cellStyle name="Migliaia 11 2 4 2 2 4" xfId="28062" xr:uid="{00000000-0005-0000-0000-000042040000}"/>
    <cellStyle name="Migliaia 11 2 4 2 3" xfId="8079" xr:uid="{00000000-0005-0000-0000-000043040000}"/>
    <cellStyle name="Migliaia 11 2 4 2 3 2" xfId="19496" xr:uid="{00000000-0005-0000-0000-000044040000}"/>
    <cellStyle name="Migliaia 11 2 4 2 3 2 2" xfId="42333" xr:uid="{00000000-0005-0000-0000-000045040000}"/>
    <cellStyle name="Migliaia 11 2 4 2 3 3" xfId="30916" xr:uid="{00000000-0005-0000-0000-000046040000}"/>
    <cellStyle name="Migliaia 11 2 4 2 4" xfId="13788" xr:uid="{00000000-0005-0000-0000-000047040000}"/>
    <cellStyle name="Migliaia 11 2 4 2 4 2" xfId="36625" xr:uid="{00000000-0005-0000-0000-000048040000}"/>
    <cellStyle name="Migliaia 11 2 4 2 5" xfId="25208" xr:uid="{00000000-0005-0000-0000-000049040000}"/>
    <cellStyle name="Migliaia 11 2 4 3" xfId="3797" xr:uid="{00000000-0005-0000-0000-00004A040000}"/>
    <cellStyle name="Migliaia 11 2 4 3 2" xfId="9506" xr:uid="{00000000-0005-0000-0000-00004B040000}"/>
    <cellStyle name="Migliaia 11 2 4 3 2 2" xfId="20923" xr:uid="{00000000-0005-0000-0000-00004C040000}"/>
    <cellStyle name="Migliaia 11 2 4 3 2 2 2" xfId="43760" xr:uid="{00000000-0005-0000-0000-00004D040000}"/>
    <cellStyle name="Migliaia 11 2 4 3 2 3" xfId="32343" xr:uid="{00000000-0005-0000-0000-00004E040000}"/>
    <cellStyle name="Migliaia 11 2 4 3 3" xfId="15215" xr:uid="{00000000-0005-0000-0000-00004F040000}"/>
    <cellStyle name="Migliaia 11 2 4 3 3 2" xfId="38052" xr:uid="{00000000-0005-0000-0000-000050040000}"/>
    <cellStyle name="Migliaia 11 2 4 3 4" xfId="26635" xr:uid="{00000000-0005-0000-0000-000051040000}"/>
    <cellStyle name="Migliaia 11 2 4 4" xfId="6652" xr:uid="{00000000-0005-0000-0000-000052040000}"/>
    <cellStyle name="Migliaia 11 2 4 4 2" xfId="18069" xr:uid="{00000000-0005-0000-0000-000053040000}"/>
    <cellStyle name="Migliaia 11 2 4 4 2 2" xfId="40906" xr:uid="{00000000-0005-0000-0000-000054040000}"/>
    <cellStyle name="Migliaia 11 2 4 4 3" xfId="29489" xr:uid="{00000000-0005-0000-0000-000055040000}"/>
    <cellStyle name="Migliaia 11 2 4 5" xfId="12361" xr:uid="{00000000-0005-0000-0000-000056040000}"/>
    <cellStyle name="Migliaia 11 2 4 5 2" xfId="35198" xr:uid="{00000000-0005-0000-0000-000057040000}"/>
    <cellStyle name="Migliaia 11 2 4 6" xfId="23781" xr:uid="{00000000-0005-0000-0000-000058040000}"/>
    <cellStyle name="Migliaia 11 2 5" xfId="1079" xr:uid="{00000000-0005-0000-0000-000059040000}"/>
    <cellStyle name="Migliaia 11 2 5 2" xfId="2585" xr:uid="{00000000-0005-0000-0000-00005A040000}"/>
    <cellStyle name="Migliaia 11 2 5 2 2" xfId="5441" xr:uid="{00000000-0005-0000-0000-00005B040000}"/>
    <cellStyle name="Migliaia 11 2 5 2 2 2" xfId="11149" xr:uid="{00000000-0005-0000-0000-00005C040000}"/>
    <cellStyle name="Migliaia 11 2 5 2 2 2 2" xfId="22567" xr:uid="{00000000-0005-0000-0000-00005D040000}"/>
    <cellStyle name="Migliaia 11 2 5 2 2 2 2 2" xfId="45404" xr:uid="{00000000-0005-0000-0000-00005E040000}"/>
    <cellStyle name="Migliaia 11 2 5 2 2 2 3" xfId="33987" xr:uid="{00000000-0005-0000-0000-00005F040000}"/>
    <cellStyle name="Migliaia 11 2 5 2 2 3" xfId="16859" xr:uid="{00000000-0005-0000-0000-000060040000}"/>
    <cellStyle name="Migliaia 11 2 5 2 2 3 2" xfId="39696" xr:uid="{00000000-0005-0000-0000-000061040000}"/>
    <cellStyle name="Migliaia 11 2 5 2 2 4" xfId="28279" xr:uid="{00000000-0005-0000-0000-000062040000}"/>
    <cellStyle name="Migliaia 11 2 5 2 3" xfId="8296" xr:uid="{00000000-0005-0000-0000-000063040000}"/>
    <cellStyle name="Migliaia 11 2 5 2 3 2" xfId="19713" xr:uid="{00000000-0005-0000-0000-000064040000}"/>
    <cellStyle name="Migliaia 11 2 5 2 3 2 2" xfId="42550" xr:uid="{00000000-0005-0000-0000-000065040000}"/>
    <cellStyle name="Migliaia 11 2 5 2 3 3" xfId="31133" xr:uid="{00000000-0005-0000-0000-000066040000}"/>
    <cellStyle name="Migliaia 11 2 5 2 4" xfId="14005" xr:uid="{00000000-0005-0000-0000-000067040000}"/>
    <cellStyle name="Migliaia 11 2 5 2 4 2" xfId="36842" xr:uid="{00000000-0005-0000-0000-000068040000}"/>
    <cellStyle name="Migliaia 11 2 5 2 5" xfId="25425" xr:uid="{00000000-0005-0000-0000-000069040000}"/>
    <cellStyle name="Migliaia 11 2 5 3" xfId="4014" xr:uid="{00000000-0005-0000-0000-00006A040000}"/>
    <cellStyle name="Migliaia 11 2 5 3 2" xfId="9723" xr:uid="{00000000-0005-0000-0000-00006B040000}"/>
    <cellStyle name="Migliaia 11 2 5 3 2 2" xfId="21140" xr:uid="{00000000-0005-0000-0000-00006C040000}"/>
    <cellStyle name="Migliaia 11 2 5 3 2 2 2" xfId="43977" xr:uid="{00000000-0005-0000-0000-00006D040000}"/>
    <cellStyle name="Migliaia 11 2 5 3 2 3" xfId="32560" xr:uid="{00000000-0005-0000-0000-00006E040000}"/>
    <cellStyle name="Migliaia 11 2 5 3 3" xfId="15432" xr:uid="{00000000-0005-0000-0000-00006F040000}"/>
    <cellStyle name="Migliaia 11 2 5 3 3 2" xfId="38269" xr:uid="{00000000-0005-0000-0000-000070040000}"/>
    <cellStyle name="Migliaia 11 2 5 3 4" xfId="26852" xr:uid="{00000000-0005-0000-0000-000071040000}"/>
    <cellStyle name="Migliaia 11 2 5 4" xfId="6869" xr:uid="{00000000-0005-0000-0000-000072040000}"/>
    <cellStyle name="Migliaia 11 2 5 4 2" xfId="18286" xr:uid="{00000000-0005-0000-0000-000073040000}"/>
    <cellStyle name="Migliaia 11 2 5 4 2 2" xfId="41123" xr:uid="{00000000-0005-0000-0000-000074040000}"/>
    <cellStyle name="Migliaia 11 2 5 4 3" xfId="29706" xr:uid="{00000000-0005-0000-0000-000075040000}"/>
    <cellStyle name="Migliaia 11 2 5 5" xfId="12578" xr:uid="{00000000-0005-0000-0000-000076040000}"/>
    <cellStyle name="Migliaia 11 2 5 5 2" xfId="35415" xr:uid="{00000000-0005-0000-0000-000077040000}"/>
    <cellStyle name="Migliaia 11 2 5 6" xfId="23998" xr:uid="{00000000-0005-0000-0000-000078040000}"/>
    <cellStyle name="Migliaia 11 2 6" xfId="1326" xr:uid="{00000000-0005-0000-0000-000079040000}"/>
    <cellStyle name="Migliaia 11 2 6 2" xfId="2802" xr:uid="{00000000-0005-0000-0000-00007A040000}"/>
    <cellStyle name="Migliaia 11 2 6 2 2" xfId="5658" xr:uid="{00000000-0005-0000-0000-00007B040000}"/>
    <cellStyle name="Migliaia 11 2 6 2 2 2" xfId="11366" xr:uid="{00000000-0005-0000-0000-00007C040000}"/>
    <cellStyle name="Migliaia 11 2 6 2 2 2 2" xfId="22784" xr:uid="{00000000-0005-0000-0000-00007D040000}"/>
    <cellStyle name="Migliaia 11 2 6 2 2 2 2 2" xfId="45621" xr:uid="{00000000-0005-0000-0000-00007E040000}"/>
    <cellStyle name="Migliaia 11 2 6 2 2 2 3" xfId="34204" xr:uid="{00000000-0005-0000-0000-00007F040000}"/>
    <cellStyle name="Migliaia 11 2 6 2 2 3" xfId="17076" xr:uid="{00000000-0005-0000-0000-000080040000}"/>
    <cellStyle name="Migliaia 11 2 6 2 2 3 2" xfId="39913" xr:uid="{00000000-0005-0000-0000-000081040000}"/>
    <cellStyle name="Migliaia 11 2 6 2 2 4" xfId="28496" xr:uid="{00000000-0005-0000-0000-000082040000}"/>
    <cellStyle name="Migliaia 11 2 6 2 3" xfId="8513" xr:uid="{00000000-0005-0000-0000-000083040000}"/>
    <cellStyle name="Migliaia 11 2 6 2 3 2" xfId="19930" xr:uid="{00000000-0005-0000-0000-000084040000}"/>
    <cellStyle name="Migliaia 11 2 6 2 3 2 2" xfId="42767" xr:uid="{00000000-0005-0000-0000-000085040000}"/>
    <cellStyle name="Migliaia 11 2 6 2 3 3" xfId="31350" xr:uid="{00000000-0005-0000-0000-000086040000}"/>
    <cellStyle name="Migliaia 11 2 6 2 4" xfId="14222" xr:uid="{00000000-0005-0000-0000-000087040000}"/>
    <cellStyle name="Migliaia 11 2 6 2 4 2" xfId="37059" xr:uid="{00000000-0005-0000-0000-000088040000}"/>
    <cellStyle name="Migliaia 11 2 6 2 5" xfId="25642" xr:uid="{00000000-0005-0000-0000-000089040000}"/>
    <cellStyle name="Migliaia 11 2 6 3" xfId="4231" xr:uid="{00000000-0005-0000-0000-00008A040000}"/>
    <cellStyle name="Migliaia 11 2 6 3 2" xfId="9940" xr:uid="{00000000-0005-0000-0000-00008B040000}"/>
    <cellStyle name="Migliaia 11 2 6 3 2 2" xfId="21357" xr:uid="{00000000-0005-0000-0000-00008C040000}"/>
    <cellStyle name="Migliaia 11 2 6 3 2 2 2" xfId="44194" xr:uid="{00000000-0005-0000-0000-00008D040000}"/>
    <cellStyle name="Migliaia 11 2 6 3 2 3" xfId="32777" xr:uid="{00000000-0005-0000-0000-00008E040000}"/>
    <cellStyle name="Migliaia 11 2 6 3 3" xfId="15649" xr:uid="{00000000-0005-0000-0000-00008F040000}"/>
    <cellStyle name="Migliaia 11 2 6 3 3 2" xfId="38486" xr:uid="{00000000-0005-0000-0000-000090040000}"/>
    <cellStyle name="Migliaia 11 2 6 3 4" xfId="27069" xr:uid="{00000000-0005-0000-0000-000091040000}"/>
    <cellStyle name="Migliaia 11 2 6 4" xfId="7086" xr:uid="{00000000-0005-0000-0000-000092040000}"/>
    <cellStyle name="Migliaia 11 2 6 4 2" xfId="18503" xr:uid="{00000000-0005-0000-0000-000093040000}"/>
    <cellStyle name="Migliaia 11 2 6 4 2 2" xfId="41340" xr:uid="{00000000-0005-0000-0000-000094040000}"/>
    <cellStyle name="Migliaia 11 2 6 4 3" xfId="29923" xr:uid="{00000000-0005-0000-0000-000095040000}"/>
    <cellStyle name="Migliaia 11 2 6 5" xfId="12795" xr:uid="{00000000-0005-0000-0000-000096040000}"/>
    <cellStyle name="Migliaia 11 2 6 5 2" xfId="35632" xr:uid="{00000000-0005-0000-0000-000097040000}"/>
    <cellStyle name="Migliaia 11 2 6 6" xfId="24215" xr:uid="{00000000-0005-0000-0000-000098040000}"/>
    <cellStyle name="Migliaia 11 2 7" xfId="1573" xr:uid="{00000000-0005-0000-0000-000099040000}"/>
    <cellStyle name="Migliaia 11 2 7 2" xfId="3019" xr:uid="{00000000-0005-0000-0000-00009A040000}"/>
    <cellStyle name="Migliaia 11 2 7 2 2" xfId="5875" xr:uid="{00000000-0005-0000-0000-00009B040000}"/>
    <cellStyle name="Migliaia 11 2 7 2 2 2" xfId="11583" xr:uid="{00000000-0005-0000-0000-00009C040000}"/>
    <cellStyle name="Migliaia 11 2 7 2 2 2 2" xfId="23001" xr:uid="{00000000-0005-0000-0000-00009D040000}"/>
    <cellStyle name="Migliaia 11 2 7 2 2 2 2 2" xfId="45838" xr:uid="{00000000-0005-0000-0000-00009E040000}"/>
    <cellStyle name="Migliaia 11 2 7 2 2 2 3" xfId="34421" xr:uid="{00000000-0005-0000-0000-00009F040000}"/>
    <cellStyle name="Migliaia 11 2 7 2 2 3" xfId="17293" xr:uid="{00000000-0005-0000-0000-0000A0040000}"/>
    <cellStyle name="Migliaia 11 2 7 2 2 3 2" xfId="40130" xr:uid="{00000000-0005-0000-0000-0000A1040000}"/>
    <cellStyle name="Migliaia 11 2 7 2 2 4" xfId="28713" xr:uid="{00000000-0005-0000-0000-0000A2040000}"/>
    <cellStyle name="Migliaia 11 2 7 2 3" xfId="8730" xr:uid="{00000000-0005-0000-0000-0000A3040000}"/>
    <cellStyle name="Migliaia 11 2 7 2 3 2" xfId="20147" xr:uid="{00000000-0005-0000-0000-0000A4040000}"/>
    <cellStyle name="Migliaia 11 2 7 2 3 2 2" xfId="42984" xr:uid="{00000000-0005-0000-0000-0000A5040000}"/>
    <cellStyle name="Migliaia 11 2 7 2 3 3" xfId="31567" xr:uid="{00000000-0005-0000-0000-0000A6040000}"/>
    <cellStyle name="Migliaia 11 2 7 2 4" xfId="14439" xr:uid="{00000000-0005-0000-0000-0000A7040000}"/>
    <cellStyle name="Migliaia 11 2 7 2 4 2" xfId="37276" xr:uid="{00000000-0005-0000-0000-0000A8040000}"/>
    <cellStyle name="Migliaia 11 2 7 2 5" xfId="25859" xr:uid="{00000000-0005-0000-0000-0000A9040000}"/>
    <cellStyle name="Migliaia 11 2 7 3" xfId="4448" xr:uid="{00000000-0005-0000-0000-0000AA040000}"/>
    <cellStyle name="Migliaia 11 2 7 3 2" xfId="10157" xr:uid="{00000000-0005-0000-0000-0000AB040000}"/>
    <cellStyle name="Migliaia 11 2 7 3 2 2" xfId="21574" xr:uid="{00000000-0005-0000-0000-0000AC040000}"/>
    <cellStyle name="Migliaia 11 2 7 3 2 2 2" xfId="44411" xr:uid="{00000000-0005-0000-0000-0000AD040000}"/>
    <cellStyle name="Migliaia 11 2 7 3 2 3" xfId="32994" xr:uid="{00000000-0005-0000-0000-0000AE040000}"/>
    <cellStyle name="Migliaia 11 2 7 3 3" xfId="15866" xr:uid="{00000000-0005-0000-0000-0000AF040000}"/>
    <cellStyle name="Migliaia 11 2 7 3 3 2" xfId="38703" xr:uid="{00000000-0005-0000-0000-0000B0040000}"/>
    <cellStyle name="Migliaia 11 2 7 3 4" xfId="27286" xr:uid="{00000000-0005-0000-0000-0000B1040000}"/>
    <cellStyle name="Migliaia 11 2 7 4" xfId="7303" xr:uid="{00000000-0005-0000-0000-0000B2040000}"/>
    <cellStyle name="Migliaia 11 2 7 4 2" xfId="18720" xr:uid="{00000000-0005-0000-0000-0000B3040000}"/>
    <cellStyle name="Migliaia 11 2 7 4 2 2" xfId="41557" xr:uid="{00000000-0005-0000-0000-0000B4040000}"/>
    <cellStyle name="Migliaia 11 2 7 4 3" xfId="30140" xr:uid="{00000000-0005-0000-0000-0000B5040000}"/>
    <cellStyle name="Migliaia 11 2 7 5" xfId="13012" xr:uid="{00000000-0005-0000-0000-0000B6040000}"/>
    <cellStyle name="Migliaia 11 2 7 5 2" xfId="35849" xr:uid="{00000000-0005-0000-0000-0000B7040000}"/>
    <cellStyle name="Migliaia 11 2 7 6" xfId="24432" xr:uid="{00000000-0005-0000-0000-0000B8040000}"/>
    <cellStyle name="Migliaia 11 2 8" xfId="1922" xr:uid="{00000000-0005-0000-0000-0000B9040000}"/>
    <cellStyle name="Migliaia 11 2 8 2" xfId="4778" xr:uid="{00000000-0005-0000-0000-0000BA040000}"/>
    <cellStyle name="Migliaia 11 2 8 2 2" xfId="10487" xr:uid="{00000000-0005-0000-0000-0000BB040000}"/>
    <cellStyle name="Migliaia 11 2 8 2 2 2" xfId="21904" xr:uid="{00000000-0005-0000-0000-0000BC040000}"/>
    <cellStyle name="Migliaia 11 2 8 2 2 2 2" xfId="44741" xr:uid="{00000000-0005-0000-0000-0000BD040000}"/>
    <cellStyle name="Migliaia 11 2 8 2 2 3" xfId="33324" xr:uid="{00000000-0005-0000-0000-0000BE040000}"/>
    <cellStyle name="Migliaia 11 2 8 2 3" xfId="16196" xr:uid="{00000000-0005-0000-0000-0000BF040000}"/>
    <cellStyle name="Migliaia 11 2 8 2 3 2" xfId="39033" xr:uid="{00000000-0005-0000-0000-0000C0040000}"/>
    <cellStyle name="Migliaia 11 2 8 2 4" xfId="27616" xr:uid="{00000000-0005-0000-0000-0000C1040000}"/>
    <cellStyle name="Migliaia 11 2 8 3" xfId="7633" xr:uid="{00000000-0005-0000-0000-0000C2040000}"/>
    <cellStyle name="Migliaia 11 2 8 3 2" xfId="19050" xr:uid="{00000000-0005-0000-0000-0000C3040000}"/>
    <cellStyle name="Migliaia 11 2 8 3 2 2" xfId="41887" xr:uid="{00000000-0005-0000-0000-0000C4040000}"/>
    <cellStyle name="Migliaia 11 2 8 3 3" xfId="30470" xr:uid="{00000000-0005-0000-0000-0000C5040000}"/>
    <cellStyle name="Migliaia 11 2 8 4" xfId="13342" xr:uid="{00000000-0005-0000-0000-0000C6040000}"/>
    <cellStyle name="Migliaia 11 2 8 4 2" xfId="36179" xr:uid="{00000000-0005-0000-0000-0000C7040000}"/>
    <cellStyle name="Migliaia 11 2 8 5" xfId="24762" xr:uid="{00000000-0005-0000-0000-0000C8040000}"/>
    <cellStyle name="Migliaia 11 2 9" xfId="3351" xr:uid="{00000000-0005-0000-0000-0000C9040000}"/>
    <cellStyle name="Migliaia 11 2 9 2" xfId="9060" xr:uid="{00000000-0005-0000-0000-0000CA040000}"/>
    <cellStyle name="Migliaia 11 2 9 2 2" xfId="20477" xr:uid="{00000000-0005-0000-0000-0000CB040000}"/>
    <cellStyle name="Migliaia 11 2 9 2 2 2" xfId="43314" xr:uid="{00000000-0005-0000-0000-0000CC040000}"/>
    <cellStyle name="Migliaia 11 2 9 2 3" xfId="31897" xr:uid="{00000000-0005-0000-0000-0000CD040000}"/>
    <cellStyle name="Migliaia 11 2 9 3" xfId="14769" xr:uid="{00000000-0005-0000-0000-0000CE040000}"/>
    <cellStyle name="Migliaia 11 2 9 3 2" xfId="37606" xr:uid="{00000000-0005-0000-0000-0000CF040000}"/>
    <cellStyle name="Migliaia 11 2 9 4" xfId="26189" xr:uid="{00000000-0005-0000-0000-0000D0040000}"/>
    <cellStyle name="Migliaia 11 3" xfId="424" xr:uid="{00000000-0005-0000-0000-0000D1040000}"/>
    <cellStyle name="Migliaia 11 3 10" xfId="12016" xr:uid="{00000000-0005-0000-0000-0000D2040000}"/>
    <cellStyle name="Migliaia 11 3 10 2" xfId="34853" xr:uid="{00000000-0005-0000-0000-0000D3040000}"/>
    <cellStyle name="Migliaia 11 3 11" xfId="23436" xr:uid="{00000000-0005-0000-0000-0000D4040000}"/>
    <cellStyle name="Migliaia 11 3 2" xfId="678" xr:uid="{00000000-0005-0000-0000-0000D5040000}"/>
    <cellStyle name="Migliaia 11 3 2 2" xfId="2240" xr:uid="{00000000-0005-0000-0000-0000D6040000}"/>
    <cellStyle name="Migliaia 11 3 2 2 2" xfId="5096" xr:uid="{00000000-0005-0000-0000-0000D7040000}"/>
    <cellStyle name="Migliaia 11 3 2 2 2 2" xfId="10804" xr:uid="{00000000-0005-0000-0000-0000D8040000}"/>
    <cellStyle name="Migliaia 11 3 2 2 2 2 2" xfId="22222" xr:uid="{00000000-0005-0000-0000-0000D9040000}"/>
    <cellStyle name="Migliaia 11 3 2 2 2 2 2 2" xfId="45059" xr:uid="{00000000-0005-0000-0000-0000DA040000}"/>
    <cellStyle name="Migliaia 11 3 2 2 2 2 3" xfId="33642" xr:uid="{00000000-0005-0000-0000-0000DB040000}"/>
    <cellStyle name="Migliaia 11 3 2 2 2 3" xfId="16514" xr:uid="{00000000-0005-0000-0000-0000DC040000}"/>
    <cellStyle name="Migliaia 11 3 2 2 2 3 2" xfId="39351" xr:uid="{00000000-0005-0000-0000-0000DD040000}"/>
    <cellStyle name="Migliaia 11 3 2 2 2 4" xfId="27934" xr:uid="{00000000-0005-0000-0000-0000DE040000}"/>
    <cellStyle name="Migliaia 11 3 2 2 3" xfId="7951" xr:uid="{00000000-0005-0000-0000-0000DF040000}"/>
    <cellStyle name="Migliaia 11 3 2 2 3 2" xfId="19368" xr:uid="{00000000-0005-0000-0000-0000E0040000}"/>
    <cellStyle name="Migliaia 11 3 2 2 3 2 2" xfId="42205" xr:uid="{00000000-0005-0000-0000-0000E1040000}"/>
    <cellStyle name="Migliaia 11 3 2 2 3 3" xfId="30788" xr:uid="{00000000-0005-0000-0000-0000E2040000}"/>
    <cellStyle name="Migliaia 11 3 2 2 4" xfId="13660" xr:uid="{00000000-0005-0000-0000-0000E3040000}"/>
    <cellStyle name="Migliaia 11 3 2 2 4 2" xfId="36497" xr:uid="{00000000-0005-0000-0000-0000E4040000}"/>
    <cellStyle name="Migliaia 11 3 2 2 5" xfId="25080" xr:uid="{00000000-0005-0000-0000-0000E5040000}"/>
    <cellStyle name="Migliaia 11 3 2 3" xfId="3669" xr:uid="{00000000-0005-0000-0000-0000E6040000}"/>
    <cellStyle name="Migliaia 11 3 2 3 2" xfId="9378" xr:uid="{00000000-0005-0000-0000-0000E7040000}"/>
    <cellStyle name="Migliaia 11 3 2 3 2 2" xfId="20795" xr:uid="{00000000-0005-0000-0000-0000E8040000}"/>
    <cellStyle name="Migliaia 11 3 2 3 2 2 2" xfId="43632" xr:uid="{00000000-0005-0000-0000-0000E9040000}"/>
    <cellStyle name="Migliaia 11 3 2 3 2 3" xfId="32215" xr:uid="{00000000-0005-0000-0000-0000EA040000}"/>
    <cellStyle name="Migliaia 11 3 2 3 3" xfId="15087" xr:uid="{00000000-0005-0000-0000-0000EB040000}"/>
    <cellStyle name="Migliaia 11 3 2 3 3 2" xfId="37924" xr:uid="{00000000-0005-0000-0000-0000EC040000}"/>
    <cellStyle name="Migliaia 11 3 2 3 4" xfId="26507" xr:uid="{00000000-0005-0000-0000-0000ED040000}"/>
    <cellStyle name="Migliaia 11 3 2 4" xfId="6524" xr:uid="{00000000-0005-0000-0000-0000EE040000}"/>
    <cellStyle name="Migliaia 11 3 2 4 2" xfId="17941" xr:uid="{00000000-0005-0000-0000-0000EF040000}"/>
    <cellStyle name="Migliaia 11 3 2 4 2 2" xfId="40778" xr:uid="{00000000-0005-0000-0000-0000F0040000}"/>
    <cellStyle name="Migliaia 11 3 2 4 3" xfId="29361" xr:uid="{00000000-0005-0000-0000-0000F1040000}"/>
    <cellStyle name="Migliaia 11 3 2 5" xfId="12233" xr:uid="{00000000-0005-0000-0000-0000F2040000}"/>
    <cellStyle name="Migliaia 11 3 2 5 2" xfId="35070" xr:uid="{00000000-0005-0000-0000-0000F3040000}"/>
    <cellStyle name="Migliaia 11 3 2 6" xfId="23653" xr:uid="{00000000-0005-0000-0000-0000F4040000}"/>
    <cellStyle name="Migliaia 11 3 3" xfId="938" xr:uid="{00000000-0005-0000-0000-0000F5040000}"/>
    <cellStyle name="Migliaia 11 3 3 2" xfId="2457" xr:uid="{00000000-0005-0000-0000-0000F6040000}"/>
    <cellStyle name="Migliaia 11 3 3 2 2" xfId="5313" xr:uid="{00000000-0005-0000-0000-0000F7040000}"/>
    <cellStyle name="Migliaia 11 3 3 2 2 2" xfId="11021" xr:uid="{00000000-0005-0000-0000-0000F8040000}"/>
    <cellStyle name="Migliaia 11 3 3 2 2 2 2" xfId="22439" xr:uid="{00000000-0005-0000-0000-0000F9040000}"/>
    <cellStyle name="Migliaia 11 3 3 2 2 2 2 2" xfId="45276" xr:uid="{00000000-0005-0000-0000-0000FA040000}"/>
    <cellStyle name="Migliaia 11 3 3 2 2 2 3" xfId="33859" xr:uid="{00000000-0005-0000-0000-0000FB040000}"/>
    <cellStyle name="Migliaia 11 3 3 2 2 3" xfId="16731" xr:uid="{00000000-0005-0000-0000-0000FC040000}"/>
    <cellStyle name="Migliaia 11 3 3 2 2 3 2" xfId="39568" xr:uid="{00000000-0005-0000-0000-0000FD040000}"/>
    <cellStyle name="Migliaia 11 3 3 2 2 4" xfId="28151" xr:uid="{00000000-0005-0000-0000-0000FE040000}"/>
    <cellStyle name="Migliaia 11 3 3 2 3" xfId="8168" xr:uid="{00000000-0005-0000-0000-0000FF040000}"/>
    <cellStyle name="Migliaia 11 3 3 2 3 2" xfId="19585" xr:uid="{00000000-0005-0000-0000-000000050000}"/>
    <cellStyle name="Migliaia 11 3 3 2 3 2 2" xfId="42422" xr:uid="{00000000-0005-0000-0000-000001050000}"/>
    <cellStyle name="Migliaia 11 3 3 2 3 3" xfId="31005" xr:uid="{00000000-0005-0000-0000-000002050000}"/>
    <cellStyle name="Migliaia 11 3 3 2 4" xfId="13877" xr:uid="{00000000-0005-0000-0000-000003050000}"/>
    <cellStyle name="Migliaia 11 3 3 2 4 2" xfId="36714" xr:uid="{00000000-0005-0000-0000-000004050000}"/>
    <cellStyle name="Migliaia 11 3 3 2 5" xfId="25297" xr:uid="{00000000-0005-0000-0000-000005050000}"/>
    <cellStyle name="Migliaia 11 3 3 3" xfId="3886" xr:uid="{00000000-0005-0000-0000-000006050000}"/>
    <cellStyle name="Migliaia 11 3 3 3 2" xfId="9595" xr:uid="{00000000-0005-0000-0000-000007050000}"/>
    <cellStyle name="Migliaia 11 3 3 3 2 2" xfId="21012" xr:uid="{00000000-0005-0000-0000-000008050000}"/>
    <cellStyle name="Migliaia 11 3 3 3 2 2 2" xfId="43849" xr:uid="{00000000-0005-0000-0000-000009050000}"/>
    <cellStyle name="Migliaia 11 3 3 3 2 3" xfId="32432" xr:uid="{00000000-0005-0000-0000-00000A050000}"/>
    <cellStyle name="Migliaia 11 3 3 3 3" xfId="15304" xr:uid="{00000000-0005-0000-0000-00000B050000}"/>
    <cellStyle name="Migliaia 11 3 3 3 3 2" xfId="38141" xr:uid="{00000000-0005-0000-0000-00000C050000}"/>
    <cellStyle name="Migliaia 11 3 3 3 4" xfId="26724" xr:uid="{00000000-0005-0000-0000-00000D050000}"/>
    <cellStyle name="Migliaia 11 3 3 4" xfId="6741" xr:uid="{00000000-0005-0000-0000-00000E050000}"/>
    <cellStyle name="Migliaia 11 3 3 4 2" xfId="18158" xr:uid="{00000000-0005-0000-0000-00000F050000}"/>
    <cellStyle name="Migliaia 11 3 3 4 2 2" xfId="40995" xr:uid="{00000000-0005-0000-0000-000010050000}"/>
    <cellStyle name="Migliaia 11 3 3 4 3" xfId="29578" xr:uid="{00000000-0005-0000-0000-000011050000}"/>
    <cellStyle name="Migliaia 11 3 3 5" xfId="12450" xr:uid="{00000000-0005-0000-0000-000012050000}"/>
    <cellStyle name="Migliaia 11 3 3 5 2" xfId="35287" xr:uid="{00000000-0005-0000-0000-000013050000}"/>
    <cellStyle name="Migliaia 11 3 3 6" xfId="23870" xr:uid="{00000000-0005-0000-0000-000014050000}"/>
    <cellStyle name="Migliaia 11 3 4" xfId="1185" xr:uid="{00000000-0005-0000-0000-000015050000}"/>
    <cellStyle name="Migliaia 11 3 4 2" xfId="2674" xr:uid="{00000000-0005-0000-0000-000016050000}"/>
    <cellStyle name="Migliaia 11 3 4 2 2" xfId="5530" xr:uid="{00000000-0005-0000-0000-000017050000}"/>
    <cellStyle name="Migliaia 11 3 4 2 2 2" xfId="11238" xr:uid="{00000000-0005-0000-0000-000018050000}"/>
    <cellStyle name="Migliaia 11 3 4 2 2 2 2" xfId="22656" xr:uid="{00000000-0005-0000-0000-000019050000}"/>
    <cellStyle name="Migliaia 11 3 4 2 2 2 2 2" xfId="45493" xr:uid="{00000000-0005-0000-0000-00001A050000}"/>
    <cellStyle name="Migliaia 11 3 4 2 2 2 3" xfId="34076" xr:uid="{00000000-0005-0000-0000-00001B050000}"/>
    <cellStyle name="Migliaia 11 3 4 2 2 3" xfId="16948" xr:uid="{00000000-0005-0000-0000-00001C050000}"/>
    <cellStyle name="Migliaia 11 3 4 2 2 3 2" xfId="39785" xr:uid="{00000000-0005-0000-0000-00001D050000}"/>
    <cellStyle name="Migliaia 11 3 4 2 2 4" xfId="28368" xr:uid="{00000000-0005-0000-0000-00001E050000}"/>
    <cellStyle name="Migliaia 11 3 4 2 3" xfId="8385" xr:uid="{00000000-0005-0000-0000-00001F050000}"/>
    <cellStyle name="Migliaia 11 3 4 2 3 2" xfId="19802" xr:uid="{00000000-0005-0000-0000-000020050000}"/>
    <cellStyle name="Migliaia 11 3 4 2 3 2 2" xfId="42639" xr:uid="{00000000-0005-0000-0000-000021050000}"/>
    <cellStyle name="Migliaia 11 3 4 2 3 3" xfId="31222" xr:uid="{00000000-0005-0000-0000-000022050000}"/>
    <cellStyle name="Migliaia 11 3 4 2 4" xfId="14094" xr:uid="{00000000-0005-0000-0000-000023050000}"/>
    <cellStyle name="Migliaia 11 3 4 2 4 2" xfId="36931" xr:uid="{00000000-0005-0000-0000-000024050000}"/>
    <cellStyle name="Migliaia 11 3 4 2 5" xfId="25514" xr:uid="{00000000-0005-0000-0000-000025050000}"/>
    <cellStyle name="Migliaia 11 3 4 3" xfId="4103" xr:uid="{00000000-0005-0000-0000-000026050000}"/>
    <cellStyle name="Migliaia 11 3 4 3 2" xfId="9812" xr:uid="{00000000-0005-0000-0000-000027050000}"/>
    <cellStyle name="Migliaia 11 3 4 3 2 2" xfId="21229" xr:uid="{00000000-0005-0000-0000-000028050000}"/>
    <cellStyle name="Migliaia 11 3 4 3 2 2 2" xfId="44066" xr:uid="{00000000-0005-0000-0000-000029050000}"/>
    <cellStyle name="Migliaia 11 3 4 3 2 3" xfId="32649" xr:uid="{00000000-0005-0000-0000-00002A050000}"/>
    <cellStyle name="Migliaia 11 3 4 3 3" xfId="15521" xr:uid="{00000000-0005-0000-0000-00002B050000}"/>
    <cellStyle name="Migliaia 11 3 4 3 3 2" xfId="38358" xr:uid="{00000000-0005-0000-0000-00002C050000}"/>
    <cellStyle name="Migliaia 11 3 4 3 4" xfId="26941" xr:uid="{00000000-0005-0000-0000-00002D050000}"/>
    <cellStyle name="Migliaia 11 3 4 4" xfId="6958" xr:uid="{00000000-0005-0000-0000-00002E050000}"/>
    <cellStyle name="Migliaia 11 3 4 4 2" xfId="18375" xr:uid="{00000000-0005-0000-0000-00002F050000}"/>
    <cellStyle name="Migliaia 11 3 4 4 2 2" xfId="41212" xr:uid="{00000000-0005-0000-0000-000030050000}"/>
    <cellStyle name="Migliaia 11 3 4 4 3" xfId="29795" xr:uid="{00000000-0005-0000-0000-000031050000}"/>
    <cellStyle name="Migliaia 11 3 4 5" xfId="12667" xr:uid="{00000000-0005-0000-0000-000032050000}"/>
    <cellStyle name="Migliaia 11 3 4 5 2" xfId="35504" xr:uid="{00000000-0005-0000-0000-000033050000}"/>
    <cellStyle name="Migliaia 11 3 4 6" xfId="24087" xr:uid="{00000000-0005-0000-0000-000034050000}"/>
    <cellStyle name="Migliaia 11 3 5" xfId="1432" xr:uid="{00000000-0005-0000-0000-000035050000}"/>
    <cellStyle name="Migliaia 11 3 5 2" xfId="2891" xr:uid="{00000000-0005-0000-0000-000036050000}"/>
    <cellStyle name="Migliaia 11 3 5 2 2" xfId="5747" xr:uid="{00000000-0005-0000-0000-000037050000}"/>
    <cellStyle name="Migliaia 11 3 5 2 2 2" xfId="11455" xr:uid="{00000000-0005-0000-0000-000038050000}"/>
    <cellStyle name="Migliaia 11 3 5 2 2 2 2" xfId="22873" xr:uid="{00000000-0005-0000-0000-000039050000}"/>
    <cellStyle name="Migliaia 11 3 5 2 2 2 2 2" xfId="45710" xr:uid="{00000000-0005-0000-0000-00003A050000}"/>
    <cellStyle name="Migliaia 11 3 5 2 2 2 3" xfId="34293" xr:uid="{00000000-0005-0000-0000-00003B050000}"/>
    <cellStyle name="Migliaia 11 3 5 2 2 3" xfId="17165" xr:uid="{00000000-0005-0000-0000-00003C050000}"/>
    <cellStyle name="Migliaia 11 3 5 2 2 3 2" xfId="40002" xr:uid="{00000000-0005-0000-0000-00003D050000}"/>
    <cellStyle name="Migliaia 11 3 5 2 2 4" xfId="28585" xr:uid="{00000000-0005-0000-0000-00003E050000}"/>
    <cellStyle name="Migliaia 11 3 5 2 3" xfId="8602" xr:uid="{00000000-0005-0000-0000-00003F050000}"/>
    <cellStyle name="Migliaia 11 3 5 2 3 2" xfId="20019" xr:uid="{00000000-0005-0000-0000-000040050000}"/>
    <cellStyle name="Migliaia 11 3 5 2 3 2 2" xfId="42856" xr:uid="{00000000-0005-0000-0000-000041050000}"/>
    <cellStyle name="Migliaia 11 3 5 2 3 3" xfId="31439" xr:uid="{00000000-0005-0000-0000-000042050000}"/>
    <cellStyle name="Migliaia 11 3 5 2 4" xfId="14311" xr:uid="{00000000-0005-0000-0000-000043050000}"/>
    <cellStyle name="Migliaia 11 3 5 2 4 2" xfId="37148" xr:uid="{00000000-0005-0000-0000-000044050000}"/>
    <cellStyle name="Migliaia 11 3 5 2 5" xfId="25731" xr:uid="{00000000-0005-0000-0000-000045050000}"/>
    <cellStyle name="Migliaia 11 3 5 3" xfId="4320" xr:uid="{00000000-0005-0000-0000-000046050000}"/>
    <cellStyle name="Migliaia 11 3 5 3 2" xfId="10029" xr:uid="{00000000-0005-0000-0000-000047050000}"/>
    <cellStyle name="Migliaia 11 3 5 3 2 2" xfId="21446" xr:uid="{00000000-0005-0000-0000-000048050000}"/>
    <cellStyle name="Migliaia 11 3 5 3 2 2 2" xfId="44283" xr:uid="{00000000-0005-0000-0000-000049050000}"/>
    <cellStyle name="Migliaia 11 3 5 3 2 3" xfId="32866" xr:uid="{00000000-0005-0000-0000-00004A050000}"/>
    <cellStyle name="Migliaia 11 3 5 3 3" xfId="15738" xr:uid="{00000000-0005-0000-0000-00004B050000}"/>
    <cellStyle name="Migliaia 11 3 5 3 3 2" xfId="38575" xr:uid="{00000000-0005-0000-0000-00004C050000}"/>
    <cellStyle name="Migliaia 11 3 5 3 4" xfId="27158" xr:uid="{00000000-0005-0000-0000-00004D050000}"/>
    <cellStyle name="Migliaia 11 3 5 4" xfId="7175" xr:uid="{00000000-0005-0000-0000-00004E050000}"/>
    <cellStyle name="Migliaia 11 3 5 4 2" xfId="18592" xr:uid="{00000000-0005-0000-0000-00004F050000}"/>
    <cellStyle name="Migliaia 11 3 5 4 2 2" xfId="41429" xr:uid="{00000000-0005-0000-0000-000050050000}"/>
    <cellStyle name="Migliaia 11 3 5 4 3" xfId="30012" xr:uid="{00000000-0005-0000-0000-000051050000}"/>
    <cellStyle name="Migliaia 11 3 5 5" xfId="12884" xr:uid="{00000000-0005-0000-0000-000052050000}"/>
    <cellStyle name="Migliaia 11 3 5 5 2" xfId="35721" xr:uid="{00000000-0005-0000-0000-000053050000}"/>
    <cellStyle name="Migliaia 11 3 5 6" xfId="24304" xr:uid="{00000000-0005-0000-0000-000054050000}"/>
    <cellStyle name="Migliaia 11 3 6" xfId="1679" xr:uid="{00000000-0005-0000-0000-000055050000}"/>
    <cellStyle name="Migliaia 11 3 6 2" xfId="3108" xr:uid="{00000000-0005-0000-0000-000056050000}"/>
    <cellStyle name="Migliaia 11 3 6 2 2" xfId="5964" xr:uid="{00000000-0005-0000-0000-000057050000}"/>
    <cellStyle name="Migliaia 11 3 6 2 2 2" xfId="11672" xr:uid="{00000000-0005-0000-0000-000058050000}"/>
    <cellStyle name="Migliaia 11 3 6 2 2 2 2" xfId="23090" xr:uid="{00000000-0005-0000-0000-000059050000}"/>
    <cellStyle name="Migliaia 11 3 6 2 2 2 2 2" xfId="45927" xr:uid="{00000000-0005-0000-0000-00005A050000}"/>
    <cellStyle name="Migliaia 11 3 6 2 2 2 3" xfId="34510" xr:uid="{00000000-0005-0000-0000-00005B050000}"/>
    <cellStyle name="Migliaia 11 3 6 2 2 3" xfId="17382" xr:uid="{00000000-0005-0000-0000-00005C050000}"/>
    <cellStyle name="Migliaia 11 3 6 2 2 3 2" xfId="40219" xr:uid="{00000000-0005-0000-0000-00005D050000}"/>
    <cellStyle name="Migliaia 11 3 6 2 2 4" xfId="28802" xr:uid="{00000000-0005-0000-0000-00005E050000}"/>
    <cellStyle name="Migliaia 11 3 6 2 3" xfId="8819" xr:uid="{00000000-0005-0000-0000-00005F050000}"/>
    <cellStyle name="Migliaia 11 3 6 2 3 2" xfId="20236" xr:uid="{00000000-0005-0000-0000-000060050000}"/>
    <cellStyle name="Migliaia 11 3 6 2 3 2 2" xfId="43073" xr:uid="{00000000-0005-0000-0000-000061050000}"/>
    <cellStyle name="Migliaia 11 3 6 2 3 3" xfId="31656" xr:uid="{00000000-0005-0000-0000-000062050000}"/>
    <cellStyle name="Migliaia 11 3 6 2 4" xfId="14528" xr:uid="{00000000-0005-0000-0000-000063050000}"/>
    <cellStyle name="Migliaia 11 3 6 2 4 2" xfId="37365" xr:uid="{00000000-0005-0000-0000-000064050000}"/>
    <cellStyle name="Migliaia 11 3 6 2 5" xfId="25948" xr:uid="{00000000-0005-0000-0000-000065050000}"/>
    <cellStyle name="Migliaia 11 3 6 3" xfId="4537" xr:uid="{00000000-0005-0000-0000-000066050000}"/>
    <cellStyle name="Migliaia 11 3 6 3 2" xfId="10246" xr:uid="{00000000-0005-0000-0000-000067050000}"/>
    <cellStyle name="Migliaia 11 3 6 3 2 2" xfId="21663" xr:uid="{00000000-0005-0000-0000-000068050000}"/>
    <cellStyle name="Migliaia 11 3 6 3 2 2 2" xfId="44500" xr:uid="{00000000-0005-0000-0000-000069050000}"/>
    <cellStyle name="Migliaia 11 3 6 3 2 3" xfId="33083" xr:uid="{00000000-0005-0000-0000-00006A050000}"/>
    <cellStyle name="Migliaia 11 3 6 3 3" xfId="15955" xr:uid="{00000000-0005-0000-0000-00006B050000}"/>
    <cellStyle name="Migliaia 11 3 6 3 3 2" xfId="38792" xr:uid="{00000000-0005-0000-0000-00006C050000}"/>
    <cellStyle name="Migliaia 11 3 6 3 4" xfId="27375" xr:uid="{00000000-0005-0000-0000-00006D050000}"/>
    <cellStyle name="Migliaia 11 3 6 4" xfId="7392" xr:uid="{00000000-0005-0000-0000-00006E050000}"/>
    <cellStyle name="Migliaia 11 3 6 4 2" xfId="18809" xr:uid="{00000000-0005-0000-0000-00006F050000}"/>
    <cellStyle name="Migliaia 11 3 6 4 2 2" xfId="41646" xr:uid="{00000000-0005-0000-0000-000070050000}"/>
    <cellStyle name="Migliaia 11 3 6 4 3" xfId="30229" xr:uid="{00000000-0005-0000-0000-000071050000}"/>
    <cellStyle name="Migliaia 11 3 6 5" xfId="13101" xr:uid="{00000000-0005-0000-0000-000072050000}"/>
    <cellStyle name="Migliaia 11 3 6 5 2" xfId="35938" xr:uid="{00000000-0005-0000-0000-000073050000}"/>
    <cellStyle name="Migliaia 11 3 6 6" xfId="24521" xr:uid="{00000000-0005-0000-0000-000074050000}"/>
    <cellStyle name="Migliaia 11 3 7" xfId="2023" xr:uid="{00000000-0005-0000-0000-000075050000}"/>
    <cellStyle name="Migliaia 11 3 7 2" xfId="4879" xr:uid="{00000000-0005-0000-0000-000076050000}"/>
    <cellStyle name="Migliaia 11 3 7 2 2" xfId="10587" xr:uid="{00000000-0005-0000-0000-000077050000}"/>
    <cellStyle name="Migliaia 11 3 7 2 2 2" xfId="22005" xr:uid="{00000000-0005-0000-0000-000078050000}"/>
    <cellStyle name="Migliaia 11 3 7 2 2 2 2" xfId="44842" xr:uid="{00000000-0005-0000-0000-000079050000}"/>
    <cellStyle name="Migliaia 11 3 7 2 2 3" xfId="33425" xr:uid="{00000000-0005-0000-0000-00007A050000}"/>
    <cellStyle name="Migliaia 11 3 7 2 3" xfId="16297" xr:uid="{00000000-0005-0000-0000-00007B050000}"/>
    <cellStyle name="Migliaia 11 3 7 2 3 2" xfId="39134" xr:uid="{00000000-0005-0000-0000-00007C050000}"/>
    <cellStyle name="Migliaia 11 3 7 2 4" xfId="27717" xr:uid="{00000000-0005-0000-0000-00007D050000}"/>
    <cellStyle name="Migliaia 11 3 7 3" xfId="7734" xr:uid="{00000000-0005-0000-0000-00007E050000}"/>
    <cellStyle name="Migliaia 11 3 7 3 2" xfId="19151" xr:uid="{00000000-0005-0000-0000-00007F050000}"/>
    <cellStyle name="Migliaia 11 3 7 3 2 2" xfId="41988" xr:uid="{00000000-0005-0000-0000-000080050000}"/>
    <cellStyle name="Migliaia 11 3 7 3 3" xfId="30571" xr:uid="{00000000-0005-0000-0000-000081050000}"/>
    <cellStyle name="Migliaia 11 3 7 4" xfId="13443" xr:uid="{00000000-0005-0000-0000-000082050000}"/>
    <cellStyle name="Migliaia 11 3 7 4 2" xfId="36280" xr:uid="{00000000-0005-0000-0000-000083050000}"/>
    <cellStyle name="Migliaia 11 3 7 5" xfId="24863" xr:uid="{00000000-0005-0000-0000-000084050000}"/>
    <cellStyle name="Migliaia 11 3 8" xfId="3452" xr:uid="{00000000-0005-0000-0000-000085050000}"/>
    <cellStyle name="Migliaia 11 3 8 2" xfId="9161" xr:uid="{00000000-0005-0000-0000-000086050000}"/>
    <cellStyle name="Migliaia 11 3 8 2 2" xfId="20578" xr:uid="{00000000-0005-0000-0000-000087050000}"/>
    <cellStyle name="Migliaia 11 3 8 2 2 2" xfId="43415" xr:uid="{00000000-0005-0000-0000-000088050000}"/>
    <cellStyle name="Migliaia 11 3 8 2 3" xfId="31998" xr:uid="{00000000-0005-0000-0000-000089050000}"/>
    <cellStyle name="Migliaia 11 3 8 3" xfId="14870" xr:uid="{00000000-0005-0000-0000-00008A050000}"/>
    <cellStyle name="Migliaia 11 3 8 3 2" xfId="37707" xr:uid="{00000000-0005-0000-0000-00008B050000}"/>
    <cellStyle name="Migliaia 11 3 8 4" xfId="26290" xr:uid="{00000000-0005-0000-0000-00008C050000}"/>
    <cellStyle name="Migliaia 11 3 9" xfId="6307" xr:uid="{00000000-0005-0000-0000-00008D050000}"/>
    <cellStyle name="Migliaia 11 3 9 2" xfId="17724" xr:uid="{00000000-0005-0000-0000-00008E050000}"/>
    <cellStyle name="Migliaia 11 3 9 2 2" xfId="40561" xr:uid="{00000000-0005-0000-0000-00008F050000}"/>
    <cellStyle name="Migliaia 11 3 9 3" xfId="29144" xr:uid="{00000000-0005-0000-0000-000090050000}"/>
    <cellStyle name="Migliaia 11 4" xfId="544" xr:uid="{00000000-0005-0000-0000-000091050000}"/>
    <cellStyle name="Migliaia 11 4 2" xfId="2126" xr:uid="{00000000-0005-0000-0000-000092050000}"/>
    <cellStyle name="Migliaia 11 4 2 2" xfId="4982" xr:uid="{00000000-0005-0000-0000-000093050000}"/>
    <cellStyle name="Migliaia 11 4 2 2 2" xfId="10690" xr:uid="{00000000-0005-0000-0000-000094050000}"/>
    <cellStyle name="Migliaia 11 4 2 2 2 2" xfId="22108" xr:uid="{00000000-0005-0000-0000-000095050000}"/>
    <cellStyle name="Migliaia 11 4 2 2 2 2 2" xfId="44945" xr:uid="{00000000-0005-0000-0000-000096050000}"/>
    <cellStyle name="Migliaia 11 4 2 2 2 3" xfId="33528" xr:uid="{00000000-0005-0000-0000-000097050000}"/>
    <cellStyle name="Migliaia 11 4 2 2 3" xfId="16400" xr:uid="{00000000-0005-0000-0000-000098050000}"/>
    <cellStyle name="Migliaia 11 4 2 2 3 2" xfId="39237" xr:uid="{00000000-0005-0000-0000-000099050000}"/>
    <cellStyle name="Migliaia 11 4 2 2 4" xfId="27820" xr:uid="{00000000-0005-0000-0000-00009A050000}"/>
    <cellStyle name="Migliaia 11 4 2 3" xfId="7837" xr:uid="{00000000-0005-0000-0000-00009B050000}"/>
    <cellStyle name="Migliaia 11 4 2 3 2" xfId="19254" xr:uid="{00000000-0005-0000-0000-00009C050000}"/>
    <cellStyle name="Migliaia 11 4 2 3 2 2" xfId="42091" xr:uid="{00000000-0005-0000-0000-00009D050000}"/>
    <cellStyle name="Migliaia 11 4 2 3 3" xfId="30674" xr:uid="{00000000-0005-0000-0000-00009E050000}"/>
    <cellStyle name="Migliaia 11 4 2 4" xfId="13546" xr:uid="{00000000-0005-0000-0000-00009F050000}"/>
    <cellStyle name="Migliaia 11 4 2 4 2" xfId="36383" xr:uid="{00000000-0005-0000-0000-0000A0050000}"/>
    <cellStyle name="Migliaia 11 4 2 5" xfId="24966" xr:uid="{00000000-0005-0000-0000-0000A1050000}"/>
    <cellStyle name="Migliaia 11 4 3" xfId="3555" xr:uid="{00000000-0005-0000-0000-0000A2050000}"/>
    <cellStyle name="Migliaia 11 4 3 2" xfId="9264" xr:uid="{00000000-0005-0000-0000-0000A3050000}"/>
    <cellStyle name="Migliaia 11 4 3 2 2" xfId="20681" xr:uid="{00000000-0005-0000-0000-0000A4050000}"/>
    <cellStyle name="Migliaia 11 4 3 2 2 2" xfId="43518" xr:uid="{00000000-0005-0000-0000-0000A5050000}"/>
    <cellStyle name="Migliaia 11 4 3 2 3" xfId="32101" xr:uid="{00000000-0005-0000-0000-0000A6050000}"/>
    <cellStyle name="Migliaia 11 4 3 3" xfId="14973" xr:uid="{00000000-0005-0000-0000-0000A7050000}"/>
    <cellStyle name="Migliaia 11 4 3 3 2" xfId="37810" xr:uid="{00000000-0005-0000-0000-0000A8050000}"/>
    <cellStyle name="Migliaia 11 4 3 4" xfId="26393" xr:uid="{00000000-0005-0000-0000-0000A9050000}"/>
    <cellStyle name="Migliaia 11 4 4" xfId="6410" xr:uid="{00000000-0005-0000-0000-0000AA050000}"/>
    <cellStyle name="Migliaia 11 4 4 2" xfId="17827" xr:uid="{00000000-0005-0000-0000-0000AB050000}"/>
    <cellStyle name="Migliaia 11 4 4 2 2" xfId="40664" xr:uid="{00000000-0005-0000-0000-0000AC050000}"/>
    <cellStyle name="Migliaia 11 4 4 3" xfId="29247" xr:uid="{00000000-0005-0000-0000-0000AD050000}"/>
    <cellStyle name="Migliaia 11 4 5" xfId="12119" xr:uid="{00000000-0005-0000-0000-0000AE050000}"/>
    <cellStyle name="Migliaia 11 4 5 2" xfId="34956" xr:uid="{00000000-0005-0000-0000-0000AF050000}"/>
    <cellStyle name="Migliaia 11 4 6" xfId="23539" xr:uid="{00000000-0005-0000-0000-0000B0050000}"/>
    <cellStyle name="Migliaia 11 5" xfId="807" xr:uid="{00000000-0005-0000-0000-0000B1050000}"/>
    <cellStyle name="Migliaia 11 5 2" xfId="2343" xr:uid="{00000000-0005-0000-0000-0000B2050000}"/>
    <cellStyle name="Migliaia 11 5 2 2" xfId="5199" xr:uid="{00000000-0005-0000-0000-0000B3050000}"/>
    <cellStyle name="Migliaia 11 5 2 2 2" xfId="10907" xr:uid="{00000000-0005-0000-0000-0000B4050000}"/>
    <cellStyle name="Migliaia 11 5 2 2 2 2" xfId="22325" xr:uid="{00000000-0005-0000-0000-0000B5050000}"/>
    <cellStyle name="Migliaia 11 5 2 2 2 2 2" xfId="45162" xr:uid="{00000000-0005-0000-0000-0000B6050000}"/>
    <cellStyle name="Migliaia 11 5 2 2 2 3" xfId="33745" xr:uid="{00000000-0005-0000-0000-0000B7050000}"/>
    <cellStyle name="Migliaia 11 5 2 2 3" xfId="16617" xr:uid="{00000000-0005-0000-0000-0000B8050000}"/>
    <cellStyle name="Migliaia 11 5 2 2 3 2" xfId="39454" xr:uid="{00000000-0005-0000-0000-0000B9050000}"/>
    <cellStyle name="Migliaia 11 5 2 2 4" xfId="28037" xr:uid="{00000000-0005-0000-0000-0000BA050000}"/>
    <cellStyle name="Migliaia 11 5 2 3" xfId="8054" xr:uid="{00000000-0005-0000-0000-0000BB050000}"/>
    <cellStyle name="Migliaia 11 5 2 3 2" xfId="19471" xr:uid="{00000000-0005-0000-0000-0000BC050000}"/>
    <cellStyle name="Migliaia 11 5 2 3 2 2" xfId="42308" xr:uid="{00000000-0005-0000-0000-0000BD050000}"/>
    <cellStyle name="Migliaia 11 5 2 3 3" xfId="30891" xr:uid="{00000000-0005-0000-0000-0000BE050000}"/>
    <cellStyle name="Migliaia 11 5 2 4" xfId="13763" xr:uid="{00000000-0005-0000-0000-0000BF050000}"/>
    <cellStyle name="Migliaia 11 5 2 4 2" xfId="36600" xr:uid="{00000000-0005-0000-0000-0000C0050000}"/>
    <cellStyle name="Migliaia 11 5 2 5" xfId="25183" xr:uid="{00000000-0005-0000-0000-0000C1050000}"/>
    <cellStyle name="Migliaia 11 5 3" xfId="3772" xr:uid="{00000000-0005-0000-0000-0000C2050000}"/>
    <cellStyle name="Migliaia 11 5 3 2" xfId="9481" xr:uid="{00000000-0005-0000-0000-0000C3050000}"/>
    <cellStyle name="Migliaia 11 5 3 2 2" xfId="20898" xr:uid="{00000000-0005-0000-0000-0000C4050000}"/>
    <cellStyle name="Migliaia 11 5 3 2 2 2" xfId="43735" xr:uid="{00000000-0005-0000-0000-0000C5050000}"/>
    <cellStyle name="Migliaia 11 5 3 2 3" xfId="32318" xr:uid="{00000000-0005-0000-0000-0000C6050000}"/>
    <cellStyle name="Migliaia 11 5 3 3" xfId="15190" xr:uid="{00000000-0005-0000-0000-0000C7050000}"/>
    <cellStyle name="Migliaia 11 5 3 3 2" xfId="38027" xr:uid="{00000000-0005-0000-0000-0000C8050000}"/>
    <cellStyle name="Migliaia 11 5 3 4" xfId="26610" xr:uid="{00000000-0005-0000-0000-0000C9050000}"/>
    <cellStyle name="Migliaia 11 5 4" xfId="6627" xr:uid="{00000000-0005-0000-0000-0000CA050000}"/>
    <cellStyle name="Migliaia 11 5 4 2" xfId="18044" xr:uid="{00000000-0005-0000-0000-0000CB050000}"/>
    <cellStyle name="Migliaia 11 5 4 2 2" xfId="40881" xr:uid="{00000000-0005-0000-0000-0000CC050000}"/>
    <cellStyle name="Migliaia 11 5 4 3" xfId="29464" xr:uid="{00000000-0005-0000-0000-0000CD050000}"/>
    <cellStyle name="Migliaia 11 5 5" xfId="12336" xr:uid="{00000000-0005-0000-0000-0000CE050000}"/>
    <cellStyle name="Migliaia 11 5 5 2" xfId="35173" xr:uid="{00000000-0005-0000-0000-0000CF050000}"/>
    <cellStyle name="Migliaia 11 5 6" xfId="23756" xr:uid="{00000000-0005-0000-0000-0000D0050000}"/>
    <cellStyle name="Migliaia 11 6" xfId="1054" xr:uid="{00000000-0005-0000-0000-0000D1050000}"/>
    <cellStyle name="Migliaia 11 6 2" xfId="2560" xr:uid="{00000000-0005-0000-0000-0000D2050000}"/>
    <cellStyle name="Migliaia 11 6 2 2" xfId="5416" xr:uid="{00000000-0005-0000-0000-0000D3050000}"/>
    <cellStyle name="Migliaia 11 6 2 2 2" xfId="11124" xr:uid="{00000000-0005-0000-0000-0000D4050000}"/>
    <cellStyle name="Migliaia 11 6 2 2 2 2" xfId="22542" xr:uid="{00000000-0005-0000-0000-0000D5050000}"/>
    <cellStyle name="Migliaia 11 6 2 2 2 2 2" xfId="45379" xr:uid="{00000000-0005-0000-0000-0000D6050000}"/>
    <cellStyle name="Migliaia 11 6 2 2 2 3" xfId="33962" xr:uid="{00000000-0005-0000-0000-0000D7050000}"/>
    <cellStyle name="Migliaia 11 6 2 2 3" xfId="16834" xr:uid="{00000000-0005-0000-0000-0000D8050000}"/>
    <cellStyle name="Migliaia 11 6 2 2 3 2" xfId="39671" xr:uid="{00000000-0005-0000-0000-0000D9050000}"/>
    <cellStyle name="Migliaia 11 6 2 2 4" xfId="28254" xr:uid="{00000000-0005-0000-0000-0000DA050000}"/>
    <cellStyle name="Migliaia 11 6 2 3" xfId="8271" xr:uid="{00000000-0005-0000-0000-0000DB050000}"/>
    <cellStyle name="Migliaia 11 6 2 3 2" xfId="19688" xr:uid="{00000000-0005-0000-0000-0000DC050000}"/>
    <cellStyle name="Migliaia 11 6 2 3 2 2" xfId="42525" xr:uid="{00000000-0005-0000-0000-0000DD050000}"/>
    <cellStyle name="Migliaia 11 6 2 3 3" xfId="31108" xr:uid="{00000000-0005-0000-0000-0000DE050000}"/>
    <cellStyle name="Migliaia 11 6 2 4" xfId="13980" xr:uid="{00000000-0005-0000-0000-0000DF050000}"/>
    <cellStyle name="Migliaia 11 6 2 4 2" xfId="36817" xr:uid="{00000000-0005-0000-0000-0000E0050000}"/>
    <cellStyle name="Migliaia 11 6 2 5" xfId="25400" xr:uid="{00000000-0005-0000-0000-0000E1050000}"/>
    <cellStyle name="Migliaia 11 6 3" xfId="3989" xr:uid="{00000000-0005-0000-0000-0000E2050000}"/>
    <cellStyle name="Migliaia 11 6 3 2" xfId="9698" xr:uid="{00000000-0005-0000-0000-0000E3050000}"/>
    <cellStyle name="Migliaia 11 6 3 2 2" xfId="21115" xr:uid="{00000000-0005-0000-0000-0000E4050000}"/>
    <cellStyle name="Migliaia 11 6 3 2 2 2" xfId="43952" xr:uid="{00000000-0005-0000-0000-0000E5050000}"/>
    <cellStyle name="Migliaia 11 6 3 2 3" xfId="32535" xr:uid="{00000000-0005-0000-0000-0000E6050000}"/>
    <cellStyle name="Migliaia 11 6 3 3" xfId="15407" xr:uid="{00000000-0005-0000-0000-0000E7050000}"/>
    <cellStyle name="Migliaia 11 6 3 3 2" xfId="38244" xr:uid="{00000000-0005-0000-0000-0000E8050000}"/>
    <cellStyle name="Migliaia 11 6 3 4" xfId="26827" xr:uid="{00000000-0005-0000-0000-0000E9050000}"/>
    <cellStyle name="Migliaia 11 6 4" xfId="6844" xr:uid="{00000000-0005-0000-0000-0000EA050000}"/>
    <cellStyle name="Migliaia 11 6 4 2" xfId="18261" xr:uid="{00000000-0005-0000-0000-0000EB050000}"/>
    <cellStyle name="Migliaia 11 6 4 2 2" xfId="41098" xr:uid="{00000000-0005-0000-0000-0000EC050000}"/>
    <cellStyle name="Migliaia 11 6 4 3" xfId="29681" xr:uid="{00000000-0005-0000-0000-0000ED050000}"/>
    <cellStyle name="Migliaia 11 6 5" xfId="12553" xr:uid="{00000000-0005-0000-0000-0000EE050000}"/>
    <cellStyle name="Migliaia 11 6 5 2" xfId="35390" xr:uid="{00000000-0005-0000-0000-0000EF050000}"/>
    <cellStyle name="Migliaia 11 6 6" xfId="23973" xr:uid="{00000000-0005-0000-0000-0000F0050000}"/>
    <cellStyle name="Migliaia 11 7" xfId="1301" xr:uid="{00000000-0005-0000-0000-0000F1050000}"/>
    <cellStyle name="Migliaia 11 7 2" xfId="2777" xr:uid="{00000000-0005-0000-0000-0000F2050000}"/>
    <cellStyle name="Migliaia 11 7 2 2" xfId="5633" xr:uid="{00000000-0005-0000-0000-0000F3050000}"/>
    <cellStyle name="Migliaia 11 7 2 2 2" xfId="11341" xr:uid="{00000000-0005-0000-0000-0000F4050000}"/>
    <cellStyle name="Migliaia 11 7 2 2 2 2" xfId="22759" xr:uid="{00000000-0005-0000-0000-0000F5050000}"/>
    <cellStyle name="Migliaia 11 7 2 2 2 2 2" xfId="45596" xr:uid="{00000000-0005-0000-0000-0000F6050000}"/>
    <cellStyle name="Migliaia 11 7 2 2 2 3" xfId="34179" xr:uid="{00000000-0005-0000-0000-0000F7050000}"/>
    <cellStyle name="Migliaia 11 7 2 2 3" xfId="17051" xr:uid="{00000000-0005-0000-0000-0000F8050000}"/>
    <cellStyle name="Migliaia 11 7 2 2 3 2" xfId="39888" xr:uid="{00000000-0005-0000-0000-0000F9050000}"/>
    <cellStyle name="Migliaia 11 7 2 2 4" xfId="28471" xr:uid="{00000000-0005-0000-0000-0000FA050000}"/>
    <cellStyle name="Migliaia 11 7 2 3" xfId="8488" xr:uid="{00000000-0005-0000-0000-0000FB050000}"/>
    <cellStyle name="Migliaia 11 7 2 3 2" xfId="19905" xr:uid="{00000000-0005-0000-0000-0000FC050000}"/>
    <cellStyle name="Migliaia 11 7 2 3 2 2" xfId="42742" xr:uid="{00000000-0005-0000-0000-0000FD050000}"/>
    <cellStyle name="Migliaia 11 7 2 3 3" xfId="31325" xr:uid="{00000000-0005-0000-0000-0000FE050000}"/>
    <cellStyle name="Migliaia 11 7 2 4" xfId="14197" xr:uid="{00000000-0005-0000-0000-0000FF050000}"/>
    <cellStyle name="Migliaia 11 7 2 4 2" xfId="37034" xr:uid="{00000000-0005-0000-0000-000000060000}"/>
    <cellStyle name="Migliaia 11 7 2 5" xfId="25617" xr:uid="{00000000-0005-0000-0000-000001060000}"/>
    <cellStyle name="Migliaia 11 7 3" xfId="4206" xr:uid="{00000000-0005-0000-0000-000002060000}"/>
    <cellStyle name="Migliaia 11 7 3 2" xfId="9915" xr:uid="{00000000-0005-0000-0000-000003060000}"/>
    <cellStyle name="Migliaia 11 7 3 2 2" xfId="21332" xr:uid="{00000000-0005-0000-0000-000004060000}"/>
    <cellStyle name="Migliaia 11 7 3 2 2 2" xfId="44169" xr:uid="{00000000-0005-0000-0000-000005060000}"/>
    <cellStyle name="Migliaia 11 7 3 2 3" xfId="32752" xr:uid="{00000000-0005-0000-0000-000006060000}"/>
    <cellStyle name="Migliaia 11 7 3 3" xfId="15624" xr:uid="{00000000-0005-0000-0000-000007060000}"/>
    <cellStyle name="Migliaia 11 7 3 3 2" xfId="38461" xr:uid="{00000000-0005-0000-0000-000008060000}"/>
    <cellStyle name="Migliaia 11 7 3 4" xfId="27044" xr:uid="{00000000-0005-0000-0000-000009060000}"/>
    <cellStyle name="Migliaia 11 7 4" xfId="7061" xr:uid="{00000000-0005-0000-0000-00000A060000}"/>
    <cellStyle name="Migliaia 11 7 4 2" xfId="18478" xr:uid="{00000000-0005-0000-0000-00000B060000}"/>
    <cellStyle name="Migliaia 11 7 4 2 2" xfId="41315" xr:uid="{00000000-0005-0000-0000-00000C060000}"/>
    <cellStyle name="Migliaia 11 7 4 3" xfId="29898" xr:uid="{00000000-0005-0000-0000-00000D060000}"/>
    <cellStyle name="Migliaia 11 7 5" xfId="12770" xr:uid="{00000000-0005-0000-0000-00000E060000}"/>
    <cellStyle name="Migliaia 11 7 5 2" xfId="35607" xr:uid="{00000000-0005-0000-0000-00000F060000}"/>
    <cellStyle name="Migliaia 11 7 6" xfId="24190" xr:uid="{00000000-0005-0000-0000-000010060000}"/>
    <cellStyle name="Migliaia 11 8" xfId="1548" xr:uid="{00000000-0005-0000-0000-000011060000}"/>
    <cellStyle name="Migliaia 11 8 2" xfId="2994" xr:uid="{00000000-0005-0000-0000-000012060000}"/>
    <cellStyle name="Migliaia 11 8 2 2" xfId="5850" xr:uid="{00000000-0005-0000-0000-000013060000}"/>
    <cellStyle name="Migliaia 11 8 2 2 2" xfId="11558" xr:uid="{00000000-0005-0000-0000-000014060000}"/>
    <cellStyle name="Migliaia 11 8 2 2 2 2" xfId="22976" xr:uid="{00000000-0005-0000-0000-000015060000}"/>
    <cellStyle name="Migliaia 11 8 2 2 2 2 2" xfId="45813" xr:uid="{00000000-0005-0000-0000-000016060000}"/>
    <cellStyle name="Migliaia 11 8 2 2 2 3" xfId="34396" xr:uid="{00000000-0005-0000-0000-000017060000}"/>
    <cellStyle name="Migliaia 11 8 2 2 3" xfId="17268" xr:uid="{00000000-0005-0000-0000-000018060000}"/>
    <cellStyle name="Migliaia 11 8 2 2 3 2" xfId="40105" xr:uid="{00000000-0005-0000-0000-000019060000}"/>
    <cellStyle name="Migliaia 11 8 2 2 4" xfId="28688" xr:uid="{00000000-0005-0000-0000-00001A060000}"/>
    <cellStyle name="Migliaia 11 8 2 3" xfId="8705" xr:uid="{00000000-0005-0000-0000-00001B060000}"/>
    <cellStyle name="Migliaia 11 8 2 3 2" xfId="20122" xr:uid="{00000000-0005-0000-0000-00001C060000}"/>
    <cellStyle name="Migliaia 11 8 2 3 2 2" xfId="42959" xr:uid="{00000000-0005-0000-0000-00001D060000}"/>
    <cellStyle name="Migliaia 11 8 2 3 3" xfId="31542" xr:uid="{00000000-0005-0000-0000-00001E060000}"/>
    <cellStyle name="Migliaia 11 8 2 4" xfId="14414" xr:uid="{00000000-0005-0000-0000-00001F060000}"/>
    <cellStyle name="Migliaia 11 8 2 4 2" xfId="37251" xr:uid="{00000000-0005-0000-0000-000020060000}"/>
    <cellStyle name="Migliaia 11 8 2 5" xfId="25834" xr:uid="{00000000-0005-0000-0000-000021060000}"/>
    <cellStyle name="Migliaia 11 8 3" xfId="4423" xr:uid="{00000000-0005-0000-0000-000022060000}"/>
    <cellStyle name="Migliaia 11 8 3 2" xfId="10132" xr:uid="{00000000-0005-0000-0000-000023060000}"/>
    <cellStyle name="Migliaia 11 8 3 2 2" xfId="21549" xr:uid="{00000000-0005-0000-0000-000024060000}"/>
    <cellStyle name="Migliaia 11 8 3 2 2 2" xfId="44386" xr:uid="{00000000-0005-0000-0000-000025060000}"/>
    <cellStyle name="Migliaia 11 8 3 2 3" xfId="32969" xr:uid="{00000000-0005-0000-0000-000026060000}"/>
    <cellStyle name="Migliaia 11 8 3 3" xfId="15841" xr:uid="{00000000-0005-0000-0000-000027060000}"/>
    <cellStyle name="Migliaia 11 8 3 3 2" xfId="38678" xr:uid="{00000000-0005-0000-0000-000028060000}"/>
    <cellStyle name="Migliaia 11 8 3 4" xfId="27261" xr:uid="{00000000-0005-0000-0000-000029060000}"/>
    <cellStyle name="Migliaia 11 8 4" xfId="7278" xr:uid="{00000000-0005-0000-0000-00002A060000}"/>
    <cellStyle name="Migliaia 11 8 4 2" xfId="18695" xr:uid="{00000000-0005-0000-0000-00002B060000}"/>
    <cellStyle name="Migliaia 11 8 4 2 2" xfId="41532" xr:uid="{00000000-0005-0000-0000-00002C060000}"/>
    <cellStyle name="Migliaia 11 8 4 3" xfId="30115" xr:uid="{00000000-0005-0000-0000-00002D060000}"/>
    <cellStyle name="Migliaia 11 8 5" xfId="12987" xr:uid="{00000000-0005-0000-0000-00002E060000}"/>
    <cellStyle name="Migliaia 11 8 5 2" xfId="35824" xr:uid="{00000000-0005-0000-0000-00002F060000}"/>
    <cellStyle name="Migliaia 11 8 6" xfId="24407" xr:uid="{00000000-0005-0000-0000-000030060000}"/>
    <cellStyle name="Migliaia 11 9" xfId="1891" xr:uid="{00000000-0005-0000-0000-000031060000}"/>
    <cellStyle name="Migliaia 11 9 2" xfId="4747" xr:uid="{00000000-0005-0000-0000-000032060000}"/>
    <cellStyle name="Migliaia 11 9 2 2" xfId="10456" xr:uid="{00000000-0005-0000-0000-000033060000}"/>
    <cellStyle name="Migliaia 11 9 2 2 2" xfId="21873" xr:uid="{00000000-0005-0000-0000-000034060000}"/>
    <cellStyle name="Migliaia 11 9 2 2 2 2" xfId="44710" xr:uid="{00000000-0005-0000-0000-000035060000}"/>
    <cellStyle name="Migliaia 11 9 2 2 3" xfId="33293" xr:uid="{00000000-0005-0000-0000-000036060000}"/>
    <cellStyle name="Migliaia 11 9 2 3" xfId="16165" xr:uid="{00000000-0005-0000-0000-000037060000}"/>
    <cellStyle name="Migliaia 11 9 2 3 2" xfId="39002" xr:uid="{00000000-0005-0000-0000-000038060000}"/>
    <cellStyle name="Migliaia 11 9 2 4" xfId="27585" xr:uid="{00000000-0005-0000-0000-000039060000}"/>
    <cellStyle name="Migliaia 11 9 3" xfId="7602" xr:uid="{00000000-0005-0000-0000-00003A060000}"/>
    <cellStyle name="Migliaia 11 9 3 2" xfId="19019" xr:uid="{00000000-0005-0000-0000-00003B060000}"/>
    <cellStyle name="Migliaia 11 9 3 2 2" xfId="41856" xr:uid="{00000000-0005-0000-0000-00003C060000}"/>
    <cellStyle name="Migliaia 11 9 3 3" xfId="30439" xr:uid="{00000000-0005-0000-0000-00003D060000}"/>
    <cellStyle name="Migliaia 11 9 4" xfId="13311" xr:uid="{00000000-0005-0000-0000-00003E060000}"/>
    <cellStyle name="Migliaia 11 9 4 2" xfId="36148" xr:uid="{00000000-0005-0000-0000-00003F060000}"/>
    <cellStyle name="Migliaia 11 9 5" xfId="24731" xr:uid="{00000000-0005-0000-0000-000040060000}"/>
    <cellStyle name="Migliaia 12" xfId="333" xr:uid="{00000000-0005-0000-0000-000041060000}"/>
    <cellStyle name="Migliaia 12 10" xfId="6245" xr:uid="{00000000-0005-0000-0000-000042060000}"/>
    <cellStyle name="Migliaia 12 10 2" xfId="17662" xr:uid="{00000000-0005-0000-0000-000043060000}"/>
    <cellStyle name="Migliaia 12 10 2 2" xfId="40499" xr:uid="{00000000-0005-0000-0000-000044060000}"/>
    <cellStyle name="Migliaia 12 10 3" xfId="29082" xr:uid="{00000000-0005-0000-0000-000045060000}"/>
    <cellStyle name="Migliaia 12 11" xfId="11954" xr:uid="{00000000-0005-0000-0000-000046060000}"/>
    <cellStyle name="Migliaia 12 11 2" xfId="34791" xr:uid="{00000000-0005-0000-0000-000047060000}"/>
    <cellStyle name="Migliaia 12 12" xfId="23374" xr:uid="{00000000-0005-0000-0000-000048060000}"/>
    <cellStyle name="Migliaia 12 2" xfId="482" xr:uid="{00000000-0005-0000-0000-000049060000}"/>
    <cellStyle name="Migliaia 12 2 10" xfId="12074" xr:uid="{00000000-0005-0000-0000-00004A060000}"/>
    <cellStyle name="Migliaia 12 2 10 2" xfId="34911" xr:uid="{00000000-0005-0000-0000-00004B060000}"/>
    <cellStyle name="Migliaia 12 2 11" xfId="23494" xr:uid="{00000000-0005-0000-0000-00004C060000}"/>
    <cellStyle name="Migliaia 12 2 2" xfId="736" xr:uid="{00000000-0005-0000-0000-00004D060000}"/>
    <cellStyle name="Migliaia 12 2 2 2" xfId="2298" xr:uid="{00000000-0005-0000-0000-00004E060000}"/>
    <cellStyle name="Migliaia 12 2 2 2 2" xfId="5154" xr:uid="{00000000-0005-0000-0000-00004F060000}"/>
    <cellStyle name="Migliaia 12 2 2 2 2 2" xfId="10862" xr:uid="{00000000-0005-0000-0000-000050060000}"/>
    <cellStyle name="Migliaia 12 2 2 2 2 2 2" xfId="22280" xr:uid="{00000000-0005-0000-0000-000051060000}"/>
    <cellStyle name="Migliaia 12 2 2 2 2 2 2 2" xfId="45117" xr:uid="{00000000-0005-0000-0000-000052060000}"/>
    <cellStyle name="Migliaia 12 2 2 2 2 2 3" xfId="33700" xr:uid="{00000000-0005-0000-0000-000053060000}"/>
    <cellStyle name="Migliaia 12 2 2 2 2 3" xfId="16572" xr:uid="{00000000-0005-0000-0000-000054060000}"/>
    <cellStyle name="Migliaia 12 2 2 2 2 3 2" xfId="39409" xr:uid="{00000000-0005-0000-0000-000055060000}"/>
    <cellStyle name="Migliaia 12 2 2 2 2 4" xfId="27992" xr:uid="{00000000-0005-0000-0000-000056060000}"/>
    <cellStyle name="Migliaia 12 2 2 2 3" xfId="8009" xr:uid="{00000000-0005-0000-0000-000057060000}"/>
    <cellStyle name="Migliaia 12 2 2 2 3 2" xfId="19426" xr:uid="{00000000-0005-0000-0000-000058060000}"/>
    <cellStyle name="Migliaia 12 2 2 2 3 2 2" xfId="42263" xr:uid="{00000000-0005-0000-0000-000059060000}"/>
    <cellStyle name="Migliaia 12 2 2 2 3 3" xfId="30846" xr:uid="{00000000-0005-0000-0000-00005A060000}"/>
    <cellStyle name="Migliaia 12 2 2 2 4" xfId="13718" xr:uid="{00000000-0005-0000-0000-00005B060000}"/>
    <cellStyle name="Migliaia 12 2 2 2 4 2" xfId="36555" xr:uid="{00000000-0005-0000-0000-00005C060000}"/>
    <cellStyle name="Migliaia 12 2 2 2 5" xfId="25138" xr:uid="{00000000-0005-0000-0000-00005D060000}"/>
    <cellStyle name="Migliaia 12 2 2 3" xfId="3727" xr:uid="{00000000-0005-0000-0000-00005E060000}"/>
    <cellStyle name="Migliaia 12 2 2 3 2" xfId="9436" xr:uid="{00000000-0005-0000-0000-00005F060000}"/>
    <cellStyle name="Migliaia 12 2 2 3 2 2" xfId="20853" xr:uid="{00000000-0005-0000-0000-000060060000}"/>
    <cellStyle name="Migliaia 12 2 2 3 2 2 2" xfId="43690" xr:uid="{00000000-0005-0000-0000-000061060000}"/>
    <cellStyle name="Migliaia 12 2 2 3 2 3" xfId="32273" xr:uid="{00000000-0005-0000-0000-000062060000}"/>
    <cellStyle name="Migliaia 12 2 2 3 3" xfId="15145" xr:uid="{00000000-0005-0000-0000-000063060000}"/>
    <cellStyle name="Migliaia 12 2 2 3 3 2" xfId="37982" xr:uid="{00000000-0005-0000-0000-000064060000}"/>
    <cellStyle name="Migliaia 12 2 2 3 4" xfId="26565" xr:uid="{00000000-0005-0000-0000-000065060000}"/>
    <cellStyle name="Migliaia 12 2 2 4" xfId="6582" xr:uid="{00000000-0005-0000-0000-000066060000}"/>
    <cellStyle name="Migliaia 12 2 2 4 2" xfId="17999" xr:uid="{00000000-0005-0000-0000-000067060000}"/>
    <cellStyle name="Migliaia 12 2 2 4 2 2" xfId="40836" xr:uid="{00000000-0005-0000-0000-000068060000}"/>
    <cellStyle name="Migliaia 12 2 2 4 3" xfId="29419" xr:uid="{00000000-0005-0000-0000-000069060000}"/>
    <cellStyle name="Migliaia 12 2 2 5" xfId="12291" xr:uid="{00000000-0005-0000-0000-00006A060000}"/>
    <cellStyle name="Migliaia 12 2 2 5 2" xfId="35128" xr:uid="{00000000-0005-0000-0000-00006B060000}"/>
    <cellStyle name="Migliaia 12 2 2 6" xfId="23711" xr:uid="{00000000-0005-0000-0000-00006C060000}"/>
    <cellStyle name="Migliaia 12 2 3" xfId="996" xr:uid="{00000000-0005-0000-0000-00006D060000}"/>
    <cellStyle name="Migliaia 12 2 3 2" xfId="2515" xr:uid="{00000000-0005-0000-0000-00006E060000}"/>
    <cellStyle name="Migliaia 12 2 3 2 2" xfId="5371" xr:uid="{00000000-0005-0000-0000-00006F060000}"/>
    <cellStyle name="Migliaia 12 2 3 2 2 2" xfId="11079" xr:uid="{00000000-0005-0000-0000-000070060000}"/>
    <cellStyle name="Migliaia 12 2 3 2 2 2 2" xfId="22497" xr:uid="{00000000-0005-0000-0000-000071060000}"/>
    <cellStyle name="Migliaia 12 2 3 2 2 2 2 2" xfId="45334" xr:uid="{00000000-0005-0000-0000-000072060000}"/>
    <cellStyle name="Migliaia 12 2 3 2 2 2 3" xfId="33917" xr:uid="{00000000-0005-0000-0000-000073060000}"/>
    <cellStyle name="Migliaia 12 2 3 2 2 3" xfId="16789" xr:uid="{00000000-0005-0000-0000-000074060000}"/>
    <cellStyle name="Migliaia 12 2 3 2 2 3 2" xfId="39626" xr:uid="{00000000-0005-0000-0000-000075060000}"/>
    <cellStyle name="Migliaia 12 2 3 2 2 4" xfId="28209" xr:uid="{00000000-0005-0000-0000-000076060000}"/>
    <cellStyle name="Migliaia 12 2 3 2 3" xfId="8226" xr:uid="{00000000-0005-0000-0000-000077060000}"/>
    <cellStyle name="Migliaia 12 2 3 2 3 2" xfId="19643" xr:uid="{00000000-0005-0000-0000-000078060000}"/>
    <cellStyle name="Migliaia 12 2 3 2 3 2 2" xfId="42480" xr:uid="{00000000-0005-0000-0000-000079060000}"/>
    <cellStyle name="Migliaia 12 2 3 2 3 3" xfId="31063" xr:uid="{00000000-0005-0000-0000-00007A060000}"/>
    <cellStyle name="Migliaia 12 2 3 2 4" xfId="13935" xr:uid="{00000000-0005-0000-0000-00007B060000}"/>
    <cellStyle name="Migliaia 12 2 3 2 4 2" xfId="36772" xr:uid="{00000000-0005-0000-0000-00007C060000}"/>
    <cellStyle name="Migliaia 12 2 3 2 5" xfId="25355" xr:uid="{00000000-0005-0000-0000-00007D060000}"/>
    <cellStyle name="Migliaia 12 2 3 3" xfId="3944" xr:uid="{00000000-0005-0000-0000-00007E060000}"/>
    <cellStyle name="Migliaia 12 2 3 3 2" xfId="9653" xr:uid="{00000000-0005-0000-0000-00007F060000}"/>
    <cellStyle name="Migliaia 12 2 3 3 2 2" xfId="21070" xr:uid="{00000000-0005-0000-0000-000080060000}"/>
    <cellStyle name="Migliaia 12 2 3 3 2 2 2" xfId="43907" xr:uid="{00000000-0005-0000-0000-000081060000}"/>
    <cellStyle name="Migliaia 12 2 3 3 2 3" xfId="32490" xr:uid="{00000000-0005-0000-0000-000082060000}"/>
    <cellStyle name="Migliaia 12 2 3 3 3" xfId="15362" xr:uid="{00000000-0005-0000-0000-000083060000}"/>
    <cellStyle name="Migliaia 12 2 3 3 3 2" xfId="38199" xr:uid="{00000000-0005-0000-0000-000084060000}"/>
    <cellStyle name="Migliaia 12 2 3 3 4" xfId="26782" xr:uid="{00000000-0005-0000-0000-000085060000}"/>
    <cellStyle name="Migliaia 12 2 3 4" xfId="6799" xr:uid="{00000000-0005-0000-0000-000086060000}"/>
    <cellStyle name="Migliaia 12 2 3 4 2" xfId="18216" xr:uid="{00000000-0005-0000-0000-000087060000}"/>
    <cellStyle name="Migliaia 12 2 3 4 2 2" xfId="41053" xr:uid="{00000000-0005-0000-0000-000088060000}"/>
    <cellStyle name="Migliaia 12 2 3 4 3" xfId="29636" xr:uid="{00000000-0005-0000-0000-000089060000}"/>
    <cellStyle name="Migliaia 12 2 3 5" xfId="12508" xr:uid="{00000000-0005-0000-0000-00008A060000}"/>
    <cellStyle name="Migliaia 12 2 3 5 2" xfId="35345" xr:uid="{00000000-0005-0000-0000-00008B060000}"/>
    <cellStyle name="Migliaia 12 2 3 6" xfId="23928" xr:uid="{00000000-0005-0000-0000-00008C060000}"/>
    <cellStyle name="Migliaia 12 2 4" xfId="1243" xr:uid="{00000000-0005-0000-0000-00008D060000}"/>
    <cellStyle name="Migliaia 12 2 4 2" xfId="2732" xr:uid="{00000000-0005-0000-0000-00008E060000}"/>
    <cellStyle name="Migliaia 12 2 4 2 2" xfId="5588" xr:uid="{00000000-0005-0000-0000-00008F060000}"/>
    <cellStyle name="Migliaia 12 2 4 2 2 2" xfId="11296" xr:uid="{00000000-0005-0000-0000-000090060000}"/>
    <cellStyle name="Migliaia 12 2 4 2 2 2 2" xfId="22714" xr:uid="{00000000-0005-0000-0000-000091060000}"/>
    <cellStyle name="Migliaia 12 2 4 2 2 2 2 2" xfId="45551" xr:uid="{00000000-0005-0000-0000-000092060000}"/>
    <cellStyle name="Migliaia 12 2 4 2 2 2 3" xfId="34134" xr:uid="{00000000-0005-0000-0000-000093060000}"/>
    <cellStyle name="Migliaia 12 2 4 2 2 3" xfId="17006" xr:uid="{00000000-0005-0000-0000-000094060000}"/>
    <cellStyle name="Migliaia 12 2 4 2 2 3 2" xfId="39843" xr:uid="{00000000-0005-0000-0000-000095060000}"/>
    <cellStyle name="Migliaia 12 2 4 2 2 4" xfId="28426" xr:uid="{00000000-0005-0000-0000-000096060000}"/>
    <cellStyle name="Migliaia 12 2 4 2 3" xfId="8443" xr:uid="{00000000-0005-0000-0000-000097060000}"/>
    <cellStyle name="Migliaia 12 2 4 2 3 2" xfId="19860" xr:uid="{00000000-0005-0000-0000-000098060000}"/>
    <cellStyle name="Migliaia 12 2 4 2 3 2 2" xfId="42697" xr:uid="{00000000-0005-0000-0000-000099060000}"/>
    <cellStyle name="Migliaia 12 2 4 2 3 3" xfId="31280" xr:uid="{00000000-0005-0000-0000-00009A060000}"/>
    <cellStyle name="Migliaia 12 2 4 2 4" xfId="14152" xr:uid="{00000000-0005-0000-0000-00009B060000}"/>
    <cellStyle name="Migliaia 12 2 4 2 4 2" xfId="36989" xr:uid="{00000000-0005-0000-0000-00009C060000}"/>
    <cellStyle name="Migliaia 12 2 4 2 5" xfId="25572" xr:uid="{00000000-0005-0000-0000-00009D060000}"/>
    <cellStyle name="Migliaia 12 2 4 3" xfId="4161" xr:uid="{00000000-0005-0000-0000-00009E060000}"/>
    <cellStyle name="Migliaia 12 2 4 3 2" xfId="9870" xr:uid="{00000000-0005-0000-0000-00009F060000}"/>
    <cellStyle name="Migliaia 12 2 4 3 2 2" xfId="21287" xr:uid="{00000000-0005-0000-0000-0000A0060000}"/>
    <cellStyle name="Migliaia 12 2 4 3 2 2 2" xfId="44124" xr:uid="{00000000-0005-0000-0000-0000A1060000}"/>
    <cellStyle name="Migliaia 12 2 4 3 2 3" xfId="32707" xr:uid="{00000000-0005-0000-0000-0000A2060000}"/>
    <cellStyle name="Migliaia 12 2 4 3 3" xfId="15579" xr:uid="{00000000-0005-0000-0000-0000A3060000}"/>
    <cellStyle name="Migliaia 12 2 4 3 3 2" xfId="38416" xr:uid="{00000000-0005-0000-0000-0000A4060000}"/>
    <cellStyle name="Migliaia 12 2 4 3 4" xfId="26999" xr:uid="{00000000-0005-0000-0000-0000A5060000}"/>
    <cellStyle name="Migliaia 12 2 4 4" xfId="7016" xr:uid="{00000000-0005-0000-0000-0000A6060000}"/>
    <cellStyle name="Migliaia 12 2 4 4 2" xfId="18433" xr:uid="{00000000-0005-0000-0000-0000A7060000}"/>
    <cellStyle name="Migliaia 12 2 4 4 2 2" xfId="41270" xr:uid="{00000000-0005-0000-0000-0000A8060000}"/>
    <cellStyle name="Migliaia 12 2 4 4 3" xfId="29853" xr:uid="{00000000-0005-0000-0000-0000A9060000}"/>
    <cellStyle name="Migliaia 12 2 4 5" xfId="12725" xr:uid="{00000000-0005-0000-0000-0000AA060000}"/>
    <cellStyle name="Migliaia 12 2 4 5 2" xfId="35562" xr:uid="{00000000-0005-0000-0000-0000AB060000}"/>
    <cellStyle name="Migliaia 12 2 4 6" xfId="24145" xr:uid="{00000000-0005-0000-0000-0000AC060000}"/>
    <cellStyle name="Migliaia 12 2 5" xfId="1490" xr:uid="{00000000-0005-0000-0000-0000AD060000}"/>
    <cellStyle name="Migliaia 12 2 5 2" xfId="2949" xr:uid="{00000000-0005-0000-0000-0000AE060000}"/>
    <cellStyle name="Migliaia 12 2 5 2 2" xfId="5805" xr:uid="{00000000-0005-0000-0000-0000AF060000}"/>
    <cellStyle name="Migliaia 12 2 5 2 2 2" xfId="11513" xr:uid="{00000000-0005-0000-0000-0000B0060000}"/>
    <cellStyle name="Migliaia 12 2 5 2 2 2 2" xfId="22931" xr:uid="{00000000-0005-0000-0000-0000B1060000}"/>
    <cellStyle name="Migliaia 12 2 5 2 2 2 2 2" xfId="45768" xr:uid="{00000000-0005-0000-0000-0000B2060000}"/>
    <cellStyle name="Migliaia 12 2 5 2 2 2 3" xfId="34351" xr:uid="{00000000-0005-0000-0000-0000B3060000}"/>
    <cellStyle name="Migliaia 12 2 5 2 2 3" xfId="17223" xr:uid="{00000000-0005-0000-0000-0000B4060000}"/>
    <cellStyle name="Migliaia 12 2 5 2 2 3 2" xfId="40060" xr:uid="{00000000-0005-0000-0000-0000B5060000}"/>
    <cellStyle name="Migliaia 12 2 5 2 2 4" xfId="28643" xr:uid="{00000000-0005-0000-0000-0000B6060000}"/>
    <cellStyle name="Migliaia 12 2 5 2 3" xfId="8660" xr:uid="{00000000-0005-0000-0000-0000B7060000}"/>
    <cellStyle name="Migliaia 12 2 5 2 3 2" xfId="20077" xr:uid="{00000000-0005-0000-0000-0000B8060000}"/>
    <cellStyle name="Migliaia 12 2 5 2 3 2 2" xfId="42914" xr:uid="{00000000-0005-0000-0000-0000B9060000}"/>
    <cellStyle name="Migliaia 12 2 5 2 3 3" xfId="31497" xr:uid="{00000000-0005-0000-0000-0000BA060000}"/>
    <cellStyle name="Migliaia 12 2 5 2 4" xfId="14369" xr:uid="{00000000-0005-0000-0000-0000BB060000}"/>
    <cellStyle name="Migliaia 12 2 5 2 4 2" xfId="37206" xr:uid="{00000000-0005-0000-0000-0000BC060000}"/>
    <cellStyle name="Migliaia 12 2 5 2 5" xfId="25789" xr:uid="{00000000-0005-0000-0000-0000BD060000}"/>
    <cellStyle name="Migliaia 12 2 5 3" xfId="4378" xr:uid="{00000000-0005-0000-0000-0000BE060000}"/>
    <cellStyle name="Migliaia 12 2 5 3 2" xfId="10087" xr:uid="{00000000-0005-0000-0000-0000BF060000}"/>
    <cellStyle name="Migliaia 12 2 5 3 2 2" xfId="21504" xr:uid="{00000000-0005-0000-0000-0000C0060000}"/>
    <cellStyle name="Migliaia 12 2 5 3 2 2 2" xfId="44341" xr:uid="{00000000-0005-0000-0000-0000C1060000}"/>
    <cellStyle name="Migliaia 12 2 5 3 2 3" xfId="32924" xr:uid="{00000000-0005-0000-0000-0000C2060000}"/>
    <cellStyle name="Migliaia 12 2 5 3 3" xfId="15796" xr:uid="{00000000-0005-0000-0000-0000C3060000}"/>
    <cellStyle name="Migliaia 12 2 5 3 3 2" xfId="38633" xr:uid="{00000000-0005-0000-0000-0000C4060000}"/>
    <cellStyle name="Migliaia 12 2 5 3 4" xfId="27216" xr:uid="{00000000-0005-0000-0000-0000C5060000}"/>
    <cellStyle name="Migliaia 12 2 5 4" xfId="7233" xr:uid="{00000000-0005-0000-0000-0000C6060000}"/>
    <cellStyle name="Migliaia 12 2 5 4 2" xfId="18650" xr:uid="{00000000-0005-0000-0000-0000C7060000}"/>
    <cellStyle name="Migliaia 12 2 5 4 2 2" xfId="41487" xr:uid="{00000000-0005-0000-0000-0000C8060000}"/>
    <cellStyle name="Migliaia 12 2 5 4 3" xfId="30070" xr:uid="{00000000-0005-0000-0000-0000C9060000}"/>
    <cellStyle name="Migliaia 12 2 5 5" xfId="12942" xr:uid="{00000000-0005-0000-0000-0000CA060000}"/>
    <cellStyle name="Migliaia 12 2 5 5 2" xfId="35779" xr:uid="{00000000-0005-0000-0000-0000CB060000}"/>
    <cellStyle name="Migliaia 12 2 5 6" xfId="24362" xr:uid="{00000000-0005-0000-0000-0000CC060000}"/>
    <cellStyle name="Migliaia 12 2 6" xfId="1737" xr:uid="{00000000-0005-0000-0000-0000CD060000}"/>
    <cellStyle name="Migliaia 12 2 6 2" xfId="3166" xr:uid="{00000000-0005-0000-0000-0000CE060000}"/>
    <cellStyle name="Migliaia 12 2 6 2 2" xfId="6022" xr:uid="{00000000-0005-0000-0000-0000CF060000}"/>
    <cellStyle name="Migliaia 12 2 6 2 2 2" xfId="11730" xr:uid="{00000000-0005-0000-0000-0000D0060000}"/>
    <cellStyle name="Migliaia 12 2 6 2 2 2 2" xfId="23148" xr:uid="{00000000-0005-0000-0000-0000D1060000}"/>
    <cellStyle name="Migliaia 12 2 6 2 2 2 2 2" xfId="45985" xr:uid="{00000000-0005-0000-0000-0000D2060000}"/>
    <cellStyle name="Migliaia 12 2 6 2 2 2 3" xfId="34568" xr:uid="{00000000-0005-0000-0000-0000D3060000}"/>
    <cellStyle name="Migliaia 12 2 6 2 2 3" xfId="17440" xr:uid="{00000000-0005-0000-0000-0000D4060000}"/>
    <cellStyle name="Migliaia 12 2 6 2 2 3 2" xfId="40277" xr:uid="{00000000-0005-0000-0000-0000D5060000}"/>
    <cellStyle name="Migliaia 12 2 6 2 2 4" xfId="28860" xr:uid="{00000000-0005-0000-0000-0000D6060000}"/>
    <cellStyle name="Migliaia 12 2 6 2 3" xfId="8877" xr:uid="{00000000-0005-0000-0000-0000D7060000}"/>
    <cellStyle name="Migliaia 12 2 6 2 3 2" xfId="20294" xr:uid="{00000000-0005-0000-0000-0000D8060000}"/>
    <cellStyle name="Migliaia 12 2 6 2 3 2 2" xfId="43131" xr:uid="{00000000-0005-0000-0000-0000D9060000}"/>
    <cellStyle name="Migliaia 12 2 6 2 3 3" xfId="31714" xr:uid="{00000000-0005-0000-0000-0000DA060000}"/>
    <cellStyle name="Migliaia 12 2 6 2 4" xfId="14586" xr:uid="{00000000-0005-0000-0000-0000DB060000}"/>
    <cellStyle name="Migliaia 12 2 6 2 4 2" xfId="37423" xr:uid="{00000000-0005-0000-0000-0000DC060000}"/>
    <cellStyle name="Migliaia 12 2 6 2 5" xfId="26006" xr:uid="{00000000-0005-0000-0000-0000DD060000}"/>
    <cellStyle name="Migliaia 12 2 6 3" xfId="4595" xr:uid="{00000000-0005-0000-0000-0000DE060000}"/>
    <cellStyle name="Migliaia 12 2 6 3 2" xfId="10304" xr:uid="{00000000-0005-0000-0000-0000DF060000}"/>
    <cellStyle name="Migliaia 12 2 6 3 2 2" xfId="21721" xr:uid="{00000000-0005-0000-0000-0000E0060000}"/>
    <cellStyle name="Migliaia 12 2 6 3 2 2 2" xfId="44558" xr:uid="{00000000-0005-0000-0000-0000E1060000}"/>
    <cellStyle name="Migliaia 12 2 6 3 2 3" xfId="33141" xr:uid="{00000000-0005-0000-0000-0000E2060000}"/>
    <cellStyle name="Migliaia 12 2 6 3 3" xfId="16013" xr:uid="{00000000-0005-0000-0000-0000E3060000}"/>
    <cellStyle name="Migliaia 12 2 6 3 3 2" xfId="38850" xr:uid="{00000000-0005-0000-0000-0000E4060000}"/>
    <cellStyle name="Migliaia 12 2 6 3 4" xfId="27433" xr:uid="{00000000-0005-0000-0000-0000E5060000}"/>
    <cellStyle name="Migliaia 12 2 6 4" xfId="7450" xr:uid="{00000000-0005-0000-0000-0000E6060000}"/>
    <cellStyle name="Migliaia 12 2 6 4 2" xfId="18867" xr:uid="{00000000-0005-0000-0000-0000E7060000}"/>
    <cellStyle name="Migliaia 12 2 6 4 2 2" xfId="41704" xr:uid="{00000000-0005-0000-0000-0000E8060000}"/>
    <cellStyle name="Migliaia 12 2 6 4 3" xfId="30287" xr:uid="{00000000-0005-0000-0000-0000E9060000}"/>
    <cellStyle name="Migliaia 12 2 6 5" xfId="13159" xr:uid="{00000000-0005-0000-0000-0000EA060000}"/>
    <cellStyle name="Migliaia 12 2 6 5 2" xfId="35996" xr:uid="{00000000-0005-0000-0000-0000EB060000}"/>
    <cellStyle name="Migliaia 12 2 6 6" xfId="24579" xr:uid="{00000000-0005-0000-0000-0000EC060000}"/>
    <cellStyle name="Migliaia 12 2 7" xfId="2081" xr:uid="{00000000-0005-0000-0000-0000ED060000}"/>
    <cellStyle name="Migliaia 12 2 7 2" xfId="4937" xr:uid="{00000000-0005-0000-0000-0000EE060000}"/>
    <cellStyle name="Migliaia 12 2 7 2 2" xfId="10645" xr:uid="{00000000-0005-0000-0000-0000EF060000}"/>
    <cellStyle name="Migliaia 12 2 7 2 2 2" xfId="22063" xr:uid="{00000000-0005-0000-0000-0000F0060000}"/>
    <cellStyle name="Migliaia 12 2 7 2 2 2 2" xfId="44900" xr:uid="{00000000-0005-0000-0000-0000F1060000}"/>
    <cellStyle name="Migliaia 12 2 7 2 2 3" xfId="33483" xr:uid="{00000000-0005-0000-0000-0000F2060000}"/>
    <cellStyle name="Migliaia 12 2 7 2 3" xfId="16355" xr:uid="{00000000-0005-0000-0000-0000F3060000}"/>
    <cellStyle name="Migliaia 12 2 7 2 3 2" xfId="39192" xr:uid="{00000000-0005-0000-0000-0000F4060000}"/>
    <cellStyle name="Migliaia 12 2 7 2 4" xfId="27775" xr:uid="{00000000-0005-0000-0000-0000F5060000}"/>
    <cellStyle name="Migliaia 12 2 7 3" xfId="7792" xr:uid="{00000000-0005-0000-0000-0000F6060000}"/>
    <cellStyle name="Migliaia 12 2 7 3 2" xfId="19209" xr:uid="{00000000-0005-0000-0000-0000F7060000}"/>
    <cellStyle name="Migliaia 12 2 7 3 2 2" xfId="42046" xr:uid="{00000000-0005-0000-0000-0000F8060000}"/>
    <cellStyle name="Migliaia 12 2 7 3 3" xfId="30629" xr:uid="{00000000-0005-0000-0000-0000F9060000}"/>
    <cellStyle name="Migliaia 12 2 7 4" xfId="13501" xr:uid="{00000000-0005-0000-0000-0000FA060000}"/>
    <cellStyle name="Migliaia 12 2 7 4 2" xfId="36338" xr:uid="{00000000-0005-0000-0000-0000FB060000}"/>
    <cellStyle name="Migliaia 12 2 7 5" xfId="24921" xr:uid="{00000000-0005-0000-0000-0000FC060000}"/>
    <cellStyle name="Migliaia 12 2 8" xfId="3510" xr:uid="{00000000-0005-0000-0000-0000FD060000}"/>
    <cellStyle name="Migliaia 12 2 8 2" xfId="9219" xr:uid="{00000000-0005-0000-0000-0000FE060000}"/>
    <cellStyle name="Migliaia 12 2 8 2 2" xfId="20636" xr:uid="{00000000-0005-0000-0000-0000FF060000}"/>
    <cellStyle name="Migliaia 12 2 8 2 2 2" xfId="43473" xr:uid="{00000000-0005-0000-0000-000000070000}"/>
    <cellStyle name="Migliaia 12 2 8 2 3" xfId="32056" xr:uid="{00000000-0005-0000-0000-000001070000}"/>
    <cellStyle name="Migliaia 12 2 8 3" xfId="14928" xr:uid="{00000000-0005-0000-0000-000002070000}"/>
    <cellStyle name="Migliaia 12 2 8 3 2" xfId="37765" xr:uid="{00000000-0005-0000-0000-000003070000}"/>
    <cellStyle name="Migliaia 12 2 8 4" xfId="26348" xr:uid="{00000000-0005-0000-0000-000004070000}"/>
    <cellStyle name="Migliaia 12 2 9" xfId="6365" xr:uid="{00000000-0005-0000-0000-000005070000}"/>
    <cellStyle name="Migliaia 12 2 9 2" xfId="17782" xr:uid="{00000000-0005-0000-0000-000006070000}"/>
    <cellStyle name="Migliaia 12 2 9 2 2" xfId="40619" xr:uid="{00000000-0005-0000-0000-000007070000}"/>
    <cellStyle name="Migliaia 12 2 9 3" xfId="29202" xr:uid="{00000000-0005-0000-0000-000008070000}"/>
    <cellStyle name="Migliaia 12 3" xfId="602" xr:uid="{00000000-0005-0000-0000-000009070000}"/>
    <cellStyle name="Migliaia 12 3 2" xfId="2184" xr:uid="{00000000-0005-0000-0000-00000A070000}"/>
    <cellStyle name="Migliaia 12 3 2 2" xfId="5040" xr:uid="{00000000-0005-0000-0000-00000B070000}"/>
    <cellStyle name="Migliaia 12 3 2 2 2" xfId="10748" xr:uid="{00000000-0005-0000-0000-00000C070000}"/>
    <cellStyle name="Migliaia 12 3 2 2 2 2" xfId="22166" xr:uid="{00000000-0005-0000-0000-00000D070000}"/>
    <cellStyle name="Migliaia 12 3 2 2 2 2 2" xfId="45003" xr:uid="{00000000-0005-0000-0000-00000E070000}"/>
    <cellStyle name="Migliaia 12 3 2 2 2 3" xfId="33586" xr:uid="{00000000-0005-0000-0000-00000F070000}"/>
    <cellStyle name="Migliaia 12 3 2 2 3" xfId="16458" xr:uid="{00000000-0005-0000-0000-000010070000}"/>
    <cellStyle name="Migliaia 12 3 2 2 3 2" xfId="39295" xr:uid="{00000000-0005-0000-0000-000011070000}"/>
    <cellStyle name="Migliaia 12 3 2 2 4" xfId="27878" xr:uid="{00000000-0005-0000-0000-000012070000}"/>
    <cellStyle name="Migliaia 12 3 2 3" xfId="7895" xr:uid="{00000000-0005-0000-0000-000013070000}"/>
    <cellStyle name="Migliaia 12 3 2 3 2" xfId="19312" xr:uid="{00000000-0005-0000-0000-000014070000}"/>
    <cellStyle name="Migliaia 12 3 2 3 2 2" xfId="42149" xr:uid="{00000000-0005-0000-0000-000015070000}"/>
    <cellStyle name="Migliaia 12 3 2 3 3" xfId="30732" xr:uid="{00000000-0005-0000-0000-000016070000}"/>
    <cellStyle name="Migliaia 12 3 2 4" xfId="13604" xr:uid="{00000000-0005-0000-0000-000017070000}"/>
    <cellStyle name="Migliaia 12 3 2 4 2" xfId="36441" xr:uid="{00000000-0005-0000-0000-000018070000}"/>
    <cellStyle name="Migliaia 12 3 2 5" xfId="25024" xr:uid="{00000000-0005-0000-0000-000019070000}"/>
    <cellStyle name="Migliaia 12 3 3" xfId="3613" xr:uid="{00000000-0005-0000-0000-00001A070000}"/>
    <cellStyle name="Migliaia 12 3 3 2" xfId="9322" xr:uid="{00000000-0005-0000-0000-00001B070000}"/>
    <cellStyle name="Migliaia 12 3 3 2 2" xfId="20739" xr:uid="{00000000-0005-0000-0000-00001C070000}"/>
    <cellStyle name="Migliaia 12 3 3 2 2 2" xfId="43576" xr:uid="{00000000-0005-0000-0000-00001D070000}"/>
    <cellStyle name="Migliaia 12 3 3 2 3" xfId="32159" xr:uid="{00000000-0005-0000-0000-00001E070000}"/>
    <cellStyle name="Migliaia 12 3 3 3" xfId="15031" xr:uid="{00000000-0005-0000-0000-00001F070000}"/>
    <cellStyle name="Migliaia 12 3 3 3 2" xfId="37868" xr:uid="{00000000-0005-0000-0000-000020070000}"/>
    <cellStyle name="Migliaia 12 3 3 4" xfId="26451" xr:uid="{00000000-0005-0000-0000-000021070000}"/>
    <cellStyle name="Migliaia 12 3 4" xfId="6468" xr:uid="{00000000-0005-0000-0000-000022070000}"/>
    <cellStyle name="Migliaia 12 3 4 2" xfId="17885" xr:uid="{00000000-0005-0000-0000-000023070000}"/>
    <cellStyle name="Migliaia 12 3 4 2 2" xfId="40722" xr:uid="{00000000-0005-0000-0000-000024070000}"/>
    <cellStyle name="Migliaia 12 3 4 3" xfId="29305" xr:uid="{00000000-0005-0000-0000-000025070000}"/>
    <cellStyle name="Migliaia 12 3 5" xfId="12177" xr:uid="{00000000-0005-0000-0000-000026070000}"/>
    <cellStyle name="Migliaia 12 3 5 2" xfId="35014" xr:uid="{00000000-0005-0000-0000-000027070000}"/>
    <cellStyle name="Migliaia 12 3 6" xfId="23597" xr:uid="{00000000-0005-0000-0000-000028070000}"/>
    <cellStyle name="Migliaia 12 4" xfId="865" xr:uid="{00000000-0005-0000-0000-000029070000}"/>
    <cellStyle name="Migliaia 12 4 2" xfId="2401" xr:uid="{00000000-0005-0000-0000-00002A070000}"/>
    <cellStyle name="Migliaia 12 4 2 2" xfId="5257" xr:uid="{00000000-0005-0000-0000-00002B070000}"/>
    <cellStyle name="Migliaia 12 4 2 2 2" xfId="10965" xr:uid="{00000000-0005-0000-0000-00002C070000}"/>
    <cellStyle name="Migliaia 12 4 2 2 2 2" xfId="22383" xr:uid="{00000000-0005-0000-0000-00002D070000}"/>
    <cellStyle name="Migliaia 12 4 2 2 2 2 2" xfId="45220" xr:uid="{00000000-0005-0000-0000-00002E070000}"/>
    <cellStyle name="Migliaia 12 4 2 2 2 3" xfId="33803" xr:uid="{00000000-0005-0000-0000-00002F070000}"/>
    <cellStyle name="Migliaia 12 4 2 2 3" xfId="16675" xr:uid="{00000000-0005-0000-0000-000030070000}"/>
    <cellStyle name="Migliaia 12 4 2 2 3 2" xfId="39512" xr:uid="{00000000-0005-0000-0000-000031070000}"/>
    <cellStyle name="Migliaia 12 4 2 2 4" xfId="28095" xr:uid="{00000000-0005-0000-0000-000032070000}"/>
    <cellStyle name="Migliaia 12 4 2 3" xfId="8112" xr:uid="{00000000-0005-0000-0000-000033070000}"/>
    <cellStyle name="Migliaia 12 4 2 3 2" xfId="19529" xr:uid="{00000000-0005-0000-0000-000034070000}"/>
    <cellStyle name="Migliaia 12 4 2 3 2 2" xfId="42366" xr:uid="{00000000-0005-0000-0000-000035070000}"/>
    <cellStyle name="Migliaia 12 4 2 3 3" xfId="30949" xr:uid="{00000000-0005-0000-0000-000036070000}"/>
    <cellStyle name="Migliaia 12 4 2 4" xfId="13821" xr:uid="{00000000-0005-0000-0000-000037070000}"/>
    <cellStyle name="Migliaia 12 4 2 4 2" xfId="36658" xr:uid="{00000000-0005-0000-0000-000038070000}"/>
    <cellStyle name="Migliaia 12 4 2 5" xfId="25241" xr:uid="{00000000-0005-0000-0000-000039070000}"/>
    <cellStyle name="Migliaia 12 4 3" xfId="3830" xr:uid="{00000000-0005-0000-0000-00003A070000}"/>
    <cellStyle name="Migliaia 12 4 3 2" xfId="9539" xr:uid="{00000000-0005-0000-0000-00003B070000}"/>
    <cellStyle name="Migliaia 12 4 3 2 2" xfId="20956" xr:uid="{00000000-0005-0000-0000-00003C070000}"/>
    <cellStyle name="Migliaia 12 4 3 2 2 2" xfId="43793" xr:uid="{00000000-0005-0000-0000-00003D070000}"/>
    <cellStyle name="Migliaia 12 4 3 2 3" xfId="32376" xr:uid="{00000000-0005-0000-0000-00003E070000}"/>
    <cellStyle name="Migliaia 12 4 3 3" xfId="15248" xr:uid="{00000000-0005-0000-0000-00003F070000}"/>
    <cellStyle name="Migliaia 12 4 3 3 2" xfId="38085" xr:uid="{00000000-0005-0000-0000-000040070000}"/>
    <cellStyle name="Migliaia 12 4 3 4" xfId="26668" xr:uid="{00000000-0005-0000-0000-000041070000}"/>
    <cellStyle name="Migliaia 12 4 4" xfId="6685" xr:uid="{00000000-0005-0000-0000-000042070000}"/>
    <cellStyle name="Migliaia 12 4 4 2" xfId="18102" xr:uid="{00000000-0005-0000-0000-000043070000}"/>
    <cellStyle name="Migliaia 12 4 4 2 2" xfId="40939" xr:uid="{00000000-0005-0000-0000-000044070000}"/>
    <cellStyle name="Migliaia 12 4 4 3" xfId="29522" xr:uid="{00000000-0005-0000-0000-000045070000}"/>
    <cellStyle name="Migliaia 12 4 5" xfId="12394" xr:uid="{00000000-0005-0000-0000-000046070000}"/>
    <cellStyle name="Migliaia 12 4 5 2" xfId="35231" xr:uid="{00000000-0005-0000-0000-000047070000}"/>
    <cellStyle name="Migliaia 12 4 6" xfId="23814" xr:uid="{00000000-0005-0000-0000-000048070000}"/>
    <cellStyle name="Migliaia 12 5" xfId="1112" xr:uid="{00000000-0005-0000-0000-000049070000}"/>
    <cellStyle name="Migliaia 12 5 2" xfId="2618" xr:uid="{00000000-0005-0000-0000-00004A070000}"/>
    <cellStyle name="Migliaia 12 5 2 2" xfId="5474" xr:uid="{00000000-0005-0000-0000-00004B070000}"/>
    <cellStyle name="Migliaia 12 5 2 2 2" xfId="11182" xr:uid="{00000000-0005-0000-0000-00004C070000}"/>
    <cellStyle name="Migliaia 12 5 2 2 2 2" xfId="22600" xr:uid="{00000000-0005-0000-0000-00004D070000}"/>
    <cellStyle name="Migliaia 12 5 2 2 2 2 2" xfId="45437" xr:uid="{00000000-0005-0000-0000-00004E070000}"/>
    <cellStyle name="Migliaia 12 5 2 2 2 3" xfId="34020" xr:uid="{00000000-0005-0000-0000-00004F070000}"/>
    <cellStyle name="Migliaia 12 5 2 2 3" xfId="16892" xr:uid="{00000000-0005-0000-0000-000050070000}"/>
    <cellStyle name="Migliaia 12 5 2 2 3 2" xfId="39729" xr:uid="{00000000-0005-0000-0000-000051070000}"/>
    <cellStyle name="Migliaia 12 5 2 2 4" xfId="28312" xr:uid="{00000000-0005-0000-0000-000052070000}"/>
    <cellStyle name="Migliaia 12 5 2 3" xfId="8329" xr:uid="{00000000-0005-0000-0000-000053070000}"/>
    <cellStyle name="Migliaia 12 5 2 3 2" xfId="19746" xr:uid="{00000000-0005-0000-0000-000054070000}"/>
    <cellStyle name="Migliaia 12 5 2 3 2 2" xfId="42583" xr:uid="{00000000-0005-0000-0000-000055070000}"/>
    <cellStyle name="Migliaia 12 5 2 3 3" xfId="31166" xr:uid="{00000000-0005-0000-0000-000056070000}"/>
    <cellStyle name="Migliaia 12 5 2 4" xfId="14038" xr:uid="{00000000-0005-0000-0000-000057070000}"/>
    <cellStyle name="Migliaia 12 5 2 4 2" xfId="36875" xr:uid="{00000000-0005-0000-0000-000058070000}"/>
    <cellStyle name="Migliaia 12 5 2 5" xfId="25458" xr:uid="{00000000-0005-0000-0000-000059070000}"/>
    <cellStyle name="Migliaia 12 5 3" xfId="4047" xr:uid="{00000000-0005-0000-0000-00005A070000}"/>
    <cellStyle name="Migliaia 12 5 3 2" xfId="9756" xr:uid="{00000000-0005-0000-0000-00005B070000}"/>
    <cellStyle name="Migliaia 12 5 3 2 2" xfId="21173" xr:uid="{00000000-0005-0000-0000-00005C070000}"/>
    <cellStyle name="Migliaia 12 5 3 2 2 2" xfId="44010" xr:uid="{00000000-0005-0000-0000-00005D070000}"/>
    <cellStyle name="Migliaia 12 5 3 2 3" xfId="32593" xr:uid="{00000000-0005-0000-0000-00005E070000}"/>
    <cellStyle name="Migliaia 12 5 3 3" xfId="15465" xr:uid="{00000000-0005-0000-0000-00005F070000}"/>
    <cellStyle name="Migliaia 12 5 3 3 2" xfId="38302" xr:uid="{00000000-0005-0000-0000-000060070000}"/>
    <cellStyle name="Migliaia 12 5 3 4" xfId="26885" xr:uid="{00000000-0005-0000-0000-000061070000}"/>
    <cellStyle name="Migliaia 12 5 4" xfId="6902" xr:uid="{00000000-0005-0000-0000-000062070000}"/>
    <cellStyle name="Migliaia 12 5 4 2" xfId="18319" xr:uid="{00000000-0005-0000-0000-000063070000}"/>
    <cellStyle name="Migliaia 12 5 4 2 2" xfId="41156" xr:uid="{00000000-0005-0000-0000-000064070000}"/>
    <cellStyle name="Migliaia 12 5 4 3" xfId="29739" xr:uid="{00000000-0005-0000-0000-000065070000}"/>
    <cellStyle name="Migliaia 12 5 5" xfId="12611" xr:uid="{00000000-0005-0000-0000-000066070000}"/>
    <cellStyle name="Migliaia 12 5 5 2" xfId="35448" xr:uid="{00000000-0005-0000-0000-000067070000}"/>
    <cellStyle name="Migliaia 12 5 6" xfId="24031" xr:uid="{00000000-0005-0000-0000-000068070000}"/>
    <cellStyle name="Migliaia 12 6" xfId="1359" xr:uid="{00000000-0005-0000-0000-000069070000}"/>
    <cellStyle name="Migliaia 12 6 2" xfId="2835" xr:uid="{00000000-0005-0000-0000-00006A070000}"/>
    <cellStyle name="Migliaia 12 6 2 2" xfId="5691" xr:uid="{00000000-0005-0000-0000-00006B070000}"/>
    <cellStyle name="Migliaia 12 6 2 2 2" xfId="11399" xr:uid="{00000000-0005-0000-0000-00006C070000}"/>
    <cellStyle name="Migliaia 12 6 2 2 2 2" xfId="22817" xr:uid="{00000000-0005-0000-0000-00006D070000}"/>
    <cellStyle name="Migliaia 12 6 2 2 2 2 2" xfId="45654" xr:uid="{00000000-0005-0000-0000-00006E070000}"/>
    <cellStyle name="Migliaia 12 6 2 2 2 3" xfId="34237" xr:uid="{00000000-0005-0000-0000-00006F070000}"/>
    <cellStyle name="Migliaia 12 6 2 2 3" xfId="17109" xr:uid="{00000000-0005-0000-0000-000070070000}"/>
    <cellStyle name="Migliaia 12 6 2 2 3 2" xfId="39946" xr:uid="{00000000-0005-0000-0000-000071070000}"/>
    <cellStyle name="Migliaia 12 6 2 2 4" xfId="28529" xr:uid="{00000000-0005-0000-0000-000072070000}"/>
    <cellStyle name="Migliaia 12 6 2 3" xfId="8546" xr:uid="{00000000-0005-0000-0000-000073070000}"/>
    <cellStyle name="Migliaia 12 6 2 3 2" xfId="19963" xr:uid="{00000000-0005-0000-0000-000074070000}"/>
    <cellStyle name="Migliaia 12 6 2 3 2 2" xfId="42800" xr:uid="{00000000-0005-0000-0000-000075070000}"/>
    <cellStyle name="Migliaia 12 6 2 3 3" xfId="31383" xr:uid="{00000000-0005-0000-0000-000076070000}"/>
    <cellStyle name="Migliaia 12 6 2 4" xfId="14255" xr:uid="{00000000-0005-0000-0000-000077070000}"/>
    <cellStyle name="Migliaia 12 6 2 4 2" xfId="37092" xr:uid="{00000000-0005-0000-0000-000078070000}"/>
    <cellStyle name="Migliaia 12 6 2 5" xfId="25675" xr:uid="{00000000-0005-0000-0000-000079070000}"/>
    <cellStyle name="Migliaia 12 6 3" xfId="4264" xr:uid="{00000000-0005-0000-0000-00007A070000}"/>
    <cellStyle name="Migliaia 12 6 3 2" xfId="9973" xr:uid="{00000000-0005-0000-0000-00007B070000}"/>
    <cellStyle name="Migliaia 12 6 3 2 2" xfId="21390" xr:uid="{00000000-0005-0000-0000-00007C070000}"/>
    <cellStyle name="Migliaia 12 6 3 2 2 2" xfId="44227" xr:uid="{00000000-0005-0000-0000-00007D070000}"/>
    <cellStyle name="Migliaia 12 6 3 2 3" xfId="32810" xr:uid="{00000000-0005-0000-0000-00007E070000}"/>
    <cellStyle name="Migliaia 12 6 3 3" xfId="15682" xr:uid="{00000000-0005-0000-0000-00007F070000}"/>
    <cellStyle name="Migliaia 12 6 3 3 2" xfId="38519" xr:uid="{00000000-0005-0000-0000-000080070000}"/>
    <cellStyle name="Migliaia 12 6 3 4" xfId="27102" xr:uid="{00000000-0005-0000-0000-000081070000}"/>
    <cellStyle name="Migliaia 12 6 4" xfId="7119" xr:uid="{00000000-0005-0000-0000-000082070000}"/>
    <cellStyle name="Migliaia 12 6 4 2" xfId="18536" xr:uid="{00000000-0005-0000-0000-000083070000}"/>
    <cellStyle name="Migliaia 12 6 4 2 2" xfId="41373" xr:uid="{00000000-0005-0000-0000-000084070000}"/>
    <cellStyle name="Migliaia 12 6 4 3" xfId="29956" xr:uid="{00000000-0005-0000-0000-000085070000}"/>
    <cellStyle name="Migliaia 12 6 5" xfId="12828" xr:uid="{00000000-0005-0000-0000-000086070000}"/>
    <cellStyle name="Migliaia 12 6 5 2" xfId="35665" xr:uid="{00000000-0005-0000-0000-000087070000}"/>
    <cellStyle name="Migliaia 12 6 6" xfId="24248" xr:uid="{00000000-0005-0000-0000-000088070000}"/>
    <cellStyle name="Migliaia 12 7" xfId="1606" xr:uid="{00000000-0005-0000-0000-000089070000}"/>
    <cellStyle name="Migliaia 12 7 2" xfId="3052" xr:uid="{00000000-0005-0000-0000-00008A070000}"/>
    <cellStyle name="Migliaia 12 7 2 2" xfId="5908" xr:uid="{00000000-0005-0000-0000-00008B070000}"/>
    <cellStyle name="Migliaia 12 7 2 2 2" xfId="11616" xr:uid="{00000000-0005-0000-0000-00008C070000}"/>
    <cellStyle name="Migliaia 12 7 2 2 2 2" xfId="23034" xr:uid="{00000000-0005-0000-0000-00008D070000}"/>
    <cellStyle name="Migliaia 12 7 2 2 2 2 2" xfId="45871" xr:uid="{00000000-0005-0000-0000-00008E070000}"/>
    <cellStyle name="Migliaia 12 7 2 2 2 3" xfId="34454" xr:uid="{00000000-0005-0000-0000-00008F070000}"/>
    <cellStyle name="Migliaia 12 7 2 2 3" xfId="17326" xr:uid="{00000000-0005-0000-0000-000090070000}"/>
    <cellStyle name="Migliaia 12 7 2 2 3 2" xfId="40163" xr:uid="{00000000-0005-0000-0000-000091070000}"/>
    <cellStyle name="Migliaia 12 7 2 2 4" xfId="28746" xr:uid="{00000000-0005-0000-0000-000092070000}"/>
    <cellStyle name="Migliaia 12 7 2 3" xfId="8763" xr:uid="{00000000-0005-0000-0000-000093070000}"/>
    <cellStyle name="Migliaia 12 7 2 3 2" xfId="20180" xr:uid="{00000000-0005-0000-0000-000094070000}"/>
    <cellStyle name="Migliaia 12 7 2 3 2 2" xfId="43017" xr:uid="{00000000-0005-0000-0000-000095070000}"/>
    <cellStyle name="Migliaia 12 7 2 3 3" xfId="31600" xr:uid="{00000000-0005-0000-0000-000096070000}"/>
    <cellStyle name="Migliaia 12 7 2 4" xfId="14472" xr:uid="{00000000-0005-0000-0000-000097070000}"/>
    <cellStyle name="Migliaia 12 7 2 4 2" xfId="37309" xr:uid="{00000000-0005-0000-0000-000098070000}"/>
    <cellStyle name="Migliaia 12 7 2 5" xfId="25892" xr:uid="{00000000-0005-0000-0000-000099070000}"/>
    <cellStyle name="Migliaia 12 7 3" xfId="4481" xr:uid="{00000000-0005-0000-0000-00009A070000}"/>
    <cellStyle name="Migliaia 12 7 3 2" xfId="10190" xr:uid="{00000000-0005-0000-0000-00009B070000}"/>
    <cellStyle name="Migliaia 12 7 3 2 2" xfId="21607" xr:uid="{00000000-0005-0000-0000-00009C070000}"/>
    <cellStyle name="Migliaia 12 7 3 2 2 2" xfId="44444" xr:uid="{00000000-0005-0000-0000-00009D070000}"/>
    <cellStyle name="Migliaia 12 7 3 2 3" xfId="33027" xr:uid="{00000000-0005-0000-0000-00009E070000}"/>
    <cellStyle name="Migliaia 12 7 3 3" xfId="15899" xr:uid="{00000000-0005-0000-0000-00009F070000}"/>
    <cellStyle name="Migliaia 12 7 3 3 2" xfId="38736" xr:uid="{00000000-0005-0000-0000-0000A0070000}"/>
    <cellStyle name="Migliaia 12 7 3 4" xfId="27319" xr:uid="{00000000-0005-0000-0000-0000A1070000}"/>
    <cellStyle name="Migliaia 12 7 4" xfId="7336" xr:uid="{00000000-0005-0000-0000-0000A2070000}"/>
    <cellStyle name="Migliaia 12 7 4 2" xfId="18753" xr:uid="{00000000-0005-0000-0000-0000A3070000}"/>
    <cellStyle name="Migliaia 12 7 4 2 2" xfId="41590" xr:uid="{00000000-0005-0000-0000-0000A4070000}"/>
    <cellStyle name="Migliaia 12 7 4 3" xfId="30173" xr:uid="{00000000-0005-0000-0000-0000A5070000}"/>
    <cellStyle name="Migliaia 12 7 5" xfId="13045" xr:uid="{00000000-0005-0000-0000-0000A6070000}"/>
    <cellStyle name="Migliaia 12 7 5 2" xfId="35882" xr:uid="{00000000-0005-0000-0000-0000A7070000}"/>
    <cellStyle name="Migliaia 12 7 6" xfId="24465" xr:uid="{00000000-0005-0000-0000-0000A8070000}"/>
    <cellStyle name="Migliaia 12 8" xfId="1961" xr:uid="{00000000-0005-0000-0000-0000A9070000}"/>
    <cellStyle name="Migliaia 12 8 2" xfId="4817" xr:uid="{00000000-0005-0000-0000-0000AA070000}"/>
    <cellStyle name="Migliaia 12 8 2 2" xfId="10526" xr:uid="{00000000-0005-0000-0000-0000AB070000}"/>
    <cellStyle name="Migliaia 12 8 2 2 2" xfId="21943" xr:uid="{00000000-0005-0000-0000-0000AC070000}"/>
    <cellStyle name="Migliaia 12 8 2 2 2 2" xfId="44780" xr:uid="{00000000-0005-0000-0000-0000AD070000}"/>
    <cellStyle name="Migliaia 12 8 2 2 3" xfId="33363" xr:uid="{00000000-0005-0000-0000-0000AE070000}"/>
    <cellStyle name="Migliaia 12 8 2 3" xfId="16235" xr:uid="{00000000-0005-0000-0000-0000AF070000}"/>
    <cellStyle name="Migliaia 12 8 2 3 2" xfId="39072" xr:uid="{00000000-0005-0000-0000-0000B0070000}"/>
    <cellStyle name="Migliaia 12 8 2 4" xfId="27655" xr:uid="{00000000-0005-0000-0000-0000B1070000}"/>
    <cellStyle name="Migliaia 12 8 3" xfId="7672" xr:uid="{00000000-0005-0000-0000-0000B2070000}"/>
    <cellStyle name="Migliaia 12 8 3 2" xfId="19089" xr:uid="{00000000-0005-0000-0000-0000B3070000}"/>
    <cellStyle name="Migliaia 12 8 3 2 2" xfId="41926" xr:uid="{00000000-0005-0000-0000-0000B4070000}"/>
    <cellStyle name="Migliaia 12 8 3 3" xfId="30509" xr:uid="{00000000-0005-0000-0000-0000B5070000}"/>
    <cellStyle name="Migliaia 12 8 4" xfId="13381" xr:uid="{00000000-0005-0000-0000-0000B6070000}"/>
    <cellStyle name="Migliaia 12 8 4 2" xfId="36218" xr:uid="{00000000-0005-0000-0000-0000B7070000}"/>
    <cellStyle name="Migliaia 12 8 5" xfId="24801" xr:uid="{00000000-0005-0000-0000-0000B8070000}"/>
    <cellStyle name="Migliaia 12 9" xfId="3390" xr:uid="{00000000-0005-0000-0000-0000B9070000}"/>
    <cellStyle name="Migliaia 12 9 2" xfId="9099" xr:uid="{00000000-0005-0000-0000-0000BA070000}"/>
    <cellStyle name="Migliaia 12 9 2 2" xfId="20516" xr:uid="{00000000-0005-0000-0000-0000BB070000}"/>
    <cellStyle name="Migliaia 12 9 2 2 2" xfId="43353" xr:uid="{00000000-0005-0000-0000-0000BC070000}"/>
    <cellStyle name="Migliaia 12 9 2 3" xfId="31936" xr:uid="{00000000-0005-0000-0000-0000BD070000}"/>
    <cellStyle name="Migliaia 12 9 3" xfId="14808" xr:uid="{00000000-0005-0000-0000-0000BE070000}"/>
    <cellStyle name="Migliaia 12 9 3 2" xfId="37645" xr:uid="{00000000-0005-0000-0000-0000BF070000}"/>
    <cellStyle name="Migliaia 12 9 4" xfId="26228" xr:uid="{00000000-0005-0000-0000-0000C0070000}"/>
    <cellStyle name="Migliaia 13" xfId="264" xr:uid="{00000000-0005-0000-0000-0000C1070000}"/>
    <cellStyle name="Migliaia 13 10" xfId="6177" xr:uid="{00000000-0005-0000-0000-0000C2070000}"/>
    <cellStyle name="Migliaia 13 10 2" xfId="17594" xr:uid="{00000000-0005-0000-0000-0000C3070000}"/>
    <cellStyle name="Migliaia 13 10 2 2" xfId="40431" xr:uid="{00000000-0005-0000-0000-0000C4070000}"/>
    <cellStyle name="Migliaia 13 10 3" xfId="29014" xr:uid="{00000000-0005-0000-0000-0000C5070000}"/>
    <cellStyle name="Migliaia 13 11" xfId="11886" xr:uid="{00000000-0005-0000-0000-0000C6070000}"/>
    <cellStyle name="Migliaia 13 11 2" xfId="34723" xr:uid="{00000000-0005-0000-0000-0000C7070000}"/>
    <cellStyle name="Migliaia 13 12" xfId="23306" xr:uid="{00000000-0005-0000-0000-0000C8070000}"/>
    <cellStyle name="Migliaia 13 2" xfId="425" xr:uid="{00000000-0005-0000-0000-0000C9070000}"/>
    <cellStyle name="Migliaia 13 2 10" xfId="12017" xr:uid="{00000000-0005-0000-0000-0000CA070000}"/>
    <cellStyle name="Migliaia 13 2 10 2" xfId="34854" xr:uid="{00000000-0005-0000-0000-0000CB070000}"/>
    <cellStyle name="Migliaia 13 2 11" xfId="23437" xr:uid="{00000000-0005-0000-0000-0000CC070000}"/>
    <cellStyle name="Migliaia 13 2 2" xfId="679" xr:uid="{00000000-0005-0000-0000-0000CD070000}"/>
    <cellStyle name="Migliaia 13 2 2 2" xfId="2241" xr:uid="{00000000-0005-0000-0000-0000CE070000}"/>
    <cellStyle name="Migliaia 13 2 2 2 2" xfId="5097" xr:uid="{00000000-0005-0000-0000-0000CF070000}"/>
    <cellStyle name="Migliaia 13 2 2 2 2 2" xfId="10805" xr:uid="{00000000-0005-0000-0000-0000D0070000}"/>
    <cellStyle name="Migliaia 13 2 2 2 2 2 2" xfId="22223" xr:uid="{00000000-0005-0000-0000-0000D1070000}"/>
    <cellStyle name="Migliaia 13 2 2 2 2 2 2 2" xfId="45060" xr:uid="{00000000-0005-0000-0000-0000D2070000}"/>
    <cellStyle name="Migliaia 13 2 2 2 2 2 3" xfId="33643" xr:uid="{00000000-0005-0000-0000-0000D3070000}"/>
    <cellStyle name="Migliaia 13 2 2 2 2 3" xfId="16515" xr:uid="{00000000-0005-0000-0000-0000D4070000}"/>
    <cellStyle name="Migliaia 13 2 2 2 2 3 2" xfId="39352" xr:uid="{00000000-0005-0000-0000-0000D5070000}"/>
    <cellStyle name="Migliaia 13 2 2 2 2 4" xfId="27935" xr:uid="{00000000-0005-0000-0000-0000D6070000}"/>
    <cellStyle name="Migliaia 13 2 2 2 3" xfId="7952" xr:uid="{00000000-0005-0000-0000-0000D7070000}"/>
    <cellStyle name="Migliaia 13 2 2 2 3 2" xfId="19369" xr:uid="{00000000-0005-0000-0000-0000D8070000}"/>
    <cellStyle name="Migliaia 13 2 2 2 3 2 2" xfId="42206" xr:uid="{00000000-0005-0000-0000-0000D9070000}"/>
    <cellStyle name="Migliaia 13 2 2 2 3 3" xfId="30789" xr:uid="{00000000-0005-0000-0000-0000DA070000}"/>
    <cellStyle name="Migliaia 13 2 2 2 4" xfId="13661" xr:uid="{00000000-0005-0000-0000-0000DB070000}"/>
    <cellStyle name="Migliaia 13 2 2 2 4 2" xfId="36498" xr:uid="{00000000-0005-0000-0000-0000DC070000}"/>
    <cellStyle name="Migliaia 13 2 2 2 5" xfId="25081" xr:uid="{00000000-0005-0000-0000-0000DD070000}"/>
    <cellStyle name="Migliaia 13 2 2 3" xfId="3670" xr:uid="{00000000-0005-0000-0000-0000DE070000}"/>
    <cellStyle name="Migliaia 13 2 2 3 2" xfId="9379" xr:uid="{00000000-0005-0000-0000-0000DF070000}"/>
    <cellStyle name="Migliaia 13 2 2 3 2 2" xfId="20796" xr:uid="{00000000-0005-0000-0000-0000E0070000}"/>
    <cellStyle name="Migliaia 13 2 2 3 2 2 2" xfId="43633" xr:uid="{00000000-0005-0000-0000-0000E1070000}"/>
    <cellStyle name="Migliaia 13 2 2 3 2 3" xfId="32216" xr:uid="{00000000-0005-0000-0000-0000E2070000}"/>
    <cellStyle name="Migliaia 13 2 2 3 3" xfId="15088" xr:uid="{00000000-0005-0000-0000-0000E3070000}"/>
    <cellStyle name="Migliaia 13 2 2 3 3 2" xfId="37925" xr:uid="{00000000-0005-0000-0000-0000E4070000}"/>
    <cellStyle name="Migliaia 13 2 2 3 4" xfId="26508" xr:uid="{00000000-0005-0000-0000-0000E5070000}"/>
    <cellStyle name="Migliaia 13 2 2 4" xfId="6525" xr:uid="{00000000-0005-0000-0000-0000E6070000}"/>
    <cellStyle name="Migliaia 13 2 2 4 2" xfId="17942" xr:uid="{00000000-0005-0000-0000-0000E7070000}"/>
    <cellStyle name="Migliaia 13 2 2 4 2 2" xfId="40779" xr:uid="{00000000-0005-0000-0000-0000E8070000}"/>
    <cellStyle name="Migliaia 13 2 2 4 3" xfId="29362" xr:uid="{00000000-0005-0000-0000-0000E9070000}"/>
    <cellStyle name="Migliaia 13 2 2 5" xfId="12234" xr:uid="{00000000-0005-0000-0000-0000EA070000}"/>
    <cellStyle name="Migliaia 13 2 2 5 2" xfId="35071" xr:uid="{00000000-0005-0000-0000-0000EB070000}"/>
    <cellStyle name="Migliaia 13 2 2 6" xfId="23654" xr:uid="{00000000-0005-0000-0000-0000EC070000}"/>
    <cellStyle name="Migliaia 13 2 3" xfId="939" xr:uid="{00000000-0005-0000-0000-0000ED070000}"/>
    <cellStyle name="Migliaia 13 2 3 2" xfId="2458" xr:uid="{00000000-0005-0000-0000-0000EE070000}"/>
    <cellStyle name="Migliaia 13 2 3 2 2" xfId="5314" xr:uid="{00000000-0005-0000-0000-0000EF070000}"/>
    <cellStyle name="Migliaia 13 2 3 2 2 2" xfId="11022" xr:uid="{00000000-0005-0000-0000-0000F0070000}"/>
    <cellStyle name="Migliaia 13 2 3 2 2 2 2" xfId="22440" xr:uid="{00000000-0005-0000-0000-0000F1070000}"/>
    <cellStyle name="Migliaia 13 2 3 2 2 2 2 2" xfId="45277" xr:uid="{00000000-0005-0000-0000-0000F2070000}"/>
    <cellStyle name="Migliaia 13 2 3 2 2 2 3" xfId="33860" xr:uid="{00000000-0005-0000-0000-0000F3070000}"/>
    <cellStyle name="Migliaia 13 2 3 2 2 3" xfId="16732" xr:uid="{00000000-0005-0000-0000-0000F4070000}"/>
    <cellStyle name="Migliaia 13 2 3 2 2 3 2" xfId="39569" xr:uid="{00000000-0005-0000-0000-0000F5070000}"/>
    <cellStyle name="Migliaia 13 2 3 2 2 4" xfId="28152" xr:uid="{00000000-0005-0000-0000-0000F6070000}"/>
    <cellStyle name="Migliaia 13 2 3 2 3" xfId="8169" xr:uid="{00000000-0005-0000-0000-0000F7070000}"/>
    <cellStyle name="Migliaia 13 2 3 2 3 2" xfId="19586" xr:uid="{00000000-0005-0000-0000-0000F8070000}"/>
    <cellStyle name="Migliaia 13 2 3 2 3 2 2" xfId="42423" xr:uid="{00000000-0005-0000-0000-0000F9070000}"/>
    <cellStyle name="Migliaia 13 2 3 2 3 3" xfId="31006" xr:uid="{00000000-0005-0000-0000-0000FA070000}"/>
    <cellStyle name="Migliaia 13 2 3 2 4" xfId="13878" xr:uid="{00000000-0005-0000-0000-0000FB070000}"/>
    <cellStyle name="Migliaia 13 2 3 2 4 2" xfId="36715" xr:uid="{00000000-0005-0000-0000-0000FC070000}"/>
    <cellStyle name="Migliaia 13 2 3 2 5" xfId="25298" xr:uid="{00000000-0005-0000-0000-0000FD070000}"/>
    <cellStyle name="Migliaia 13 2 3 3" xfId="3887" xr:uid="{00000000-0005-0000-0000-0000FE070000}"/>
    <cellStyle name="Migliaia 13 2 3 3 2" xfId="9596" xr:uid="{00000000-0005-0000-0000-0000FF070000}"/>
    <cellStyle name="Migliaia 13 2 3 3 2 2" xfId="21013" xr:uid="{00000000-0005-0000-0000-000000080000}"/>
    <cellStyle name="Migliaia 13 2 3 3 2 2 2" xfId="43850" xr:uid="{00000000-0005-0000-0000-000001080000}"/>
    <cellStyle name="Migliaia 13 2 3 3 2 3" xfId="32433" xr:uid="{00000000-0005-0000-0000-000002080000}"/>
    <cellStyle name="Migliaia 13 2 3 3 3" xfId="15305" xr:uid="{00000000-0005-0000-0000-000003080000}"/>
    <cellStyle name="Migliaia 13 2 3 3 3 2" xfId="38142" xr:uid="{00000000-0005-0000-0000-000004080000}"/>
    <cellStyle name="Migliaia 13 2 3 3 4" xfId="26725" xr:uid="{00000000-0005-0000-0000-000005080000}"/>
    <cellStyle name="Migliaia 13 2 3 4" xfId="6742" xr:uid="{00000000-0005-0000-0000-000006080000}"/>
    <cellStyle name="Migliaia 13 2 3 4 2" xfId="18159" xr:uid="{00000000-0005-0000-0000-000007080000}"/>
    <cellStyle name="Migliaia 13 2 3 4 2 2" xfId="40996" xr:uid="{00000000-0005-0000-0000-000008080000}"/>
    <cellStyle name="Migliaia 13 2 3 4 3" xfId="29579" xr:uid="{00000000-0005-0000-0000-000009080000}"/>
    <cellStyle name="Migliaia 13 2 3 5" xfId="12451" xr:uid="{00000000-0005-0000-0000-00000A080000}"/>
    <cellStyle name="Migliaia 13 2 3 5 2" xfId="35288" xr:uid="{00000000-0005-0000-0000-00000B080000}"/>
    <cellStyle name="Migliaia 13 2 3 6" xfId="23871" xr:uid="{00000000-0005-0000-0000-00000C080000}"/>
    <cellStyle name="Migliaia 13 2 4" xfId="1186" xr:uid="{00000000-0005-0000-0000-00000D080000}"/>
    <cellStyle name="Migliaia 13 2 4 2" xfId="2675" xr:uid="{00000000-0005-0000-0000-00000E080000}"/>
    <cellStyle name="Migliaia 13 2 4 2 2" xfId="5531" xr:uid="{00000000-0005-0000-0000-00000F080000}"/>
    <cellStyle name="Migliaia 13 2 4 2 2 2" xfId="11239" xr:uid="{00000000-0005-0000-0000-000010080000}"/>
    <cellStyle name="Migliaia 13 2 4 2 2 2 2" xfId="22657" xr:uid="{00000000-0005-0000-0000-000011080000}"/>
    <cellStyle name="Migliaia 13 2 4 2 2 2 2 2" xfId="45494" xr:uid="{00000000-0005-0000-0000-000012080000}"/>
    <cellStyle name="Migliaia 13 2 4 2 2 2 3" xfId="34077" xr:uid="{00000000-0005-0000-0000-000013080000}"/>
    <cellStyle name="Migliaia 13 2 4 2 2 3" xfId="16949" xr:uid="{00000000-0005-0000-0000-000014080000}"/>
    <cellStyle name="Migliaia 13 2 4 2 2 3 2" xfId="39786" xr:uid="{00000000-0005-0000-0000-000015080000}"/>
    <cellStyle name="Migliaia 13 2 4 2 2 4" xfId="28369" xr:uid="{00000000-0005-0000-0000-000016080000}"/>
    <cellStyle name="Migliaia 13 2 4 2 3" xfId="8386" xr:uid="{00000000-0005-0000-0000-000017080000}"/>
    <cellStyle name="Migliaia 13 2 4 2 3 2" xfId="19803" xr:uid="{00000000-0005-0000-0000-000018080000}"/>
    <cellStyle name="Migliaia 13 2 4 2 3 2 2" xfId="42640" xr:uid="{00000000-0005-0000-0000-000019080000}"/>
    <cellStyle name="Migliaia 13 2 4 2 3 3" xfId="31223" xr:uid="{00000000-0005-0000-0000-00001A080000}"/>
    <cellStyle name="Migliaia 13 2 4 2 4" xfId="14095" xr:uid="{00000000-0005-0000-0000-00001B080000}"/>
    <cellStyle name="Migliaia 13 2 4 2 4 2" xfId="36932" xr:uid="{00000000-0005-0000-0000-00001C080000}"/>
    <cellStyle name="Migliaia 13 2 4 2 5" xfId="25515" xr:uid="{00000000-0005-0000-0000-00001D080000}"/>
    <cellStyle name="Migliaia 13 2 4 3" xfId="4104" xr:uid="{00000000-0005-0000-0000-00001E080000}"/>
    <cellStyle name="Migliaia 13 2 4 3 2" xfId="9813" xr:uid="{00000000-0005-0000-0000-00001F080000}"/>
    <cellStyle name="Migliaia 13 2 4 3 2 2" xfId="21230" xr:uid="{00000000-0005-0000-0000-000020080000}"/>
    <cellStyle name="Migliaia 13 2 4 3 2 2 2" xfId="44067" xr:uid="{00000000-0005-0000-0000-000021080000}"/>
    <cellStyle name="Migliaia 13 2 4 3 2 3" xfId="32650" xr:uid="{00000000-0005-0000-0000-000022080000}"/>
    <cellStyle name="Migliaia 13 2 4 3 3" xfId="15522" xr:uid="{00000000-0005-0000-0000-000023080000}"/>
    <cellStyle name="Migliaia 13 2 4 3 3 2" xfId="38359" xr:uid="{00000000-0005-0000-0000-000024080000}"/>
    <cellStyle name="Migliaia 13 2 4 3 4" xfId="26942" xr:uid="{00000000-0005-0000-0000-000025080000}"/>
    <cellStyle name="Migliaia 13 2 4 4" xfId="6959" xr:uid="{00000000-0005-0000-0000-000026080000}"/>
    <cellStyle name="Migliaia 13 2 4 4 2" xfId="18376" xr:uid="{00000000-0005-0000-0000-000027080000}"/>
    <cellStyle name="Migliaia 13 2 4 4 2 2" xfId="41213" xr:uid="{00000000-0005-0000-0000-000028080000}"/>
    <cellStyle name="Migliaia 13 2 4 4 3" xfId="29796" xr:uid="{00000000-0005-0000-0000-000029080000}"/>
    <cellStyle name="Migliaia 13 2 4 5" xfId="12668" xr:uid="{00000000-0005-0000-0000-00002A080000}"/>
    <cellStyle name="Migliaia 13 2 4 5 2" xfId="35505" xr:uid="{00000000-0005-0000-0000-00002B080000}"/>
    <cellStyle name="Migliaia 13 2 4 6" xfId="24088" xr:uid="{00000000-0005-0000-0000-00002C080000}"/>
    <cellStyle name="Migliaia 13 2 5" xfId="1433" xr:uid="{00000000-0005-0000-0000-00002D080000}"/>
    <cellStyle name="Migliaia 13 2 5 2" xfId="2892" xr:uid="{00000000-0005-0000-0000-00002E080000}"/>
    <cellStyle name="Migliaia 13 2 5 2 2" xfId="5748" xr:uid="{00000000-0005-0000-0000-00002F080000}"/>
    <cellStyle name="Migliaia 13 2 5 2 2 2" xfId="11456" xr:uid="{00000000-0005-0000-0000-000030080000}"/>
    <cellStyle name="Migliaia 13 2 5 2 2 2 2" xfId="22874" xr:uid="{00000000-0005-0000-0000-000031080000}"/>
    <cellStyle name="Migliaia 13 2 5 2 2 2 2 2" xfId="45711" xr:uid="{00000000-0005-0000-0000-000032080000}"/>
    <cellStyle name="Migliaia 13 2 5 2 2 2 3" xfId="34294" xr:uid="{00000000-0005-0000-0000-000033080000}"/>
    <cellStyle name="Migliaia 13 2 5 2 2 3" xfId="17166" xr:uid="{00000000-0005-0000-0000-000034080000}"/>
    <cellStyle name="Migliaia 13 2 5 2 2 3 2" xfId="40003" xr:uid="{00000000-0005-0000-0000-000035080000}"/>
    <cellStyle name="Migliaia 13 2 5 2 2 4" xfId="28586" xr:uid="{00000000-0005-0000-0000-000036080000}"/>
    <cellStyle name="Migliaia 13 2 5 2 3" xfId="8603" xr:uid="{00000000-0005-0000-0000-000037080000}"/>
    <cellStyle name="Migliaia 13 2 5 2 3 2" xfId="20020" xr:uid="{00000000-0005-0000-0000-000038080000}"/>
    <cellStyle name="Migliaia 13 2 5 2 3 2 2" xfId="42857" xr:uid="{00000000-0005-0000-0000-000039080000}"/>
    <cellStyle name="Migliaia 13 2 5 2 3 3" xfId="31440" xr:uid="{00000000-0005-0000-0000-00003A080000}"/>
    <cellStyle name="Migliaia 13 2 5 2 4" xfId="14312" xr:uid="{00000000-0005-0000-0000-00003B080000}"/>
    <cellStyle name="Migliaia 13 2 5 2 4 2" xfId="37149" xr:uid="{00000000-0005-0000-0000-00003C080000}"/>
    <cellStyle name="Migliaia 13 2 5 2 5" xfId="25732" xr:uid="{00000000-0005-0000-0000-00003D080000}"/>
    <cellStyle name="Migliaia 13 2 5 3" xfId="4321" xr:uid="{00000000-0005-0000-0000-00003E080000}"/>
    <cellStyle name="Migliaia 13 2 5 3 2" xfId="10030" xr:uid="{00000000-0005-0000-0000-00003F080000}"/>
    <cellStyle name="Migliaia 13 2 5 3 2 2" xfId="21447" xr:uid="{00000000-0005-0000-0000-000040080000}"/>
    <cellStyle name="Migliaia 13 2 5 3 2 2 2" xfId="44284" xr:uid="{00000000-0005-0000-0000-000041080000}"/>
    <cellStyle name="Migliaia 13 2 5 3 2 3" xfId="32867" xr:uid="{00000000-0005-0000-0000-000042080000}"/>
    <cellStyle name="Migliaia 13 2 5 3 3" xfId="15739" xr:uid="{00000000-0005-0000-0000-000043080000}"/>
    <cellStyle name="Migliaia 13 2 5 3 3 2" xfId="38576" xr:uid="{00000000-0005-0000-0000-000044080000}"/>
    <cellStyle name="Migliaia 13 2 5 3 4" xfId="27159" xr:uid="{00000000-0005-0000-0000-000045080000}"/>
    <cellStyle name="Migliaia 13 2 5 4" xfId="7176" xr:uid="{00000000-0005-0000-0000-000046080000}"/>
    <cellStyle name="Migliaia 13 2 5 4 2" xfId="18593" xr:uid="{00000000-0005-0000-0000-000047080000}"/>
    <cellStyle name="Migliaia 13 2 5 4 2 2" xfId="41430" xr:uid="{00000000-0005-0000-0000-000048080000}"/>
    <cellStyle name="Migliaia 13 2 5 4 3" xfId="30013" xr:uid="{00000000-0005-0000-0000-000049080000}"/>
    <cellStyle name="Migliaia 13 2 5 5" xfId="12885" xr:uid="{00000000-0005-0000-0000-00004A080000}"/>
    <cellStyle name="Migliaia 13 2 5 5 2" xfId="35722" xr:uid="{00000000-0005-0000-0000-00004B080000}"/>
    <cellStyle name="Migliaia 13 2 5 6" xfId="24305" xr:uid="{00000000-0005-0000-0000-00004C080000}"/>
    <cellStyle name="Migliaia 13 2 6" xfId="1680" xr:uid="{00000000-0005-0000-0000-00004D080000}"/>
    <cellStyle name="Migliaia 13 2 6 2" xfId="3109" xr:uid="{00000000-0005-0000-0000-00004E080000}"/>
    <cellStyle name="Migliaia 13 2 6 2 2" xfId="5965" xr:uid="{00000000-0005-0000-0000-00004F080000}"/>
    <cellStyle name="Migliaia 13 2 6 2 2 2" xfId="11673" xr:uid="{00000000-0005-0000-0000-000050080000}"/>
    <cellStyle name="Migliaia 13 2 6 2 2 2 2" xfId="23091" xr:uid="{00000000-0005-0000-0000-000051080000}"/>
    <cellStyle name="Migliaia 13 2 6 2 2 2 2 2" xfId="45928" xr:uid="{00000000-0005-0000-0000-000052080000}"/>
    <cellStyle name="Migliaia 13 2 6 2 2 2 3" xfId="34511" xr:uid="{00000000-0005-0000-0000-000053080000}"/>
    <cellStyle name="Migliaia 13 2 6 2 2 3" xfId="17383" xr:uid="{00000000-0005-0000-0000-000054080000}"/>
    <cellStyle name="Migliaia 13 2 6 2 2 3 2" xfId="40220" xr:uid="{00000000-0005-0000-0000-000055080000}"/>
    <cellStyle name="Migliaia 13 2 6 2 2 4" xfId="28803" xr:uid="{00000000-0005-0000-0000-000056080000}"/>
    <cellStyle name="Migliaia 13 2 6 2 3" xfId="8820" xr:uid="{00000000-0005-0000-0000-000057080000}"/>
    <cellStyle name="Migliaia 13 2 6 2 3 2" xfId="20237" xr:uid="{00000000-0005-0000-0000-000058080000}"/>
    <cellStyle name="Migliaia 13 2 6 2 3 2 2" xfId="43074" xr:uid="{00000000-0005-0000-0000-000059080000}"/>
    <cellStyle name="Migliaia 13 2 6 2 3 3" xfId="31657" xr:uid="{00000000-0005-0000-0000-00005A080000}"/>
    <cellStyle name="Migliaia 13 2 6 2 4" xfId="14529" xr:uid="{00000000-0005-0000-0000-00005B080000}"/>
    <cellStyle name="Migliaia 13 2 6 2 4 2" xfId="37366" xr:uid="{00000000-0005-0000-0000-00005C080000}"/>
    <cellStyle name="Migliaia 13 2 6 2 5" xfId="25949" xr:uid="{00000000-0005-0000-0000-00005D080000}"/>
    <cellStyle name="Migliaia 13 2 6 3" xfId="4538" xr:uid="{00000000-0005-0000-0000-00005E080000}"/>
    <cellStyle name="Migliaia 13 2 6 3 2" xfId="10247" xr:uid="{00000000-0005-0000-0000-00005F080000}"/>
    <cellStyle name="Migliaia 13 2 6 3 2 2" xfId="21664" xr:uid="{00000000-0005-0000-0000-000060080000}"/>
    <cellStyle name="Migliaia 13 2 6 3 2 2 2" xfId="44501" xr:uid="{00000000-0005-0000-0000-000061080000}"/>
    <cellStyle name="Migliaia 13 2 6 3 2 3" xfId="33084" xr:uid="{00000000-0005-0000-0000-000062080000}"/>
    <cellStyle name="Migliaia 13 2 6 3 3" xfId="15956" xr:uid="{00000000-0005-0000-0000-000063080000}"/>
    <cellStyle name="Migliaia 13 2 6 3 3 2" xfId="38793" xr:uid="{00000000-0005-0000-0000-000064080000}"/>
    <cellStyle name="Migliaia 13 2 6 3 4" xfId="27376" xr:uid="{00000000-0005-0000-0000-000065080000}"/>
    <cellStyle name="Migliaia 13 2 6 4" xfId="7393" xr:uid="{00000000-0005-0000-0000-000066080000}"/>
    <cellStyle name="Migliaia 13 2 6 4 2" xfId="18810" xr:uid="{00000000-0005-0000-0000-000067080000}"/>
    <cellStyle name="Migliaia 13 2 6 4 2 2" xfId="41647" xr:uid="{00000000-0005-0000-0000-000068080000}"/>
    <cellStyle name="Migliaia 13 2 6 4 3" xfId="30230" xr:uid="{00000000-0005-0000-0000-000069080000}"/>
    <cellStyle name="Migliaia 13 2 6 5" xfId="13102" xr:uid="{00000000-0005-0000-0000-00006A080000}"/>
    <cellStyle name="Migliaia 13 2 6 5 2" xfId="35939" xr:uid="{00000000-0005-0000-0000-00006B080000}"/>
    <cellStyle name="Migliaia 13 2 6 6" xfId="24522" xr:uid="{00000000-0005-0000-0000-00006C080000}"/>
    <cellStyle name="Migliaia 13 2 7" xfId="2024" xr:uid="{00000000-0005-0000-0000-00006D080000}"/>
    <cellStyle name="Migliaia 13 2 7 2" xfId="4880" xr:uid="{00000000-0005-0000-0000-00006E080000}"/>
    <cellStyle name="Migliaia 13 2 7 2 2" xfId="10588" xr:uid="{00000000-0005-0000-0000-00006F080000}"/>
    <cellStyle name="Migliaia 13 2 7 2 2 2" xfId="22006" xr:uid="{00000000-0005-0000-0000-000070080000}"/>
    <cellStyle name="Migliaia 13 2 7 2 2 2 2" xfId="44843" xr:uid="{00000000-0005-0000-0000-000071080000}"/>
    <cellStyle name="Migliaia 13 2 7 2 2 3" xfId="33426" xr:uid="{00000000-0005-0000-0000-000072080000}"/>
    <cellStyle name="Migliaia 13 2 7 2 3" xfId="16298" xr:uid="{00000000-0005-0000-0000-000073080000}"/>
    <cellStyle name="Migliaia 13 2 7 2 3 2" xfId="39135" xr:uid="{00000000-0005-0000-0000-000074080000}"/>
    <cellStyle name="Migliaia 13 2 7 2 4" xfId="27718" xr:uid="{00000000-0005-0000-0000-000075080000}"/>
    <cellStyle name="Migliaia 13 2 7 3" xfId="7735" xr:uid="{00000000-0005-0000-0000-000076080000}"/>
    <cellStyle name="Migliaia 13 2 7 3 2" xfId="19152" xr:uid="{00000000-0005-0000-0000-000077080000}"/>
    <cellStyle name="Migliaia 13 2 7 3 2 2" xfId="41989" xr:uid="{00000000-0005-0000-0000-000078080000}"/>
    <cellStyle name="Migliaia 13 2 7 3 3" xfId="30572" xr:uid="{00000000-0005-0000-0000-000079080000}"/>
    <cellStyle name="Migliaia 13 2 7 4" xfId="13444" xr:uid="{00000000-0005-0000-0000-00007A080000}"/>
    <cellStyle name="Migliaia 13 2 7 4 2" xfId="36281" xr:uid="{00000000-0005-0000-0000-00007B080000}"/>
    <cellStyle name="Migliaia 13 2 7 5" xfId="24864" xr:uid="{00000000-0005-0000-0000-00007C080000}"/>
    <cellStyle name="Migliaia 13 2 8" xfId="3453" xr:uid="{00000000-0005-0000-0000-00007D080000}"/>
    <cellStyle name="Migliaia 13 2 8 2" xfId="9162" xr:uid="{00000000-0005-0000-0000-00007E080000}"/>
    <cellStyle name="Migliaia 13 2 8 2 2" xfId="20579" xr:uid="{00000000-0005-0000-0000-00007F080000}"/>
    <cellStyle name="Migliaia 13 2 8 2 2 2" xfId="43416" xr:uid="{00000000-0005-0000-0000-000080080000}"/>
    <cellStyle name="Migliaia 13 2 8 2 3" xfId="31999" xr:uid="{00000000-0005-0000-0000-000081080000}"/>
    <cellStyle name="Migliaia 13 2 8 3" xfId="14871" xr:uid="{00000000-0005-0000-0000-000082080000}"/>
    <cellStyle name="Migliaia 13 2 8 3 2" xfId="37708" xr:uid="{00000000-0005-0000-0000-000083080000}"/>
    <cellStyle name="Migliaia 13 2 8 4" xfId="26291" xr:uid="{00000000-0005-0000-0000-000084080000}"/>
    <cellStyle name="Migliaia 13 2 9" xfId="6308" xr:uid="{00000000-0005-0000-0000-000085080000}"/>
    <cellStyle name="Migliaia 13 2 9 2" xfId="17725" xr:uid="{00000000-0005-0000-0000-000086080000}"/>
    <cellStyle name="Migliaia 13 2 9 2 2" xfId="40562" xr:uid="{00000000-0005-0000-0000-000087080000}"/>
    <cellStyle name="Migliaia 13 2 9 3" xfId="29145" xr:uid="{00000000-0005-0000-0000-000088080000}"/>
    <cellStyle name="Migliaia 13 3" xfId="545" xr:uid="{00000000-0005-0000-0000-000089080000}"/>
    <cellStyle name="Migliaia 13 3 2" xfId="2127" xr:uid="{00000000-0005-0000-0000-00008A080000}"/>
    <cellStyle name="Migliaia 13 3 2 2" xfId="4983" xr:uid="{00000000-0005-0000-0000-00008B080000}"/>
    <cellStyle name="Migliaia 13 3 2 2 2" xfId="10691" xr:uid="{00000000-0005-0000-0000-00008C080000}"/>
    <cellStyle name="Migliaia 13 3 2 2 2 2" xfId="22109" xr:uid="{00000000-0005-0000-0000-00008D080000}"/>
    <cellStyle name="Migliaia 13 3 2 2 2 2 2" xfId="44946" xr:uid="{00000000-0005-0000-0000-00008E080000}"/>
    <cellStyle name="Migliaia 13 3 2 2 2 3" xfId="33529" xr:uid="{00000000-0005-0000-0000-00008F080000}"/>
    <cellStyle name="Migliaia 13 3 2 2 3" xfId="16401" xr:uid="{00000000-0005-0000-0000-000090080000}"/>
    <cellStyle name="Migliaia 13 3 2 2 3 2" xfId="39238" xr:uid="{00000000-0005-0000-0000-000091080000}"/>
    <cellStyle name="Migliaia 13 3 2 2 4" xfId="27821" xr:uid="{00000000-0005-0000-0000-000092080000}"/>
    <cellStyle name="Migliaia 13 3 2 3" xfId="7838" xr:uid="{00000000-0005-0000-0000-000093080000}"/>
    <cellStyle name="Migliaia 13 3 2 3 2" xfId="19255" xr:uid="{00000000-0005-0000-0000-000094080000}"/>
    <cellStyle name="Migliaia 13 3 2 3 2 2" xfId="42092" xr:uid="{00000000-0005-0000-0000-000095080000}"/>
    <cellStyle name="Migliaia 13 3 2 3 3" xfId="30675" xr:uid="{00000000-0005-0000-0000-000096080000}"/>
    <cellStyle name="Migliaia 13 3 2 4" xfId="13547" xr:uid="{00000000-0005-0000-0000-000097080000}"/>
    <cellStyle name="Migliaia 13 3 2 4 2" xfId="36384" xr:uid="{00000000-0005-0000-0000-000098080000}"/>
    <cellStyle name="Migliaia 13 3 2 5" xfId="24967" xr:uid="{00000000-0005-0000-0000-000099080000}"/>
    <cellStyle name="Migliaia 13 3 3" xfId="3556" xr:uid="{00000000-0005-0000-0000-00009A080000}"/>
    <cellStyle name="Migliaia 13 3 3 2" xfId="9265" xr:uid="{00000000-0005-0000-0000-00009B080000}"/>
    <cellStyle name="Migliaia 13 3 3 2 2" xfId="20682" xr:uid="{00000000-0005-0000-0000-00009C080000}"/>
    <cellStyle name="Migliaia 13 3 3 2 2 2" xfId="43519" xr:uid="{00000000-0005-0000-0000-00009D080000}"/>
    <cellStyle name="Migliaia 13 3 3 2 3" xfId="32102" xr:uid="{00000000-0005-0000-0000-00009E080000}"/>
    <cellStyle name="Migliaia 13 3 3 3" xfId="14974" xr:uid="{00000000-0005-0000-0000-00009F080000}"/>
    <cellStyle name="Migliaia 13 3 3 3 2" xfId="37811" xr:uid="{00000000-0005-0000-0000-0000A0080000}"/>
    <cellStyle name="Migliaia 13 3 3 4" xfId="26394" xr:uid="{00000000-0005-0000-0000-0000A1080000}"/>
    <cellStyle name="Migliaia 13 3 4" xfId="6411" xr:uid="{00000000-0005-0000-0000-0000A2080000}"/>
    <cellStyle name="Migliaia 13 3 4 2" xfId="17828" xr:uid="{00000000-0005-0000-0000-0000A3080000}"/>
    <cellStyle name="Migliaia 13 3 4 2 2" xfId="40665" xr:uid="{00000000-0005-0000-0000-0000A4080000}"/>
    <cellStyle name="Migliaia 13 3 4 3" xfId="29248" xr:uid="{00000000-0005-0000-0000-0000A5080000}"/>
    <cellStyle name="Migliaia 13 3 5" xfId="12120" xr:uid="{00000000-0005-0000-0000-0000A6080000}"/>
    <cellStyle name="Migliaia 13 3 5 2" xfId="34957" xr:uid="{00000000-0005-0000-0000-0000A7080000}"/>
    <cellStyle name="Migliaia 13 3 6" xfId="23540" xr:uid="{00000000-0005-0000-0000-0000A8080000}"/>
    <cellStyle name="Migliaia 13 4" xfId="808" xr:uid="{00000000-0005-0000-0000-0000A9080000}"/>
    <cellStyle name="Migliaia 13 4 2" xfId="2344" xr:uid="{00000000-0005-0000-0000-0000AA080000}"/>
    <cellStyle name="Migliaia 13 4 2 2" xfId="5200" xr:uid="{00000000-0005-0000-0000-0000AB080000}"/>
    <cellStyle name="Migliaia 13 4 2 2 2" xfId="10908" xr:uid="{00000000-0005-0000-0000-0000AC080000}"/>
    <cellStyle name="Migliaia 13 4 2 2 2 2" xfId="22326" xr:uid="{00000000-0005-0000-0000-0000AD080000}"/>
    <cellStyle name="Migliaia 13 4 2 2 2 2 2" xfId="45163" xr:uid="{00000000-0005-0000-0000-0000AE080000}"/>
    <cellStyle name="Migliaia 13 4 2 2 2 3" xfId="33746" xr:uid="{00000000-0005-0000-0000-0000AF080000}"/>
    <cellStyle name="Migliaia 13 4 2 2 3" xfId="16618" xr:uid="{00000000-0005-0000-0000-0000B0080000}"/>
    <cellStyle name="Migliaia 13 4 2 2 3 2" xfId="39455" xr:uid="{00000000-0005-0000-0000-0000B1080000}"/>
    <cellStyle name="Migliaia 13 4 2 2 4" xfId="28038" xr:uid="{00000000-0005-0000-0000-0000B2080000}"/>
    <cellStyle name="Migliaia 13 4 2 3" xfId="8055" xr:uid="{00000000-0005-0000-0000-0000B3080000}"/>
    <cellStyle name="Migliaia 13 4 2 3 2" xfId="19472" xr:uid="{00000000-0005-0000-0000-0000B4080000}"/>
    <cellStyle name="Migliaia 13 4 2 3 2 2" xfId="42309" xr:uid="{00000000-0005-0000-0000-0000B5080000}"/>
    <cellStyle name="Migliaia 13 4 2 3 3" xfId="30892" xr:uid="{00000000-0005-0000-0000-0000B6080000}"/>
    <cellStyle name="Migliaia 13 4 2 4" xfId="13764" xr:uid="{00000000-0005-0000-0000-0000B7080000}"/>
    <cellStyle name="Migliaia 13 4 2 4 2" xfId="36601" xr:uid="{00000000-0005-0000-0000-0000B8080000}"/>
    <cellStyle name="Migliaia 13 4 2 5" xfId="25184" xr:uid="{00000000-0005-0000-0000-0000B9080000}"/>
    <cellStyle name="Migliaia 13 4 3" xfId="3773" xr:uid="{00000000-0005-0000-0000-0000BA080000}"/>
    <cellStyle name="Migliaia 13 4 3 2" xfId="9482" xr:uid="{00000000-0005-0000-0000-0000BB080000}"/>
    <cellStyle name="Migliaia 13 4 3 2 2" xfId="20899" xr:uid="{00000000-0005-0000-0000-0000BC080000}"/>
    <cellStyle name="Migliaia 13 4 3 2 2 2" xfId="43736" xr:uid="{00000000-0005-0000-0000-0000BD080000}"/>
    <cellStyle name="Migliaia 13 4 3 2 3" xfId="32319" xr:uid="{00000000-0005-0000-0000-0000BE080000}"/>
    <cellStyle name="Migliaia 13 4 3 3" xfId="15191" xr:uid="{00000000-0005-0000-0000-0000BF080000}"/>
    <cellStyle name="Migliaia 13 4 3 3 2" xfId="38028" xr:uid="{00000000-0005-0000-0000-0000C0080000}"/>
    <cellStyle name="Migliaia 13 4 3 4" xfId="26611" xr:uid="{00000000-0005-0000-0000-0000C1080000}"/>
    <cellStyle name="Migliaia 13 4 4" xfId="6628" xr:uid="{00000000-0005-0000-0000-0000C2080000}"/>
    <cellStyle name="Migliaia 13 4 4 2" xfId="18045" xr:uid="{00000000-0005-0000-0000-0000C3080000}"/>
    <cellStyle name="Migliaia 13 4 4 2 2" xfId="40882" xr:uid="{00000000-0005-0000-0000-0000C4080000}"/>
    <cellStyle name="Migliaia 13 4 4 3" xfId="29465" xr:uid="{00000000-0005-0000-0000-0000C5080000}"/>
    <cellStyle name="Migliaia 13 4 5" xfId="12337" xr:uid="{00000000-0005-0000-0000-0000C6080000}"/>
    <cellStyle name="Migliaia 13 4 5 2" xfId="35174" xr:uid="{00000000-0005-0000-0000-0000C7080000}"/>
    <cellStyle name="Migliaia 13 4 6" xfId="23757" xr:uid="{00000000-0005-0000-0000-0000C8080000}"/>
    <cellStyle name="Migliaia 13 5" xfId="1055" xr:uid="{00000000-0005-0000-0000-0000C9080000}"/>
    <cellStyle name="Migliaia 13 5 2" xfId="2561" xr:uid="{00000000-0005-0000-0000-0000CA080000}"/>
    <cellStyle name="Migliaia 13 5 2 2" xfId="5417" xr:uid="{00000000-0005-0000-0000-0000CB080000}"/>
    <cellStyle name="Migliaia 13 5 2 2 2" xfId="11125" xr:uid="{00000000-0005-0000-0000-0000CC080000}"/>
    <cellStyle name="Migliaia 13 5 2 2 2 2" xfId="22543" xr:uid="{00000000-0005-0000-0000-0000CD080000}"/>
    <cellStyle name="Migliaia 13 5 2 2 2 2 2" xfId="45380" xr:uid="{00000000-0005-0000-0000-0000CE080000}"/>
    <cellStyle name="Migliaia 13 5 2 2 2 3" xfId="33963" xr:uid="{00000000-0005-0000-0000-0000CF080000}"/>
    <cellStyle name="Migliaia 13 5 2 2 3" xfId="16835" xr:uid="{00000000-0005-0000-0000-0000D0080000}"/>
    <cellStyle name="Migliaia 13 5 2 2 3 2" xfId="39672" xr:uid="{00000000-0005-0000-0000-0000D1080000}"/>
    <cellStyle name="Migliaia 13 5 2 2 4" xfId="28255" xr:uid="{00000000-0005-0000-0000-0000D2080000}"/>
    <cellStyle name="Migliaia 13 5 2 3" xfId="8272" xr:uid="{00000000-0005-0000-0000-0000D3080000}"/>
    <cellStyle name="Migliaia 13 5 2 3 2" xfId="19689" xr:uid="{00000000-0005-0000-0000-0000D4080000}"/>
    <cellStyle name="Migliaia 13 5 2 3 2 2" xfId="42526" xr:uid="{00000000-0005-0000-0000-0000D5080000}"/>
    <cellStyle name="Migliaia 13 5 2 3 3" xfId="31109" xr:uid="{00000000-0005-0000-0000-0000D6080000}"/>
    <cellStyle name="Migliaia 13 5 2 4" xfId="13981" xr:uid="{00000000-0005-0000-0000-0000D7080000}"/>
    <cellStyle name="Migliaia 13 5 2 4 2" xfId="36818" xr:uid="{00000000-0005-0000-0000-0000D8080000}"/>
    <cellStyle name="Migliaia 13 5 2 5" xfId="25401" xr:uid="{00000000-0005-0000-0000-0000D9080000}"/>
    <cellStyle name="Migliaia 13 5 3" xfId="3990" xr:uid="{00000000-0005-0000-0000-0000DA080000}"/>
    <cellStyle name="Migliaia 13 5 3 2" xfId="9699" xr:uid="{00000000-0005-0000-0000-0000DB080000}"/>
    <cellStyle name="Migliaia 13 5 3 2 2" xfId="21116" xr:uid="{00000000-0005-0000-0000-0000DC080000}"/>
    <cellStyle name="Migliaia 13 5 3 2 2 2" xfId="43953" xr:uid="{00000000-0005-0000-0000-0000DD080000}"/>
    <cellStyle name="Migliaia 13 5 3 2 3" xfId="32536" xr:uid="{00000000-0005-0000-0000-0000DE080000}"/>
    <cellStyle name="Migliaia 13 5 3 3" xfId="15408" xr:uid="{00000000-0005-0000-0000-0000DF080000}"/>
    <cellStyle name="Migliaia 13 5 3 3 2" xfId="38245" xr:uid="{00000000-0005-0000-0000-0000E0080000}"/>
    <cellStyle name="Migliaia 13 5 3 4" xfId="26828" xr:uid="{00000000-0005-0000-0000-0000E1080000}"/>
    <cellStyle name="Migliaia 13 5 4" xfId="6845" xr:uid="{00000000-0005-0000-0000-0000E2080000}"/>
    <cellStyle name="Migliaia 13 5 4 2" xfId="18262" xr:uid="{00000000-0005-0000-0000-0000E3080000}"/>
    <cellStyle name="Migliaia 13 5 4 2 2" xfId="41099" xr:uid="{00000000-0005-0000-0000-0000E4080000}"/>
    <cellStyle name="Migliaia 13 5 4 3" xfId="29682" xr:uid="{00000000-0005-0000-0000-0000E5080000}"/>
    <cellStyle name="Migliaia 13 5 5" xfId="12554" xr:uid="{00000000-0005-0000-0000-0000E6080000}"/>
    <cellStyle name="Migliaia 13 5 5 2" xfId="35391" xr:uid="{00000000-0005-0000-0000-0000E7080000}"/>
    <cellStyle name="Migliaia 13 5 6" xfId="23974" xr:uid="{00000000-0005-0000-0000-0000E8080000}"/>
    <cellStyle name="Migliaia 13 6" xfId="1302" xr:uid="{00000000-0005-0000-0000-0000E9080000}"/>
    <cellStyle name="Migliaia 13 6 2" xfId="2778" xr:uid="{00000000-0005-0000-0000-0000EA080000}"/>
    <cellStyle name="Migliaia 13 6 2 2" xfId="5634" xr:uid="{00000000-0005-0000-0000-0000EB080000}"/>
    <cellStyle name="Migliaia 13 6 2 2 2" xfId="11342" xr:uid="{00000000-0005-0000-0000-0000EC080000}"/>
    <cellStyle name="Migliaia 13 6 2 2 2 2" xfId="22760" xr:uid="{00000000-0005-0000-0000-0000ED080000}"/>
    <cellStyle name="Migliaia 13 6 2 2 2 2 2" xfId="45597" xr:uid="{00000000-0005-0000-0000-0000EE080000}"/>
    <cellStyle name="Migliaia 13 6 2 2 2 3" xfId="34180" xr:uid="{00000000-0005-0000-0000-0000EF080000}"/>
    <cellStyle name="Migliaia 13 6 2 2 3" xfId="17052" xr:uid="{00000000-0005-0000-0000-0000F0080000}"/>
    <cellStyle name="Migliaia 13 6 2 2 3 2" xfId="39889" xr:uid="{00000000-0005-0000-0000-0000F1080000}"/>
    <cellStyle name="Migliaia 13 6 2 2 4" xfId="28472" xr:uid="{00000000-0005-0000-0000-0000F2080000}"/>
    <cellStyle name="Migliaia 13 6 2 3" xfId="8489" xr:uid="{00000000-0005-0000-0000-0000F3080000}"/>
    <cellStyle name="Migliaia 13 6 2 3 2" xfId="19906" xr:uid="{00000000-0005-0000-0000-0000F4080000}"/>
    <cellStyle name="Migliaia 13 6 2 3 2 2" xfId="42743" xr:uid="{00000000-0005-0000-0000-0000F5080000}"/>
    <cellStyle name="Migliaia 13 6 2 3 3" xfId="31326" xr:uid="{00000000-0005-0000-0000-0000F6080000}"/>
    <cellStyle name="Migliaia 13 6 2 4" xfId="14198" xr:uid="{00000000-0005-0000-0000-0000F7080000}"/>
    <cellStyle name="Migliaia 13 6 2 4 2" xfId="37035" xr:uid="{00000000-0005-0000-0000-0000F8080000}"/>
    <cellStyle name="Migliaia 13 6 2 5" xfId="25618" xr:uid="{00000000-0005-0000-0000-0000F9080000}"/>
    <cellStyle name="Migliaia 13 6 3" xfId="4207" xr:uid="{00000000-0005-0000-0000-0000FA080000}"/>
    <cellStyle name="Migliaia 13 6 3 2" xfId="9916" xr:uid="{00000000-0005-0000-0000-0000FB080000}"/>
    <cellStyle name="Migliaia 13 6 3 2 2" xfId="21333" xr:uid="{00000000-0005-0000-0000-0000FC080000}"/>
    <cellStyle name="Migliaia 13 6 3 2 2 2" xfId="44170" xr:uid="{00000000-0005-0000-0000-0000FD080000}"/>
    <cellStyle name="Migliaia 13 6 3 2 3" xfId="32753" xr:uid="{00000000-0005-0000-0000-0000FE080000}"/>
    <cellStyle name="Migliaia 13 6 3 3" xfId="15625" xr:uid="{00000000-0005-0000-0000-0000FF080000}"/>
    <cellStyle name="Migliaia 13 6 3 3 2" xfId="38462" xr:uid="{00000000-0005-0000-0000-000000090000}"/>
    <cellStyle name="Migliaia 13 6 3 4" xfId="27045" xr:uid="{00000000-0005-0000-0000-000001090000}"/>
    <cellStyle name="Migliaia 13 6 4" xfId="7062" xr:uid="{00000000-0005-0000-0000-000002090000}"/>
    <cellStyle name="Migliaia 13 6 4 2" xfId="18479" xr:uid="{00000000-0005-0000-0000-000003090000}"/>
    <cellStyle name="Migliaia 13 6 4 2 2" xfId="41316" xr:uid="{00000000-0005-0000-0000-000004090000}"/>
    <cellStyle name="Migliaia 13 6 4 3" xfId="29899" xr:uid="{00000000-0005-0000-0000-000005090000}"/>
    <cellStyle name="Migliaia 13 6 5" xfId="12771" xr:uid="{00000000-0005-0000-0000-000006090000}"/>
    <cellStyle name="Migliaia 13 6 5 2" xfId="35608" xr:uid="{00000000-0005-0000-0000-000007090000}"/>
    <cellStyle name="Migliaia 13 6 6" xfId="24191" xr:uid="{00000000-0005-0000-0000-000008090000}"/>
    <cellStyle name="Migliaia 13 7" xfId="1549" xr:uid="{00000000-0005-0000-0000-000009090000}"/>
    <cellStyle name="Migliaia 13 7 2" xfId="2995" xr:uid="{00000000-0005-0000-0000-00000A090000}"/>
    <cellStyle name="Migliaia 13 7 2 2" xfId="5851" xr:uid="{00000000-0005-0000-0000-00000B090000}"/>
    <cellStyle name="Migliaia 13 7 2 2 2" xfId="11559" xr:uid="{00000000-0005-0000-0000-00000C090000}"/>
    <cellStyle name="Migliaia 13 7 2 2 2 2" xfId="22977" xr:uid="{00000000-0005-0000-0000-00000D090000}"/>
    <cellStyle name="Migliaia 13 7 2 2 2 2 2" xfId="45814" xr:uid="{00000000-0005-0000-0000-00000E090000}"/>
    <cellStyle name="Migliaia 13 7 2 2 2 3" xfId="34397" xr:uid="{00000000-0005-0000-0000-00000F090000}"/>
    <cellStyle name="Migliaia 13 7 2 2 3" xfId="17269" xr:uid="{00000000-0005-0000-0000-000010090000}"/>
    <cellStyle name="Migliaia 13 7 2 2 3 2" xfId="40106" xr:uid="{00000000-0005-0000-0000-000011090000}"/>
    <cellStyle name="Migliaia 13 7 2 2 4" xfId="28689" xr:uid="{00000000-0005-0000-0000-000012090000}"/>
    <cellStyle name="Migliaia 13 7 2 3" xfId="8706" xr:uid="{00000000-0005-0000-0000-000013090000}"/>
    <cellStyle name="Migliaia 13 7 2 3 2" xfId="20123" xr:uid="{00000000-0005-0000-0000-000014090000}"/>
    <cellStyle name="Migliaia 13 7 2 3 2 2" xfId="42960" xr:uid="{00000000-0005-0000-0000-000015090000}"/>
    <cellStyle name="Migliaia 13 7 2 3 3" xfId="31543" xr:uid="{00000000-0005-0000-0000-000016090000}"/>
    <cellStyle name="Migliaia 13 7 2 4" xfId="14415" xr:uid="{00000000-0005-0000-0000-000017090000}"/>
    <cellStyle name="Migliaia 13 7 2 4 2" xfId="37252" xr:uid="{00000000-0005-0000-0000-000018090000}"/>
    <cellStyle name="Migliaia 13 7 2 5" xfId="25835" xr:uid="{00000000-0005-0000-0000-000019090000}"/>
    <cellStyle name="Migliaia 13 7 3" xfId="4424" xr:uid="{00000000-0005-0000-0000-00001A090000}"/>
    <cellStyle name="Migliaia 13 7 3 2" xfId="10133" xr:uid="{00000000-0005-0000-0000-00001B090000}"/>
    <cellStyle name="Migliaia 13 7 3 2 2" xfId="21550" xr:uid="{00000000-0005-0000-0000-00001C090000}"/>
    <cellStyle name="Migliaia 13 7 3 2 2 2" xfId="44387" xr:uid="{00000000-0005-0000-0000-00001D090000}"/>
    <cellStyle name="Migliaia 13 7 3 2 3" xfId="32970" xr:uid="{00000000-0005-0000-0000-00001E090000}"/>
    <cellStyle name="Migliaia 13 7 3 3" xfId="15842" xr:uid="{00000000-0005-0000-0000-00001F090000}"/>
    <cellStyle name="Migliaia 13 7 3 3 2" xfId="38679" xr:uid="{00000000-0005-0000-0000-000020090000}"/>
    <cellStyle name="Migliaia 13 7 3 4" xfId="27262" xr:uid="{00000000-0005-0000-0000-000021090000}"/>
    <cellStyle name="Migliaia 13 7 4" xfId="7279" xr:uid="{00000000-0005-0000-0000-000022090000}"/>
    <cellStyle name="Migliaia 13 7 4 2" xfId="18696" xr:uid="{00000000-0005-0000-0000-000023090000}"/>
    <cellStyle name="Migliaia 13 7 4 2 2" xfId="41533" xr:uid="{00000000-0005-0000-0000-000024090000}"/>
    <cellStyle name="Migliaia 13 7 4 3" xfId="30116" xr:uid="{00000000-0005-0000-0000-000025090000}"/>
    <cellStyle name="Migliaia 13 7 5" xfId="12988" xr:uid="{00000000-0005-0000-0000-000026090000}"/>
    <cellStyle name="Migliaia 13 7 5 2" xfId="35825" xr:uid="{00000000-0005-0000-0000-000027090000}"/>
    <cellStyle name="Migliaia 13 7 6" xfId="24408" xr:uid="{00000000-0005-0000-0000-000028090000}"/>
    <cellStyle name="Migliaia 13 8" xfId="1893" xr:uid="{00000000-0005-0000-0000-000029090000}"/>
    <cellStyle name="Migliaia 13 8 2" xfId="4749" xr:uid="{00000000-0005-0000-0000-00002A090000}"/>
    <cellStyle name="Migliaia 13 8 2 2" xfId="10458" xr:uid="{00000000-0005-0000-0000-00002B090000}"/>
    <cellStyle name="Migliaia 13 8 2 2 2" xfId="21875" xr:uid="{00000000-0005-0000-0000-00002C090000}"/>
    <cellStyle name="Migliaia 13 8 2 2 2 2" xfId="44712" xr:uid="{00000000-0005-0000-0000-00002D090000}"/>
    <cellStyle name="Migliaia 13 8 2 2 3" xfId="33295" xr:uid="{00000000-0005-0000-0000-00002E090000}"/>
    <cellStyle name="Migliaia 13 8 2 3" xfId="16167" xr:uid="{00000000-0005-0000-0000-00002F090000}"/>
    <cellStyle name="Migliaia 13 8 2 3 2" xfId="39004" xr:uid="{00000000-0005-0000-0000-000030090000}"/>
    <cellStyle name="Migliaia 13 8 2 4" xfId="27587" xr:uid="{00000000-0005-0000-0000-000031090000}"/>
    <cellStyle name="Migliaia 13 8 3" xfId="7604" xr:uid="{00000000-0005-0000-0000-000032090000}"/>
    <cellStyle name="Migliaia 13 8 3 2" xfId="19021" xr:uid="{00000000-0005-0000-0000-000033090000}"/>
    <cellStyle name="Migliaia 13 8 3 2 2" xfId="41858" xr:uid="{00000000-0005-0000-0000-000034090000}"/>
    <cellStyle name="Migliaia 13 8 3 3" xfId="30441" xr:uid="{00000000-0005-0000-0000-000035090000}"/>
    <cellStyle name="Migliaia 13 8 4" xfId="13313" xr:uid="{00000000-0005-0000-0000-000036090000}"/>
    <cellStyle name="Migliaia 13 8 4 2" xfId="36150" xr:uid="{00000000-0005-0000-0000-000037090000}"/>
    <cellStyle name="Migliaia 13 8 5" xfId="24733" xr:uid="{00000000-0005-0000-0000-000038090000}"/>
    <cellStyle name="Migliaia 13 9" xfId="3322" xr:uid="{00000000-0005-0000-0000-000039090000}"/>
    <cellStyle name="Migliaia 13 9 2" xfId="9031" xr:uid="{00000000-0005-0000-0000-00003A090000}"/>
    <cellStyle name="Migliaia 13 9 2 2" xfId="20448" xr:uid="{00000000-0005-0000-0000-00003B090000}"/>
    <cellStyle name="Migliaia 13 9 2 2 2" xfId="43285" xr:uid="{00000000-0005-0000-0000-00003C090000}"/>
    <cellStyle name="Migliaia 13 9 2 3" xfId="31868" xr:uid="{00000000-0005-0000-0000-00003D090000}"/>
    <cellStyle name="Migliaia 13 9 3" xfId="14740" xr:uid="{00000000-0005-0000-0000-00003E090000}"/>
    <cellStyle name="Migliaia 13 9 3 2" xfId="37577" xr:uid="{00000000-0005-0000-0000-00003F090000}"/>
    <cellStyle name="Migliaia 13 9 4" xfId="26160" xr:uid="{00000000-0005-0000-0000-000040090000}"/>
    <cellStyle name="Migliaia 14" xfId="337" xr:uid="{00000000-0005-0000-0000-000041090000}"/>
    <cellStyle name="Migliaia 14 10" xfId="6247" xr:uid="{00000000-0005-0000-0000-000042090000}"/>
    <cellStyle name="Migliaia 14 10 2" xfId="17664" xr:uid="{00000000-0005-0000-0000-000043090000}"/>
    <cellStyle name="Migliaia 14 10 2 2" xfId="40501" xr:uid="{00000000-0005-0000-0000-000044090000}"/>
    <cellStyle name="Migliaia 14 10 3" xfId="29084" xr:uid="{00000000-0005-0000-0000-000045090000}"/>
    <cellStyle name="Migliaia 14 11" xfId="11956" xr:uid="{00000000-0005-0000-0000-000046090000}"/>
    <cellStyle name="Migliaia 14 11 2" xfId="34793" xr:uid="{00000000-0005-0000-0000-000047090000}"/>
    <cellStyle name="Migliaia 14 12" xfId="23376" xr:uid="{00000000-0005-0000-0000-000048090000}"/>
    <cellStyle name="Migliaia 14 2" xfId="367" xr:uid="{00000000-0005-0000-0000-000049090000}"/>
    <cellStyle name="Migliaia 14 2 10" xfId="11972" xr:uid="{00000000-0005-0000-0000-00004A090000}"/>
    <cellStyle name="Migliaia 14 2 10 2" xfId="34809" xr:uid="{00000000-0005-0000-0000-00004B090000}"/>
    <cellStyle name="Migliaia 14 2 11" xfId="23392" xr:uid="{00000000-0005-0000-0000-00004C090000}"/>
    <cellStyle name="Migliaia 14 2 2" xfId="624" xr:uid="{00000000-0005-0000-0000-00004D090000}"/>
    <cellStyle name="Migliaia 14 2 2 2" xfId="2197" xr:uid="{00000000-0005-0000-0000-00004E090000}"/>
    <cellStyle name="Migliaia 14 2 2 2 2" xfId="5053" xr:uid="{00000000-0005-0000-0000-00004F090000}"/>
    <cellStyle name="Migliaia 14 2 2 2 2 2" xfId="10761" xr:uid="{00000000-0005-0000-0000-000050090000}"/>
    <cellStyle name="Migliaia 14 2 2 2 2 2 2" xfId="22179" xr:uid="{00000000-0005-0000-0000-000051090000}"/>
    <cellStyle name="Migliaia 14 2 2 2 2 2 2 2" xfId="45016" xr:uid="{00000000-0005-0000-0000-000052090000}"/>
    <cellStyle name="Migliaia 14 2 2 2 2 2 3" xfId="33599" xr:uid="{00000000-0005-0000-0000-000053090000}"/>
    <cellStyle name="Migliaia 14 2 2 2 2 3" xfId="16471" xr:uid="{00000000-0005-0000-0000-000054090000}"/>
    <cellStyle name="Migliaia 14 2 2 2 2 3 2" xfId="39308" xr:uid="{00000000-0005-0000-0000-000055090000}"/>
    <cellStyle name="Migliaia 14 2 2 2 2 4" xfId="27891" xr:uid="{00000000-0005-0000-0000-000056090000}"/>
    <cellStyle name="Migliaia 14 2 2 2 3" xfId="7908" xr:uid="{00000000-0005-0000-0000-000057090000}"/>
    <cellStyle name="Migliaia 14 2 2 2 3 2" xfId="19325" xr:uid="{00000000-0005-0000-0000-000058090000}"/>
    <cellStyle name="Migliaia 14 2 2 2 3 2 2" xfId="42162" xr:uid="{00000000-0005-0000-0000-000059090000}"/>
    <cellStyle name="Migliaia 14 2 2 2 3 3" xfId="30745" xr:uid="{00000000-0005-0000-0000-00005A090000}"/>
    <cellStyle name="Migliaia 14 2 2 2 4" xfId="13617" xr:uid="{00000000-0005-0000-0000-00005B090000}"/>
    <cellStyle name="Migliaia 14 2 2 2 4 2" xfId="36454" xr:uid="{00000000-0005-0000-0000-00005C090000}"/>
    <cellStyle name="Migliaia 14 2 2 2 5" xfId="25037" xr:uid="{00000000-0005-0000-0000-00005D090000}"/>
    <cellStyle name="Migliaia 14 2 2 3" xfId="3626" xr:uid="{00000000-0005-0000-0000-00005E090000}"/>
    <cellStyle name="Migliaia 14 2 2 3 2" xfId="9335" xr:uid="{00000000-0005-0000-0000-00005F090000}"/>
    <cellStyle name="Migliaia 14 2 2 3 2 2" xfId="20752" xr:uid="{00000000-0005-0000-0000-000060090000}"/>
    <cellStyle name="Migliaia 14 2 2 3 2 2 2" xfId="43589" xr:uid="{00000000-0005-0000-0000-000061090000}"/>
    <cellStyle name="Migliaia 14 2 2 3 2 3" xfId="32172" xr:uid="{00000000-0005-0000-0000-000062090000}"/>
    <cellStyle name="Migliaia 14 2 2 3 3" xfId="15044" xr:uid="{00000000-0005-0000-0000-000063090000}"/>
    <cellStyle name="Migliaia 14 2 2 3 3 2" xfId="37881" xr:uid="{00000000-0005-0000-0000-000064090000}"/>
    <cellStyle name="Migliaia 14 2 2 3 4" xfId="26464" xr:uid="{00000000-0005-0000-0000-000065090000}"/>
    <cellStyle name="Migliaia 14 2 2 4" xfId="6481" xr:uid="{00000000-0005-0000-0000-000066090000}"/>
    <cellStyle name="Migliaia 14 2 2 4 2" xfId="17898" xr:uid="{00000000-0005-0000-0000-000067090000}"/>
    <cellStyle name="Migliaia 14 2 2 4 2 2" xfId="40735" xr:uid="{00000000-0005-0000-0000-000068090000}"/>
    <cellStyle name="Migliaia 14 2 2 4 3" xfId="29318" xr:uid="{00000000-0005-0000-0000-000069090000}"/>
    <cellStyle name="Migliaia 14 2 2 5" xfId="12190" xr:uid="{00000000-0005-0000-0000-00006A090000}"/>
    <cellStyle name="Migliaia 14 2 2 5 2" xfId="35027" xr:uid="{00000000-0005-0000-0000-00006B090000}"/>
    <cellStyle name="Migliaia 14 2 2 6" xfId="23610" xr:uid="{00000000-0005-0000-0000-00006C090000}"/>
    <cellStyle name="Migliaia 14 2 3" xfId="884" xr:uid="{00000000-0005-0000-0000-00006D090000}"/>
    <cellStyle name="Migliaia 14 2 3 2" xfId="2414" xr:uid="{00000000-0005-0000-0000-00006E090000}"/>
    <cellStyle name="Migliaia 14 2 3 2 2" xfId="5270" xr:uid="{00000000-0005-0000-0000-00006F090000}"/>
    <cellStyle name="Migliaia 14 2 3 2 2 2" xfId="10978" xr:uid="{00000000-0005-0000-0000-000070090000}"/>
    <cellStyle name="Migliaia 14 2 3 2 2 2 2" xfId="22396" xr:uid="{00000000-0005-0000-0000-000071090000}"/>
    <cellStyle name="Migliaia 14 2 3 2 2 2 2 2" xfId="45233" xr:uid="{00000000-0005-0000-0000-000072090000}"/>
    <cellStyle name="Migliaia 14 2 3 2 2 2 3" xfId="33816" xr:uid="{00000000-0005-0000-0000-000073090000}"/>
    <cellStyle name="Migliaia 14 2 3 2 2 3" xfId="16688" xr:uid="{00000000-0005-0000-0000-000074090000}"/>
    <cellStyle name="Migliaia 14 2 3 2 2 3 2" xfId="39525" xr:uid="{00000000-0005-0000-0000-000075090000}"/>
    <cellStyle name="Migliaia 14 2 3 2 2 4" xfId="28108" xr:uid="{00000000-0005-0000-0000-000076090000}"/>
    <cellStyle name="Migliaia 14 2 3 2 3" xfId="8125" xr:uid="{00000000-0005-0000-0000-000077090000}"/>
    <cellStyle name="Migliaia 14 2 3 2 3 2" xfId="19542" xr:uid="{00000000-0005-0000-0000-000078090000}"/>
    <cellStyle name="Migliaia 14 2 3 2 3 2 2" xfId="42379" xr:uid="{00000000-0005-0000-0000-000079090000}"/>
    <cellStyle name="Migliaia 14 2 3 2 3 3" xfId="30962" xr:uid="{00000000-0005-0000-0000-00007A090000}"/>
    <cellStyle name="Migliaia 14 2 3 2 4" xfId="13834" xr:uid="{00000000-0005-0000-0000-00007B090000}"/>
    <cellStyle name="Migliaia 14 2 3 2 4 2" xfId="36671" xr:uid="{00000000-0005-0000-0000-00007C090000}"/>
    <cellStyle name="Migliaia 14 2 3 2 5" xfId="25254" xr:uid="{00000000-0005-0000-0000-00007D090000}"/>
    <cellStyle name="Migliaia 14 2 3 3" xfId="3843" xr:uid="{00000000-0005-0000-0000-00007E090000}"/>
    <cellStyle name="Migliaia 14 2 3 3 2" xfId="9552" xr:uid="{00000000-0005-0000-0000-00007F090000}"/>
    <cellStyle name="Migliaia 14 2 3 3 2 2" xfId="20969" xr:uid="{00000000-0005-0000-0000-000080090000}"/>
    <cellStyle name="Migliaia 14 2 3 3 2 2 2" xfId="43806" xr:uid="{00000000-0005-0000-0000-000081090000}"/>
    <cellStyle name="Migliaia 14 2 3 3 2 3" xfId="32389" xr:uid="{00000000-0005-0000-0000-000082090000}"/>
    <cellStyle name="Migliaia 14 2 3 3 3" xfId="15261" xr:uid="{00000000-0005-0000-0000-000083090000}"/>
    <cellStyle name="Migliaia 14 2 3 3 3 2" xfId="38098" xr:uid="{00000000-0005-0000-0000-000084090000}"/>
    <cellStyle name="Migliaia 14 2 3 3 4" xfId="26681" xr:uid="{00000000-0005-0000-0000-000085090000}"/>
    <cellStyle name="Migliaia 14 2 3 4" xfId="6698" xr:uid="{00000000-0005-0000-0000-000086090000}"/>
    <cellStyle name="Migliaia 14 2 3 4 2" xfId="18115" xr:uid="{00000000-0005-0000-0000-000087090000}"/>
    <cellStyle name="Migliaia 14 2 3 4 2 2" xfId="40952" xr:uid="{00000000-0005-0000-0000-000088090000}"/>
    <cellStyle name="Migliaia 14 2 3 4 3" xfId="29535" xr:uid="{00000000-0005-0000-0000-000089090000}"/>
    <cellStyle name="Migliaia 14 2 3 5" xfId="12407" xr:uid="{00000000-0005-0000-0000-00008A090000}"/>
    <cellStyle name="Migliaia 14 2 3 5 2" xfId="35244" xr:uid="{00000000-0005-0000-0000-00008B090000}"/>
    <cellStyle name="Migliaia 14 2 3 6" xfId="23827" xr:uid="{00000000-0005-0000-0000-00008C090000}"/>
    <cellStyle name="Migliaia 14 2 4" xfId="1131" xr:uid="{00000000-0005-0000-0000-00008D090000}"/>
    <cellStyle name="Migliaia 14 2 4 2" xfId="2631" xr:uid="{00000000-0005-0000-0000-00008E090000}"/>
    <cellStyle name="Migliaia 14 2 4 2 2" xfId="5487" xr:uid="{00000000-0005-0000-0000-00008F090000}"/>
    <cellStyle name="Migliaia 14 2 4 2 2 2" xfId="11195" xr:uid="{00000000-0005-0000-0000-000090090000}"/>
    <cellStyle name="Migliaia 14 2 4 2 2 2 2" xfId="22613" xr:uid="{00000000-0005-0000-0000-000091090000}"/>
    <cellStyle name="Migliaia 14 2 4 2 2 2 2 2" xfId="45450" xr:uid="{00000000-0005-0000-0000-000092090000}"/>
    <cellStyle name="Migliaia 14 2 4 2 2 2 3" xfId="34033" xr:uid="{00000000-0005-0000-0000-000093090000}"/>
    <cellStyle name="Migliaia 14 2 4 2 2 3" xfId="16905" xr:uid="{00000000-0005-0000-0000-000094090000}"/>
    <cellStyle name="Migliaia 14 2 4 2 2 3 2" xfId="39742" xr:uid="{00000000-0005-0000-0000-000095090000}"/>
    <cellStyle name="Migliaia 14 2 4 2 2 4" xfId="28325" xr:uid="{00000000-0005-0000-0000-000096090000}"/>
    <cellStyle name="Migliaia 14 2 4 2 3" xfId="8342" xr:uid="{00000000-0005-0000-0000-000097090000}"/>
    <cellStyle name="Migliaia 14 2 4 2 3 2" xfId="19759" xr:uid="{00000000-0005-0000-0000-000098090000}"/>
    <cellStyle name="Migliaia 14 2 4 2 3 2 2" xfId="42596" xr:uid="{00000000-0005-0000-0000-000099090000}"/>
    <cellStyle name="Migliaia 14 2 4 2 3 3" xfId="31179" xr:uid="{00000000-0005-0000-0000-00009A090000}"/>
    <cellStyle name="Migliaia 14 2 4 2 4" xfId="14051" xr:uid="{00000000-0005-0000-0000-00009B090000}"/>
    <cellStyle name="Migliaia 14 2 4 2 4 2" xfId="36888" xr:uid="{00000000-0005-0000-0000-00009C090000}"/>
    <cellStyle name="Migliaia 14 2 4 2 5" xfId="25471" xr:uid="{00000000-0005-0000-0000-00009D090000}"/>
    <cellStyle name="Migliaia 14 2 4 3" xfId="4060" xr:uid="{00000000-0005-0000-0000-00009E090000}"/>
    <cellStyle name="Migliaia 14 2 4 3 2" xfId="9769" xr:uid="{00000000-0005-0000-0000-00009F090000}"/>
    <cellStyle name="Migliaia 14 2 4 3 2 2" xfId="21186" xr:uid="{00000000-0005-0000-0000-0000A0090000}"/>
    <cellStyle name="Migliaia 14 2 4 3 2 2 2" xfId="44023" xr:uid="{00000000-0005-0000-0000-0000A1090000}"/>
    <cellStyle name="Migliaia 14 2 4 3 2 3" xfId="32606" xr:uid="{00000000-0005-0000-0000-0000A2090000}"/>
    <cellStyle name="Migliaia 14 2 4 3 3" xfId="15478" xr:uid="{00000000-0005-0000-0000-0000A3090000}"/>
    <cellStyle name="Migliaia 14 2 4 3 3 2" xfId="38315" xr:uid="{00000000-0005-0000-0000-0000A4090000}"/>
    <cellStyle name="Migliaia 14 2 4 3 4" xfId="26898" xr:uid="{00000000-0005-0000-0000-0000A5090000}"/>
    <cellStyle name="Migliaia 14 2 4 4" xfId="6915" xr:uid="{00000000-0005-0000-0000-0000A6090000}"/>
    <cellStyle name="Migliaia 14 2 4 4 2" xfId="18332" xr:uid="{00000000-0005-0000-0000-0000A7090000}"/>
    <cellStyle name="Migliaia 14 2 4 4 2 2" xfId="41169" xr:uid="{00000000-0005-0000-0000-0000A8090000}"/>
    <cellStyle name="Migliaia 14 2 4 4 3" xfId="29752" xr:uid="{00000000-0005-0000-0000-0000A9090000}"/>
    <cellStyle name="Migliaia 14 2 4 5" xfId="12624" xr:uid="{00000000-0005-0000-0000-0000AA090000}"/>
    <cellStyle name="Migliaia 14 2 4 5 2" xfId="35461" xr:uid="{00000000-0005-0000-0000-0000AB090000}"/>
    <cellStyle name="Migliaia 14 2 4 6" xfId="24044" xr:uid="{00000000-0005-0000-0000-0000AC090000}"/>
    <cellStyle name="Migliaia 14 2 5" xfId="1378" xr:uid="{00000000-0005-0000-0000-0000AD090000}"/>
    <cellStyle name="Migliaia 14 2 5 2" xfId="2848" xr:uid="{00000000-0005-0000-0000-0000AE090000}"/>
    <cellStyle name="Migliaia 14 2 5 2 2" xfId="5704" xr:uid="{00000000-0005-0000-0000-0000AF090000}"/>
    <cellStyle name="Migliaia 14 2 5 2 2 2" xfId="11412" xr:uid="{00000000-0005-0000-0000-0000B0090000}"/>
    <cellStyle name="Migliaia 14 2 5 2 2 2 2" xfId="22830" xr:uid="{00000000-0005-0000-0000-0000B1090000}"/>
    <cellStyle name="Migliaia 14 2 5 2 2 2 2 2" xfId="45667" xr:uid="{00000000-0005-0000-0000-0000B2090000}"/>
    <cellStyle name="Migliaia 14 2 5 2 2 2 3" xfId="34250" xr:uid="{00000000-0005-0000-0000-0000B3090000}"/>
    <cellStyle name="Migliaia 14 2 5 2 2 3" xfId="17122" xr:uid="{00000000-0005-0000-0000-0000B4090000}"/>
    <cellStyle name="Migliaia 14 2 5 2 2 3 2" xfId="39959" xr:uid="{00000000-0005-0000-0000-0000B5090000}"/>
    <cellStyle name="Migliaia 14 2 5 2 2 4" xfId="28542" xr:uid="{00000000-0005-0000-0000-0000B6090000}"/>
    <cellStyle name="Migliaia 14 2 5 2 3" xfId="8559" xr:uid="{00000000-0005-0000-0000-0000B7090000}"/>
    <cellStyle name="Migliaia 14 2 5 2 3 2" xfId="19976" xr:uid="{00000000-0005-0000-0000-0000B8090000}"/>
    <cellStyle name="Migliaia 14 2 5 2 3 2 2" xfId="42813" xr:uid="{00000000-0005-0000-0000-0000B9090000}"/>
    <cellStyle name="Migliaia 14 2 5 2 3 3" xfId="31396" xr:uid="{00000000-0005-0000-0000-0000BA090000}"/>
    <cellStyle name="Migliaia 14 2 5 2 4" xfId="14268" xr:uid="{00000000-0005-0000-0000-0000BB090000}"/>
    <cellStyle name="Migliaia 14 2 5 2 4 2" xfId="37105" xr:uid="{00000000-0005-0000-0000-0000BC090000}"/>
    <cellStyle name="Migliaia 14 2 5 2 5" xfId="25688" xr:uid="{00000000-0005-0000-0000-0000BD090000}"/>
    <cellStyle name="Migliaia 14 2 5 3" xfId="4277" xr:uid="{00000000-0005-0000-0000-0000BE090000}"/>
    <cellStyle name="Migliaia 14 2 5 3 2" xfId="9986" xr:uid="{00000000-0005-0000-0000-0000BF090000}"/>
    <cellStyle name="Migliaia 14 2 5 3 2 2" xfId="21403" xr:uid="{00000000-0005-0000-0000-0000C0090000}"/>
    <cellStyle name="Migliaia 14 2 5 3 2 2 2" xfId="44240" xr:uid="{00000000-0005-0000-0000-0000C1090000}"/>
    <cellStyle name="Migliaia 14 2 5 3 2 3" xfId="32823" xr:uid="{00000000-0005-0000-0000-0000C2090000}"/>
    <cellStyle name="Migliaia 14 2 5 3 3" xfId="15695" xr:uid="{00000000-0005-0000-0000-0000C3090000}"/>
    <cellStyle name="Migliaia 14 2 5 3 3 2" xfId="38532" xr:uid="{00000000-0005-0000-0000-0000C4090000}"/>
    <cellStyle name="Migliaia 14 2 5 3 4" xfId="27115" xr:uid="{00000000-0005-0000-0000-0000C5090000}"/>
    <cellStyle name="Migliaia 14 2 5 4" xfId="7132" xr:uid="{00000000-0005-0000-0000-0000C6090000}"/>
    <cellStyle name="Migliaia 14 2 5 4 2" xfId="18549" xr:uid="{00000000-0005-0000-0000-0000C7090000}"/>
    <cellStyle name="Migliaia 14 2 5 4 2 2" xfId="41386" xr:uid="{00000000-0005-0000-0000-0000C8090000}"/>
    <cellStyle name="Migliaia 14 2 5 4 3" xfId="29969" xr:uid="{00000000-0005-0000-0000-0000C9090000}"/>
    <cellStyle name="Migliaia 14 2 5 5" xfId="12841" xr:uid="{00000000-0005-0000-0000-0000CA090000}"/>
    <cellStyle name="Migliaia 14 2 5 5 2" xfId="35678" xr:uid="{00000000-0005-0000-0000-0000CB090000}"/>
    <cellStyle name="Migliaia 14 2 5 6" xfId="24261" xr:uid="{00000000-0005-0000-0000-0000CC090000}"/>
    <cellStyle name="Migliaia 14 2 6" xfId="1625" xr:uid="{00000000-0005-0000-0000-0000CD090000}"/>
    <cellStyle name="Migliaia 14 2 6 2" xfId="3065" xr:uid="{00000000-0005-0000-0000-0000CE090000}"/>
    <cellStyle name="Migliaia 14 2 6 2 2" xfId="5921" xr:uid="{00000000-0005-0000-0000-0000CF090000}"/>
    <cellStyle name="Migliaia 14 2 6 2 2 2" xfId="11629" xr:uid="{00000000-0005-0000-0000-0000D0090000}"/>
    <cellStyle name="Migliaia 14 2 6 2 2 2 2" xfId="23047" xr:uid="{00000000-0005-0000-0000-0000D1090000}"/>
    <cellStyle name="Migliaia 14 2 6 2 2 2 2 2" xfId="45884" xr:uid="{00000000-0005-0000-0000-0000D2090000}"/>
    <cellStyle name="Migliaia 14 2 6 2 2 2 3" xfId="34467" xr:uid="{00000000-0005-0000-0000-0000D3090000}"/>
    <cellStyle name="Migliaia 14 2 6 2 2 3" xfId="17339" xr:uid="{00000000-0005-0000-0000-0000D4090000}"/>
    <cellStyle name="Migliaia 14 2 6 2 2 3 2" xfId="40176" xr:uid="{00000000-0005-0000-0000-0000D5090000}"/>
    <cellStyle name="Migliaia 14 2 6 2 2 4" xfId="28759" xr:uid="{00000000-0005-0000-0000-0000D6090000}"/>
    <cellStyle name="Migliaia 14 2 6 2 3" xfId="8776" xr:uid="{00000000-0005-0000-0000-0000D7090000}"/>
    <cellStyle name="Migliaia 14 2 6 2 3 2" xfId="20193" xr:uid="{00000000-0005-0000-0000-0000D8090000}"/>
    <cellStyle name="Migliaia 14 2 6 2 3 2 2" xfId="43030" xr:uid="{00000000-0005-0000-0000-0000D9090000}"/>
    <cellStyle name="Migliaia 14 2 6 2 3 3" xfId="31613" xr:uid="{00000000-0005-0000-0000-0000DA090000}"/>
    <cellStyle name="Migliaia 14 2 6 2 4" xfId="14485" xr:uid="{00000000-0005-0000-0000-0000DB090000}"/>
    <cellStyle name="Migliaia 14 2 6 2 4 2" xfId="37322" xr:uid="{00000000-0005-0000-0000-0000DC090000}"/>
    <cellStyle name="Migliaia 14 2 6 2 5" xfId="25905" xr:uid="{00000000-0005-0000-0000-0000DD090000}"/>
    <cellStyle name="Migliaia 14 2 6 3" xfId="4494" xr:uid="{00000000-0005-0000-0000-0000DE090000}"/>
    <cellStyle name="Migliaia 14 2 6 3 2" xfId="10203" xr:uid="{00000000-0005-0000-0000-0000DF090000}"/>
    <cellStyle name="Migliaia 14 2 6 3 2 2" xfId="21620" xr:uid="{00000000-0005-0000-0000-0000E0090000}"/>
    <cellStyle name="Migliaia 14 2 6 3 2 2 2" xfId="44457" xr:uid="{00000000-0005-0000-0000-0000E1090000}"/>
    <cellStyle name="Migliaia 14 2 6 3 2 3" xfId="33040" xr:uid="{00000000-0005-0000-0000-0000E2090000}"/>
    <cellStyle name="Migliaia 14 2 6 3 3" xfId="15912" xr:uid="{00000000-0005-0000-0000-0000E3090000}"/>
    <cellStyle name="Migliaia 14 2 6 3 3 2" xfId="38749" xr:uid="{00000000-0005-0000-0000-0000E4090000}"/>
    <cellStyle name="Migliaia 14 2 6 3 4" xfId="27332" xr:uid="{00000000-0005-0000-0000-0000E5090000}"/>
    <cellStyle name="Migliaia 14 2 6 4" xfId="7349" xr:uid="{00000000-0005-0000-0000-0000E6090000}"/>
    <cellStyle name="Migliaia 14 2 6 4 2" xfId="18766" xr:uid="{00000000-0005-0000-0000-0000E7090000}"/>
    <cellStyle name="Migliaia 14 2 6 4 2 2" xfId="41603" xr:uid="{00000000-0005-0000-0000-0000E8090000}"/>
    <cellStyle name="Migliaia 14 2 6 4 3" xfId="30186" xr:uid="{00000000-0005-0000-0000-0000E9090000}"/>
    <cellStyle name="Migliaia 14 2 6 5" xfId="13058" xr:uid="{00000000-0005-0000-0000-0000EA090000}"/>
    <cellStyle name="Migliaia 14 2 6 5 2" xfId="35895" xr:uid="{00000000-0005-0000-0000-0000EB090000}"/>
    <cellStyle name="Migliaia 14 2 6 6" xfId="24478" xr:uid="{00000000-0005-0000-0000-0000EC090000}"/>
    <cellStyle name="Migliaia 14 2 7" xfId="1979" xr:uid="{00000000-0005-0000-0000-0000ED090000}"/>
    <cellStyle name="Migliaia 14 2 7 2" xfId="4835" xr:uid="{00000000-0005-0000-0000-0000EE090000}"/>
    <cellStyle name="Migliaia 14 2 7 2 2" xfId="10543" xr:uid="{00000000-0005-0000-0000-0000EF090000}"/>
    <cellStyle name="Migliaia 14 2 7 2 2 2" xfId="21961" xr:uid="{00000000-0005-0000-0000-0000F0090000}"/>
    <cellStyle name="Migliaia 14 2 7 2 2 2 2" xfId="44798" xr:uid="{00000000-0005-0000-0000-0000F1090000}"/>
    <cellStyle name="Migliaia 14 2 7 2 2 3" xfId="33381" xr:uid="{00000000-0005-0000-0000-0000F2090000}"/>
    <cellStyle name="Migliaia 14 2 7 2 3" xfId="16253" xr:uid="{00000000-0005-0000-0000-0000F3090000}"/>
    <cellStyle name="Migliaia 14 2 7 2 3 2" xfId="39090" xr:uid="{00000000-0005-0000-0000-0000F4090000}"/>
    <cellStyle name="Migliaia 14 2 7 2 4" xfId="27673" xr:uid="{00000000-0005-0000-0000-0000F5090000}"/>
    <cellStyle name="Migliaia 14 2 7 3" xfId="7690" xr:uid="{00000000-0005-0000-0000-0000F6090000}"/>
    <cellStyle name="Migliaia 14 2 7 3 2" xfId="19107" xr:uid="{00000000-0005-0000-0000-0000F7090000}"/>
    <cellStyle name="Migliaia 14 2 7 3 2 2" xfId="41944" xr:uid="{00000000-0005-0000-0000-0000F8090000}"/>
    <cellStyle name="Migliaia 14 2 7 3 3" xfId="30527" xr:uid="{00000000-0005-0000-0000-0000F9090000}"/>
    <cellStyle name="Migliaia 14 2 7 4" xfId="13399" xr:uid="{00000000-0005-0000-0000-0000FA090000}"/>
    <cellStyle name="Migliaia 14 2 7 4 2" xfId="36236" xr:uid="{00000000-0005-0000-0000-0000FB090000}"/>
    <cellStyle name="Migliaia 14 2 7 5" xfId="24819" xr:uid="{00000000-0005-0000-0000-0000FC090000}"/>
    <cellStyle name="Migliaia 14 2 8" xfId="3408" xr:uid="{00000000-0005-0000-0000-0000FD090000}"/>
    <cellStyle name="Migliaia 14 2 8 2" xfId="9117" xr:uid="{00000000-0005-0000-0000-0000FE090000}"/>
    <cellStyle name="Migliaia 14 2 8 2 2" xfId="20534" xr:uid="{00000000-0005-0000-0000-0000FF090000}"/>
    <cellStyle name="Migliaia 14 2 8 2 2 2" xfId="43371" xr:uid="{00000000-0005-0000-0000-0000000A0000}"/>
    <cellStyle name="Migliaia 14 2 8 2 3" xfId="31954" xr:uid="{00000000-0005-0000-0000-0000010A0000}"/>
    <cellStyle name="Migliaia 14 2 8 3" xfId="14826" xr:uid="{00000000-0005-0000-0000-0000020A0000}"/>
    <cellStyle name="Migliaia 14 2 8 3 2" xfId="37663" xr:uid="{00000000-0005-0000-0000-0000030A0000}"/>
    <cellStyle name="Migliaia 14 2 8 4" xfId="26246" xr:uid="{00000000-0005-0000-0000-0000040A0000}"/>
    <cellStyle name="Migliaia 14 2 9" xfId="6263" xr:uid="{00000000-0005-0000-0000-0000050A0000}"/>
    <cellStyle name="Migliaia 14 2 9 2" xfId="17680" xr:uid="{00000000-0005-0000-0000-0000060A0000}"/>
    <cellStyle name="Migliaia 14 2 9 2 2" xfId="40517" xr:uid="{00000000-0005-0000-0000-0000070A0000}"/>
    <cellStyle name="Migliaia 14 2 9 3" xfId="29100" xr:uid="{00000000-0005-0000-0000-0000080A0000}"/>
    <cellStyle name="Migliaia 14 3" xfId="605" xr:uid="{00000000-0005-0000-0000-0000090A0000}"/>
    <cellStyle name="Migliaia 14 3 2" xfId="2186" xr:uid="{00000000-0005-0000-0000-00000A0A0000}"/>
    <cellStyle name="Migliaia 14 3 2 2" xfId="5042" xr:uid="{00000000-0005-0000-0000-00000B0A0000}"/>
    <cellStyle name="Migliaia 14 3 2 2 2" xfId="10750" xr:uid="{00000000-0005-0000-0000-00000C0A0000}"/>
    <cellStyle name="Migliaia 14 3 2 2 2 2" xfId="22168" xr:uid="{00000000-0005-0000-0000-00000D0A0000}"/>
    <cellStyle name="Migliaia 14 3 2 2 2 2 2" xfId="45005" xr:uid="{00000000-0005-0000-0000-00000E0A0000}"/>
    <cellStyle name="Migliaia 14 3 2 2 2 3" xfId="33588" xr:uid="{00000000-0005-0000-0000-00000F0A0000}"/>
    <cellStyle name="Migliaia 14 3 2 2 3" xfId="16460" xr:uid="{00000000-0005-0000-0000-0000100A0000}"/>
    <cellStyle name="Migliaia 14 3 2 2 3 2" xfId="39297" xr:uid="{00000000-0005-0000-0000-0000110A0000}"/>
    <cellStyle name="Migliaia 14 3 2 2 4" xfId="27880" xr:uid="{00000000-0005-0000-0000-0000120A0000}"/>
    <cellStyle name="Migliaia 14 3 2 3" xfId="7897" xr:uid="{00000000-0005-0000-0000-0000130A0000}"/>
    <cellStyle name="Migliaia 14 3 2 3 2" xfId="19314" xr:uid="{00000000-0005-0000-0000-0000140A0000}"/>
    <cellStyle name="Migliaia 14 3 2 3 2 2" xfId="42151" xr:uid="{00000000-0005-0000-0000-0000150A0000}"/>
    <cellStyle name="Migliaia 14 3 2 3 3" xfId="30734" xr:uid="{00000000-0005-0000-0000-0000160A0000}"/>
    <cellStyle name="Migliaia 14 3 2 4" xfId="13606" xr:uid="{00000000-0005-0000-0000-0000170A0000}"/>
    <cellStyle name="Migliaia 14 3 2 4 2" xfId="36443" xr:uid="{00000000-0005-0000-0000-0000180A0000}"/>
    <cellStyle name="Migliaia 14 3 2 5" xfId="25026" xr:uid="{00000000-0005-0000-0000-0000190A0000}"/>
    <cellStyle name="Migliaia 14 3 3" xfId="3615" xr:uid="{00000000-0005-0000-0000-00001A0A0000}"/>
    <cellStyle name="Migliaia 14 3 3 2" xfId="9324" xr:uid="{00000000-0005-0000-0000-00001B0A0000}"/>
    <cellStyle name="Migliaia 14 3 3 2 2" xfId="20741" xr:uid="{00000000-0005-0000-0000-00001C0A0000}"/>
    <cellStyle name="Migliaia 14 3 3 2 2 2" xfId="43578" xr:uid="{00000000-0005-0000-0000-00001D0A0000}"/>
    <cellStyle name="Migliaia 14 3 3 2 3" xfId="32161" xr:uid="{00000000-0005-0000-0000-00001E0A0000}"/>
    <cellStyle name="Migliaia 14 3 3 3" xfId="15033" xr:uid="{00000000-0005-0000-0000-00001F0A0000}"/>
    <cellStyle name="Migliaia 14 3 3 3 2" xfId="37870" xr:uid="{00000000-0005-0000-0000-0000200A0000}"/>
    <cellStyle name="Migliaia 14 3 3 4" xfId="26453" xr:uid="{00000000-0005-0000-0000-0000210A0000}"/>
    <cellStyle name="Migliaia 14 3 4" xfId="6470" xr:uid="{00000000-0005-0000-0000-0000220A0000}"/>
    <cellStyle name="Migliaia 14 3 4 2" xfId="17887" xr:uid="{00000000-0005-0000-0000-0000230A0000}"/>
    <cellStyle name="Migliaia 14 3 4 2 2" xfId="40724" xr:uid="{00000000-0005-0000-0000-0000240A0000}"/>
    <cellStyle name="Migliaia 14 3 4 3" xfId="29307" xr:uid="{00000000-0005-0000-0000-0000250A0000}"/>
    <cellStyle name="Migliaia 14 3 5" xfId="12179" xr:uid="{00000000-0005-0000-0000-0000260A0000}"/>
    <cellStyle name="Migliaia 14 3 5 2" xfId="35016" xr:uid="{00000000-0005-0000-0000-0000270A0000}"/>
    <cellStyle name="Migliaia 14 3 6" xfId="23599" xr:uid="{00000000-0005-0000-0000-0000280A0000}"/>
    <cellStyle name="Migliaia 14 4" xfId="868" xr:uid="{00000000-0005-0000-0000-0000290A0000}"/>
    <cellStyle name="Migliaia 14 4 2" xfId="2403" xr:uid="{00000000-0005-0000-0000-00002A0A0000}"/>
    <cellStyle name="Migliaia 14 4 2 2" xfId="5259" xr:uid="{00000000-0005-0000-0000-00002B0A0000}"/>
    <cellStyle name="Migliaia 14 4 2 2 2" xfId="10967" xr:uid="{00000000-0005-0000-0000-00002C0A0000}"/>
    <cellStyle name="Migliaia 14 4 2 2 2 2" xfId="22385" xr:uid="{00000000-0005-0000-0000-00002D0A0000}"/>
    <cellStyle name="Migliaia 14 4 2 2 2 2 2" xfId="45222" xr:uid="{00000000-0005-0000-0000-00002E0A0000}"/>
    <cellStyle name="Migliaia 14 4 2 2 2 3" xfId="33805" xr:uid="{00000000-0005-0000-0000-00002F0A0000}"/>
    <cellStyle name="Migliaia 14 4 2 2 3" xfId="16677" xr:uid="{00000000-0005-0000-0000-0000300A0000}"/>
    <cellStyle name="Migliaia 14 4 2 2 3 2" xfId="39514" xr:uid="{00000000-0005-0000-0000-0000310A0000}"/>
    <cellStyle name="Migliaia 14 4 2 2 4" xfId="28097" xr:uid="{00000000-0005-0000-0000-0000320A0000}"/>
    <cellStyle name="Migliaia 14 4 2 3" xfId="8114" xr:uid="{00000000-0005-0000-0000-0000330A0000}"/>
    <cellStyle name="Migliaia 14 4 2 3 2" xfId="19531" xr:uid="{00000000-0005-0000-0000-0000340A0000}"/>
    <cellStyle name="Migliaia 14 4 2 3 2 2" xfId="42368" xr:uid="{00000000-0005-0000-0000-0000350A0000}"/>
    <cellStyle name="Migliaia 14 4 2 3 3" xfId="30951" xr:uid="{00000000-0005-0000-0000-0000360A0000}"/>
    <cellStyle name="Migliaia 14 4 2 4" xfId="13823" xr:uid="{00000000-0005-0000-0000-0000370A0000}"/>
    <cellStyle name="Migliaia 14 4 2 4 2" xfId="36660" xr:uid="{00000000-0005-0000-0000-0000380A0000}"/>
    <cellStyle name="Migliaia 14 4 2 5" xfId="25243" xr:uid="{00000000-0005-0000-0000-0000390A0000}"/>
    <cellStyle name="Migliaia 14 4 3" xfId="3832" xr:uid="{00000000-0005-0000-0000-00003A0A0000}"/>
    <cellStyle name="Migliaia 14 4 3 2" xfId="9541" xr:uid="{00000000-0005-0000-0000-00003B0A0000}"/>
    <cellStyle name="Migliaia 14 4 3 2 2" xfId="20958" xr:uid="{00000000-0005-0000-0000-00003C0A0000}"/>
    <cellStyle name="Migliaia 14 4 3 2 2 2" xfId="43795" xr:uid="{00000000-0005-0000-0000-00003D0A0000}"/>
    <cellStyle name="Migliaia 14 4 3 2 3" xfId="32378" xr:uid="{00000000-0005-0000-0000-00003E0A0000}"/>
    <cellStyle name="Migliaia 14 4 3 3" xfId="15250" xr:uid="{00000000-0005-0000-0000-00003F0A0000}"/>
    <cellStyle name="Migliaia 14 4 3 3 2" xfId="38087" xr:uid="{00000000-0005-0000-0000-0000400A0000}"/>
    <cellStyle name="Migliaia 14 4 3 4" xfId="26670" xr:uid="{00000000-0005-0000-0000-0000410A0000}"/>
    <cellStyle name="Migliaia 14 4 4" xfId="6687" xr:uid="{00000000-0005-0000-0000-0000420A0000}"/>
    <cellStyle name="Migliaia 14 4 4 2" xfId="18104" xr:uid="{00000000-0005-0000-0000-0000430A0000}"/>
    <cellStyle name="Migliaia 14 4 4 2 2" xfId="40941" xr:uid="{00000000-0005-0000-0000-0000440A0000}"/>
    <cellStyle name="Migliaia 14 4 4 3" xfId="29524" xr:uid="{00000000-0005-0000-0000-0000450A0000}"/>
    <cellStyle name="Migliaia 14 4 5" xfId="12396" xr:uid="{00000000-0005-0000-0000-0000460A0000}"/>
    <cellStyle name="Migliaia 14 4 5 2" xfId="35233" xr:uid="{00000000-0005-0000-0000-0000470A0000}"/>
    <cellStyle name="Migliaia 14 4 6" xfId="23816" xr:uid="{00000000-0005-0000-0000-0000480A0000}"/>
    <cellStyle name="Migliaia 14 5" xfId="1115" xr:uid="{00000000-0005-0000-0000-0000490A0000}"/>
    <cellStyle name="Migliaia 14 5 2" xfId="2620" xr:uid="{00000000-0005-0000-0000-00004A0A0000}"/>
    <cellStyle name="Migliaia 14 5 2 2" xfId="5476" xr:uid="{00000000-0005-0000-0000-00004B0A0000}"/>
    <cellStyle name="Migliaia 14 5 2 2 2" xfId="11184" xr:uid="{00000000-0005-0000-0000-00004C0A0000}"/>
    <cellStyle name="Migliaia 14 5 2 2 2 2" xfId="22602" xr:uid="{00000000-0005-0000-0000-00004D0A0000}"/>
    <cellStyle name="Migliaia 14 5 2 2 2 2 2" xfId="45439" xr:uid="{00000000-0005-0000-0000-00004E0A0000}"/>
    <cellStyle name="Migliaia 14 5 2 2 2 3" xfId="34022" xr:uid="{00000000-0005-0000-0000-00004F0A0000}"/>
    <cellStyle name="Migliaia 14 5 2 2 3" xfId="16894" xr:uid="{00000000-0005-0000-0000-0000500A0000}"/>
    <cellStyle name="Migliaia 14 5 2 2 3 2" xfId="39731" xr:uid="{00000000-0005-0000-0000-0000510A0000}"/>
    <cellStyle name="Migliaia 14 5 2 2 4" xfId="28314" xr:uid="{00000000-0005-0000-0000-0000520A0000}"/>
    <cellStyle name="Migliaia 14 5 2 3" xfId="8331" xr:uid="{00000000-0005-0000-0000-0000530A0000}"/>
    <cellStyle name="Migliaia 14 5 2 3 2" xfId="19748" xr:uid="{00000000-0005-0000-0000-0000540A0000}"/>
    <cellStyle name="Migliaia 14 5 2 3 2 2" xfId="42585" xr:uid="{00000000-0005-0000-0000-0000550A0000}"/>
    <cellStyle name="Migliaia 14 5 2 3 3" xfId="31168" xr:uid="{00000000-0005-0000-0000-0000560A0000}"/>
    <cellStyle name="Migliaia 14 5 2 4" xfId="14040" xr:uid="{00000000-0005-0000-0000-0000570A0000}"/>
    <cellStyle name="Migliaia 14 5 2 4 2" xfId="36877" xr:uid="{00000000-0005-0000-0000-0000580A0000}"/>
    <cellStyle name="Migliaia 14 5 2 5" xfId="25460" xr:uid="{00000000-0005-0000-0000-0000590A0000}"/>
    <cellStyle name="Migliaia 14 5 3" xfId="4049" xr:uid="{00000000-0005-0000-0000-00005A0A0000}"/>
    <cellStyle name="Migliaia 14 5 3 2" xfId="9758" xr:uid="{00000000-0005-0000-0000-00005B0A0000}"/>
    <cellStyle name="Migliaia 14 5 3 2 2" xfId="21175" xr:uid="{00000000-0005-0000-0000-00005C0A0000}"/>
    <cellStyle name="Migliaia 14 5 3 2 2 2" xfId="44012" xr:uid="{00000000-0005-0000-0000-00005D0A0000}"/>
    <cellStyle name="Migliaia 14 5 3 2 3" xfId="32595" xr:uid="{00000000-0005-0000-0000-00005E0A0000}"/>
    <cellStyle name="Migliaia 14 5 3 3" xfId="15467" xr:uid="{00000000-0005-0000-0000-00005F0A0000}"/>
    <cellStyle name="Migliaia 14 5 3 3 2" xfId="38304" xr:uid="{00000000-0005-0000-0000-0000600A0000}"/>
    <cellStyle name="Migliaia 14 5 3 4" xfId="26887" xr:uid="{00000000-0005-0000-0000-0000610A0000}"/>
    <cellStyle name="Migliaia 14 5 4" xfId="6904" xr:uid="{00000000-0005-0000-0000-0000620A0000}"/>
    <cellStyle name="Migliaia 14 5 4 2" xfId="18321" xr:uid="{00000000-0005-0000-0000-0000630A0000}"/>
    <cellStyle name="Migliaia 14 5 4 2 2" xfId="41158" xr:uid="{00000000-0005-0000-0000-0000640A0000}"/>
    <cellStyle name="Migliaia 14 5 4 3" xfId="29741" xr:uid="{00000000-0005-0000-0000-0000650A0000}"/>
    <cellStyle name="Migliaia 14 5 5" xfId="12613" xr:uid="{00000000-0005-0000-0000-0000660A0000}"/>
    <cellStyle name="Migliaia 14 5 5 2" xfId="35450" xr:uid="{00000000-0005-0000-0000-0000670A0000}"/>
    <cellStyle name="Migliaia 14 5 6" xfId="24033" xr:uid="{00000000-0005-0000-0000-0000680A0000}"/>
    <cellStyle name="Migliaia 14 6" xfId="1362" xr:uid="{00000000-0005-0000-0000-0000690A0000}"/>
    <cellStyle name="Migliaia 14 6 2" xfId="2837" xr:uid="{00000000-0005-0000-0000-00006A0A0000}"/>
    <cellStyle name="Migliaia 14 6 2 2" xfId="5693" xr:uid="{00000000-0005-0000-0000-00006B0A0000}"/>
    <cellStyle name="Migliaia 14 6 2 2 2" xfId="11401" xr:uid="{00000000-0005-0000-0000-00006C0A0000}"/>
    <cellStyle name="Migliaia 14 6 2 2 2 2" xfId="22819" xr:uid="{00000000-0005-0000-0000-00006D0A0000}"/>
    <cellStyle name="Migliaia 14 6 2 2 2 2 2" xfId="45656" xr:uid="{00000000-0005-0000-0000-00006E0A0000}"/>
    <cellStyle name="Migliaia 14 6 2 2 2 3" xfId="34239" xr:uid="{00000000-0005-0000-0000-00006F0A0000}"/>
    <cellStyle name="Migliaia 14 6 2 2 3" xfId="17111" xr:uid="{00000000-0005-0000-0000-0000700A0000}"/>
    <cellStyle name="Migliaia 14 6 2 2 3 2" xfId="39948" xr:uid="{00000000-0005-0000-0000-0000710A0000}"/>
    <cellStyle name="Migliaia 14 6 2 2 4" xfId="28531" xr:uid="{00000000-0005-0000-0000-0000720A0000}"/>
    <cellStyle name="Migliaia 14 6 2 3" xfId="8548" xr:uid="{00000000-0005-0000-0000-0000730A0000}"/>
    <cellStyle name="Migliaia 14 6 2 3 2" xfId="19965" xr:uid="{00000000-0005-0000-0000-0000740A0000}"/>
    <cellStyle name="Migliaia 14 6 2 3 2 2" xfId="42802" xr:uid="{00000000-0005-0000-0000-0000750A0000}"/>
    <cellStyle name="Migliaia 14 6 2 3 3" xfId="31385" xr:uid="{00000000-0005-0000-0000-0000760A0000}"/>
    <cellStyle name="Migliaia 14 6 2 4" xfId="14257" xr:uid="{00000000-0005-0000-0000-0000770A0000}"/>
    <cellStyle name="Migliaia 14 6 2 4 2" xfId="37094" xr:uid="{00000000-0005-0000-0000-0000780A0000}"/>
    <cellStyle name="Migliaia 14 6 2 5" xfId="25677" xr:uid="{00000000-0005-0000-0000-0000790A0000}"/>
    <cellStyle name="Migliaia 14 6 3" xfId="4266" xr:uid="{00000000-0005-0000-0000-00007A0A0000}"/>
    <cellStyle name="Migliaia 14 6 3 2" xfId="9975" xr:uid="{00000000-0005-0000-0000-00007B0A0000}"/>
    <cellStyle name="Migliaia 14 6 3 2 2" xfId="21392" xr:uid="{00000000-0005-0000-0000-00007C0A0000}"/>
    <cellStyle name="Migliaia 14 6 3 2 2 2" xfId="44229" xr:uid="{00000000-0005-0000-0000-00007D0A0000}"/>
    <cellStyle name="Migliaia 14 6 3 2 3" xfId="32812" xr:uid="{00000000-0005-0000-0000-00007E0A0000}"/>
    <cellStyle name="Migliaia 14 6 3 3" xfId="15684" xr:uid="{00000000-0005-0000-0000-00007F0A0000}"/>
    <cellStyle name="Migliaia 14 6 3 3 2" xfId="38521" xr:uid="{00000000-0005-0000-0000-0000800A0000}"/>
    <cellStyle name="Migliaia 14 6 3 4" xfId="27104" xr:uid="{00000000-0005-0000-0000-0000810A0000}"/>
    <cellStyle name="Migliaia 14 6 4" xfId="7121" xr:uid="{00000000-0005-0000-0000-0000820A0000}"/>
    <cellStyle name="Migliaia 14 6 4 2" xfId="18538" xr:uid="{00000000-0005-0000-0000-0000830A0000}"/>
    <cellStyle name="Migliaia 14 6 4 2 2" xfId="41375" xr:uid="{00000000-0005-0000-0000-0000840A0000}"/>
    <cellStyle name="Migliaia 14 6 4 3" xfId="29958" xr:uid="{00000000-0005-0000-0000-0000850A0000}"/>
    <cellStyle name="Migliaia 14 6 5" xfId="12830" xr:uid="{00000000-0005-0000-0000-0000860A0000}"/>
    <cellStyle name="Migliaia 14 6 5 2" xfId="35667" xr:uid="{00000000-0005-0000-0000-0000870A0000}"/>
    <cellStyle name="Migliaia 14 6 6" xfId="24250" xr:uid="{00000000-0005-0000-0000-0000880A0000}"/>
    <cellStyle name="Migliaia 14 7" xfId="1609" xr:uid="{00000000-0005-0000-0000-0000890A0000}"/>
    <cellStyle name="Migliaia 14 7 2" xfId="3054" xr:uid="{00000000-0005-0000-0000-00008A0A0000}"/>
    <cellStyle name="Migliaia 14 7 2 2" xfId="5910" xr:uid="{00000000-0005-0000-0000-00008B0A0000}"/>
    <cellStyle name="Migliaia 14 7 2 2 2" xfId="11618" xr:uid="{00000000-0005-0000-0000-00008C0A0000}"/>
    <cellStyle name="Migliaia 14 7 2 2 2 2" xfId="23036" xr:uid="{00000000-0005-0000-0000-00008D0A0000}"/>
    <cellStyle name="Migliaia 14 7 2 2 2 2 2" xfId="45873" xr:uid="{00000000-0005-0000-0000-00008E0A0000}"/>
    <cellStyle name="Migliaia 14 7 2 2 2 3" xfId="34456" xr:uid="{00000000-0005-0000-0000-00008F0A0000}"/>
    <cellStyle name="Migliaia 14 7 2 2 3" xfId="17328" xr:uid="{00000000-0005-0000-0000-0000900A0000}"/>
    <cellStyle name="Migliaia 14 7 2 2 3 2" xfId="40165" xr:uid="{00000000-0005-0000-0000-0000910A0000}"/>
    <cellStyle name="Migliaia 14 7 2 2 4" xfId="28748" xr:uid="{00000000-0005-0000-0000-0000920A0000}"/>
    <cellStyle name="Migliaia 14 7 2 3" xfId="8765" xr:uid="{00000000-0005-0000-0000-0000930A0000}"/>
    <cellStyle name="Migliaia 14 7 2 3 2" xfId="20182" xr:uid="{00000000-0005-0000-0000-0000940A0000}"/>
    <cellStyle name="Migliaia 14 7 2 3 2 2" xfId="43019" xr:uid="{00000000-0005-0000-0000-0000950A0000}"/>
    <cellStyle name="Migliaia 14 7 2 3 3" xfId="31602" xr:uid="{00000000-0005-0000-0000-0000960A0000}"/>
    <cellStyle name="Migliaia 14 7 2 4" xfId="14474" xr:uid="{00000000-0005-0000-0000-0000970A0000}"/>
    <cellStyle name="Migliaia 14 7 2 4 2" xfId="37311" xr:uid="{00000000-0005-0000-0000-0000980A0000}"/>
    <cellStyle name="Migliaia 14 7 2 5" xfId="25894" xr:uid="{00000000-0005-0000-0000-0000990A0000}"/>
    <cellStyle name="Migliaia 14 7 3" xfId="4483" xr:uid="{00000000-0005-0000-0000-00009A0A0000}"/>
    <cellStyle name="Migliaia 14 7 3 2" xfId="10192" xr:uid="{00000000-0005-0000-0000-00009B0A0000}"/>
    <cellStyle name="Migliaia 14 7 3 2 2" xfId="21609" xr:uid="{00000000-0005-0000-0000-00009C0A0000}"/>
    <cellStyle name="Migliaia 14 7 3 2 2 2" xfId="44446" xr:uid="{00000000-0005-0000-0000-00009D0A0000}"/>
    <cellStyle name="Migliaia 14 7 3 2 3" xfId="33029" xr:uid="{00000000-0005-0000-0000-00009E0A0000}"/>
    <cellStyle name="Migliaia 14 7 3 3" xfId="15901" xr:uid="{00000000-0005-0000-0000-00009F0A0000}"/>
    <cellStyle name="Migliaia 14 7 3 3 2" xfId="38738" xr:uid="{00000000-0005-0000-0000-0000A00A0000}"/>
    <cellStyle name="Migliaia 14 7 3 4" xfId="27321" xr:uid="{00000000-0005-0000-0000-0000A10A0000}"/>
    <cellStyle name="Migliaia 14 7 4" xfId="7338" xr:uid="{00000000-0005-0000-0000-0000A20A0000}"/>
    <cellStyle name="Migliaia 14 7 4 2" xfId="18755" xr:uid="{00000000-0005-0000-0000-0000A30A0000}"/>
    <cellStyle name="Migliaia 14 7 4 2 2" xfId="41592" xr:uid="{00000000-0005-0000-0000-0000A40A0000}"/>
    <cellStyle name="Migliaia 14 7 4 3" xfId="30175" xr:uid="{00000000-0005-0000-0000-0000A50A0000}"/>
    <cellStyle name="Migliaia 14 7 5" xfId="13047" xr:uid="{00000000-0005-0000-0000-0000A60A0000}"/>
    <cellStyle name="Migliaia 14 7 5 2" xfId="35884" xr:uid="{00000000-0005-0000-0000-0000A70A0000}"/>
    <cellStyle name="Migliaia 14 7 6" xfId="24467" xr:uid="{00000000-0005-0000-0000-0000A80A0000}"/>
    <cellStyle name="Migliaia 14 8" xfId="1963" xr:uid="{00000000-0005-0000-0000-0000A90A0000}"/>
    <cellStyle name="Migliaia 14 8 2" xfId="4819" xr:uid="{00000000-0005-0000-0000-0000AA0A0000}"/>
    <cellStyle name="Migliaia 14 8 2 2" xfId="10528" xr:uid="{00000000-0005-0000-0000-0000AB0A0000}"/>
    <cellStyle name="Migliaia 14 8 2 2 2" xfId="21945" xr:uid="{00000000-0005-0000-0000-0000AC0A0000}"/>
    <cellStyle name="Migliaia 14 8 2 2 2 2" xfId="44782" xr:uid="{00000000-0005-0000-0000-0000AD0A0000}"/>
    <cellStyle name="Migliaia 14 8 2 2 3" xfId="33365" xr:uid="{00000000-0005-0000-0000-0000AE0A0000}"/>
    <cellStyle name="Migliaia 14 8 2 3" xfId="16237" xr:uid="{00000000-0005-0000-0000-0000AF0A0000}"/>
    <cellStyle name="Migliaia 14 8 2 3 2" xfId="39074" xr:uid="{00000000-0005-0000-0000-0000B00A0000}"/>
    <cellStyle name="Migliaia 14 8 2 4" xfId="27657" xr:uid="{00000000-0005-0000-0000-0000B10A0000}"/>
    <cellStyle name="Migliaia 14 8 3" xfId="7674" xr:uid="{00000000-0005-0000-0000-0000B20A0000}"/>
    <cellStyle name="Migliaia 14 8 3 2" xfId="19091" xr:uid="{00000000-0005-0000-0000-0000B30A0000}"/>
    <cellStyle name="Migliaia 14 8 3 2 2" xfId="41928" xr:uid="{00000000-0005-0000-0000-0000B40A0000}"/>
    <cellStyle name="Migliaia 14 8 3 3" xfId="30511" xr:uid="{00000000-0005-0000-0000-0000B50A0000}"/>
    <cellStyle name="Migliaia 14 8 4" xfId="13383" xr:uid="{00000000-0005-0000-0000-0000B60A0000}"/>
    <cellStyle name="Migliaia 14 8 4 2" xfId="36220" xr:uid="{00000000-0005-0000-0000-0000B70A0000}"/>
    <cellStyle name="Migliaia 14 8 5" xfId="24803" xr:uid="{00000000-0005-0000-0000-0000B80A0000}"/>
    <cellStyle name="Migliaia 14 9" xfId="3392" xr:uid="{00000000-0005-0000-0000-0000B90A0000}"/>
    <cellStyle name="Migliaia 14 9 2" xfId="9101" xr:uid="{00000000-0005-0000-0000-0000BA0A0000}"/>
    <cellStyle name="Migliaia 14 9 2 2" xfId="20518" xr:uid="{00000000-0005-0000-0000-0000BB0A0000}"/>
    <cellStyle name="Migliaia 14 9 2 2 2" xfId="43355" xr:uid="{00000000-0005-0000-0000-0000BC0A0000}"/>
    <cellStyle name="Migliaia 14 9 2 3" xfId="31938" xr:uid="{00000000-0005-0000-0000-0000BD0A0000}"/>
    <cellStyle name="Migliaia 14 9 3" xfId="14810" xr:uid="{00000000-0005-0000-0000-0000BE0A0000}"/>
    <cellStyle name="Migliaia 14 9 3 2" xfId="37647" xr:uid="{00000000-0005-0000-0000-0000BF0A0000}"/>
    <cellStyle name="Migliaia 14 9 4" xfId="26230" xr:uid="{00000000-0005-0000-0000-0000C00A0000}"/>
    <cellStyle name="Migliaia 15" xfId="356" xr:uid="{00000000-0005-0000-0000-0000C10A0000}"/>
    <cellStyle name="Migliaia 15 10" xfId="11967" xr:uid="{00000000-0005-0000-0000-0000C20A0000}"/>
    <cellStyle name="Migliaia 15 10 2" xfId="34804" xr:uid="{00000000-0005-0000-0000-0000C30A0000}"/>
    <cellStyle name="Migliaia 15 11" xfId="23387" xr:uid="{00000000-0005-0000-0000-0000C40A0000}"/>
    <cellStyle name="Migliaia 15 2" xfId="617" xr:uid="{00000000-0005-0000-0000-0000C50A0000}"/>
    <cellStyle name="Migliaia 15 2 2" xfId="2192" xr:uid="{00000000-0005-0000-0000-0000C60A0000}"/>
    <cellStyle name="Migliaia 15 2 2 2" xfId="5048" xr:uid="{00000000-0005-0000-0000-0000C70A0000}"/>
    <cellStyle name="Migliaia 15 2 2 2 2" xfId="10756" xr:uid="{00000000-0005-0000-0000-0000C80A0000}"/>
    <cellStyle name="Migliaia 15 2 2 2 2 2" xfId="22174" xr:uid="{00000000-0005-0000-0000-0000C90A0000}"/>
    <cellStyle name="Migliaia 15 2 2 2 2 2 2" xfId="45011" xr:uid="{00000000-0005-0000-0000-0000CA0A0000}"/>
    <cellStyle name="Migliaia 15 2 2 2 2 3" xfId="33594" xr:uid="{00000000-0005-0000-0000-0000CB0A0000}"/>
    <cellStyle name="Migliaia 15 2 2 2 3" xfId="16466" xr:uid="{00000000-0005-0000-0000-0000CC0A0000}"/>
    <cellStyle name="Migliaia 15 2 2 2 3 2" xfId="39303" xr:uid="{00000000-0005-0000-0000-0000CD0A0000}"/>
    <cellStyle name="Migliaia 15 2 2 2 4" xfId="27886" xr:uid="{00000000-0005-0000-0000-0000CE0A0000}"/>
    <cellStyle name="Migliaia 15 2 2 3" xfId="7903" xr:uid="{00000000-0005-0000-0000-0000CF0A0000}"/>
    <cellStyle name="Migliaia 15 2 2 3 2" xfId="19320" xr:uid="{00000000-0005-0000-0000-0000D00A0000}"/>
    <cellStyle name="Migliaia 15 2 2 3 2 2" xfId="42157" xr:uid="{00000000-0005-0000-0000-0000D10A0000}"/>
    <cellStyle name="Migliaia 15 2 2 3 3" xfId="30740" xr:uid="{00000000-0005-0000-0000-0000D20A0000}"/>
    <cellStyle name="Migliaia 15 2 2 4" xfId="13612" xr:uid="{00000000-0005-0000-0000-0000D30A0000}"/>
    <cellStyle name="Migliaia 15 2 2 4 2" xfId="36449" xr:uid="{00000000-0005-0000-0000-0000D40A0000}"/>
    <cellStyle name="Migliaia 15 2 2 5" xfId="25032" xr:uid="{00000000-0005-0000-0000-0000D50A0000}"/>
    <cellStyle name="Migliaia 15 2 3" xfId="3621" xr:uid="{00000000-0005-0000-0000-0000D60A0000}"/>
    <cellStyle name="Migliaia 15 2 3 2" xfId="9330" xr:uid="{00000000-0005-0000-0000-0000D70A0000}"/>
    <cellStyle name="Migliaia 15 2 3 2 2" xfId="20747" xr:uid="{00000000-0005-0000-0000-0000D80A0000}"/>
    <cellStyle name="Migliaia 15 2 3 2 2 2" xfId="43584" xr:uid="{00000000-0005-0000-0000-0000D90A0000}"/>
    <cellStyle name="Migliaia 15 2 3 2 3" xfId="32167" xr:uid="{00000000-0005-0000-0000-0000DA0A0000}"/>
    <cellStyle name="Migliaia 15 2 3 3" xfId="15039" xr:uid="{00000000-0005-0000-0000-0000DB0A0000}"/>
    <cellStyle name="Migliaia 15 2 3 3 2" xfId="37876" xr:uid="{00000000-0005-0000-0000-0000DC0A0000}"/>
    <cellStyle name="Migliaia 15 2 3 4" xfId="26459" xr:uid="{00000000-0005-0000-0000-0000DD0A0000}"/>
    <cellStyle name="Migliaia 15 2 4" xfId="6476" xr:uid="{00000000-0005-0000-0000-0000DE0A0000}"/>
    <cellStyle name="Migliaia 15 2 4 2" xfId="17893" xr:uid="{00000000-0005-0000-0000-0000DF0A0000}"/>
    <cellStyle name="Migliaia 15 2 4 2 2" xfId="40730" xr:uid="{00000000-0005-0000-0000-0000E00A0000}"/>
    <cellStyle name="Migliaia 15 2 4 3" xfId="29313" xr:uid="{00000000-0005-0000-0000-0000E10A0000}"/>
    <cellStyle name="Migliaia 15 2 5" xfId="12185" xr:uid="{00000000-0005-0000-0000-0000E20A0000}"/>
    <cellStyle name="Migliaia 15 2 5 2" xfId="35022" xr:uid="{00000000-0005-0000-0000-0000E30A0000}"/>
    <cellStyle name="Migliaia 15 2 6" xfId="23605" xr:uid="{00000000-0005-0000-0000-0000E40A0000}"/>
    <cellStyle name="Migliaia 15 3" xfId="878" xr:uid="{00000000-0005-0000-0000-0000E50A0000}"/>
    <cellStyle name="Migliaia 15 3 2" xfId="2409" xr:uid="{00000000-0005-0000-0000-0000E60A0000}"/>
    <cellStyle name="Migliaia 15 3 2 2" xfId="5265" xr:uid="{00000000-0005-0000-0000-0000E70A0000}"/>
    <cellStyle name="Migliaia 15 3 2 2 2" xfId="10973" xr:uid="{00000000-0005-0000-0000-0000E80A0000}"/>
    <cellStyle name="Migliaia 15 3 2 2 2 2" xfId="22391" xr:uid="{00000000-0005-0000-0000-0000E90A0000}"/>
    <cellStyle name="Migliaia 15 3 2 2 2 2 2" xfId="45228" xr:uid="{00000000-0005-0000-0000-0000EA0A0000}"/>
    <cellStyle name="Migliaia 15 3 2 2 2 3" xfId="33811" xr:uid="{00000000-0005-0000-0000-0000EB0A0000}"/>
    <cellStyle name="Migliaia 15 3 2 2 3" xfId="16683" xr:uid="{00000000-0005-0000-0000-0000EC0A0000}"/>
    <cellStyle name="Migliaia 15 3 2 2 3 2" xfId="39520" xr:uid="{00000000-0005-0000-0000-0000ED0A0000}"/>
    <cellStyle name="Migliaia 15 3 2 2 4" xfId="28103" xr:uid="{00000000-0005-0000-0000-0000EE0A0000}"/>
    <cellStyle name="Migliaia 15 3 2 3" xfId="8120" xr:uid="{00000000-0005-0000-0000-0000EF0A0000}"/>
    <cellStyle name="Migliaia 15 3 2 3 2" xfId="19537" xr:uid="{00000000-0005-0000-0000-0000F00A0000}"/>
    <cellStyle name="Migliaia 15 3 2 3 2 2" xfId="42374" xr:uid="{00000000-0005-0000-0000-0000F10A0000}"/>
    <cellStyle name="Migliaia 15 3 2 3 3" xfId="30957" xr:uid="{00000000-0005-0000-0000-0000F20A0000}"/>
    <cellStyle name="Migliaia 15 3 2 4" xfId="13829" xr:uid="{00000000-0005-0000-0000-0000F30A0000}"/>
    <cellStyle name="Migliaia 15 3 2 4 2" xfId="36666" xr:uid="{00000000-0005-0000-0000-0000F40A0000}"/>
    <cellStyle name="Migliaia 15 3 2 5" xfId="25249" xr:uid="{00000000-0005-0000-0000-0000F50A0000}"/>
    <cellStyle name="Migliaia 15 3 3" xfId="3838" xr:uid="{00000000-0005-0000-0000-0000F60A0000}"/>
    <cellStyle name="Migliaia 15 3 3 2" xfId="9547" xr:uid="{00000000-0005-0000-0000-0000F70A0000}"/>
    <cellStyle name="Migliaia 15 3 3 2 2" xfId="20964" xr:uid="{00000000-0005-0000-0000-0000F80A0000}"/>
    <cellStyle name="Migliaia 15 3 3 2 2 2" xfId="43801" xr:uid="{00000000-0005-0000-0000-0000F90A0000}"/>
    <cellStyle name="Migliaia 15 3 3 2 3" xfId="32384" xr:uid="{00000000-0005-0000-0000-0000FA0A0000}"/>
    <cellStyle name="Migliaia 15 3 3 3" xfId="15256" xr:uid="{00000000-0005-0000-0000-0000FB0A0000}"/>
    <cellStyle name="Migliaia 15 3 3 3 2" xfId="38093" xr:uid="{00000000-0005-0000-0000-0000FC0A0000}"/>
    <cellStyle name="Migliaia 15 3 3 4" xfId="26676" xr:uid="{00000000-0005-0000-0000-0000FD0A0000}"/>
    <cellStyle name="Migliaia 15 3 4" xfId="6693" xr:uid="{00000000-0005-0000-0000-0000FE0A0000}"/>
    <cellStyle name="Migliaia 15 3 4 2" xfId="18110" xr:uid="{00000000-0005-0000-0000-0000FF0A0000}"/>
    <cellStyle name="Migliaia 15 3 4 2 2" xfId="40947" xr:uid="{00000000-0005-0000-0000-0000000B0000}"/>
    <cellStyle name="Migliaia 15 3 4 3" xfId="29530" xr:uid="{00000000-0005-0000-0000-0000010B0000}"/>
    <cellStyle name="Migliaia 15 3 5" xfId="12402" xr:uid="{00000000-0005-0000-0000-0000020B0000}"/>
    <cellStyle name="Migliaia 15 3 5 2" xfId="35239" xr:uid="{00000000-0005-0000-0000-0000030B0000}"/>
    <cellStyle name="Migliaia 15 3 6" xfId="23822" xr:uid="{00000000-0005-0000-0000-0000040B0000}"/>
    <cellStyle name="Migliaia 15 4" xfId="1125" xr:uid="{00000000-0005-0000-0000-0000050B0000}"/>
    <cellStyle name="Migliaia 15 4 2" xfId="2626" xr:uid="{00000000-0005-0000-0000-0000060B0000}"/>
    <cellStyle name="Migliaia 15 4 2 2" xfId="5482" xr:uid="{00000000-0005-0000-0000-0000070B0000}"/>
    <cellStyle name="Migliaia 15 4 2 2 2" xfId="11190" xr:uid="{00000000-0005-0000-0000-0000080B0000}"/>
    <cellStyle name="Migliaia 15 4 2 2 2 2" xfId="22608" xr:uid="{00000000-0005-0000-0000-0000090B0000}"/>
    <cellStyle name="Migliaia 15 4 2 2 2 2 2" xfId="45445" xr:uid="{00000000-0005-0000-0000-00000A0B0000}"/>
    <cellStyle name="Migliaia 15 4 2 2 2 3" xfId="34028" xr:uid="{00000000-0005-0000-0000-00000B0B0000}"/>
    <cellStyle name="Migliaia 15 4 2 2 3" xfId="16900" xr:uid="{00000000-0005-0000-0000-00000C0B0000}"/>
    <cellStyle name="Migliaia 15 4 2 2 3 2" xfId="39737" xr:uid="{00000000-0005-0000-0000-00000D0B0000}"/>
    <cellStyle name="Migliaia 15 4 2 2 4" xfId="28320" xr:uid="{00000000-0005-0000-0000-00000E0B0000}"/>
    <cellStyle name="Migliaia 15 4 2 3" xfId="8337" xr:uid="{00000000-0005-0000-0000-00000F0B0000}"/>
    <cellStyle name="Migliaia 15 4 2 3 2" xfId="19754" xr:uid="{00000000-0005-0000-0000-0000100B0000}"/>
    <cellStyle name="Migliaia 15 4 2 3 2 2" xfId="42591" xr:uid="{00000000-0005-0000-0000-0000110B0000}"/>
    <cellStyle name="Migliaia 15 4 2 3 3" xfId="31174" xr:uid="{00000000-0005-0000-0000-0000120B0000}"/>
    <cellStyle name="Migliaia 15 4 2 4" xfId="14046" xr:uid="{00000000-0005-0000-0000-0000130B0000}"/>
    <cellStyle name="Migliaia 15 4 2 4 2" xfId="36883" xr:uid="{00000000-0005-0000-0000-0000140B0000}"/>
    <cellStyle name="Migliaia 15 4 2 5" xfId="25466" xr:uid="{00000000-0005-0000-0000-0000150B0000}"/>
    <cellStyle name="Migliaia 15 4 3" xfId="4055" xr:uid="{00000000-0005-0000-0000-0000160B0000}"/>
    <cellStyle name="Migliaia 15 4 3 2" xfId="9764" xr:uid="{00000000-0005-0000-0000-0000170B0000}"/>
    <cellStyle name="Migliaia 15 4 3 2 2" xfId="21181" xr:uid="{00000000-0005-0000-0000-0000180B0000}"/>
    <cellStyle name="Migliaia 15 4 3 2 2 2" xfId="44018" xr:uid="{00000000-0005-0000-0000-0000190B0000}"/>
    <cellStyle name="Migliaia 15 4 3 2 3" xfId="32601" xr:uid="{00000000-0005-0000-0000-00001A0B0000}"/>
    <cellStyle name="Migliaia 15 4 3 3" xfId="15473" xr:uid="{00000000-0005-0000-0000-00001B0B0000}"/>
    <cellStyle name="Migliaia 15 4 3 3 2" xfId="38310" xr:uid="{00000000-0005-0000-0000-00001C0B0000}"/>
    <cellStyle name="Migliaia 15 4 3 4" xfId="26893" xr:uid="{00000000-0005-0000-0000-00001D0B0000}"/>
    <cellStyle name="Migliaia 15 4 4" xfId="6910" xr:uid="{00000000-0005-0000-0000-00001E0B0000}"/>
    <cellStyle name="Migliaia 15 4 4 2" xfId="18327" xr:uid="{00000000-0005-0000-0000-00001F0B0000}"/>
    <cellStyle name="Migliaia 15 4 4 2 2" xfId="41164" xr:uid="{00000000-0005-0000-0000-0000200B0000}"/>
    <cellStyle name="Migliaia 15 4 4 3" xfId="29747" xr:uid="{00000000-0005-0000-0000-0000210B0000}"/>
    <cellStyle name="Migliaia 15 4 5" xfId="12619" xr:uid="{00000000-0005-0000-0000-0000220B0000}"/>
    <cellStyle name="Migliaia 15 4 5 2" xfId="35456" xr:uid="{00000000-0005-0000-0000-0000230B0000}"/>
    <cellStyle name="Migliaia 15 4 6" xfId="24039" xr:uid="{00000000-0005-0000-0000-0000240B0000}"/>
    <cellStyle name="Migliaia 15 5" xfId="1372" xr:uid="{00000000-0005-0000-0000-0000250B0000}"/>
    <cellStyle name="Migliaia 15 5 2" xfId="2843" xr:uid="{00000000-0005-0000-0000-0000260B0000}"/>
    <cellStyle name="Migliaia 15 5 2 2" xfId="5699" xr:uid="{00000000-0005-0000-0000-0000270B0000}"/>
    <cellStyle name="Migliaia 15 5 2 2 2" xfId="11407" xr:uid="{00000000-0005-0000-0000-0000280B0000}"/>
    <cellStyle name="Migliaia 15 5 2 2 2 2" xfId="22825" xr:uid="{00000000-0005-0000-0000-0000290B0000}"/>
    <cellStyle name="Migliaia 15 5 2 2 2 2 2" xfId="45662" xr:uid="{00000000-0005-0000-0000-00002A0B0000}"/>
    <cellStyle name="Migliaia 15 5 2 2 2 3" xfId="34245" xr:uid="{00000000-0005-0000-0000-00002B0B0000}"/>
    <cellStyle name="Migliaia 15 5 2 2 3" xfId="17117" xr:uid="{00000000-0005-0000-0000-00002C0B0000}"/>
    <cellStyle name="Migliaia 15 5 2 2 3 2" xfId="39954" xr:uid="{00000000-0005-0000-0000-00002D0B0000}"/>
    <cellStyle name="Migliaia 15 5 2 2 4" xfId="28537" xr:uid="{00000000-0005-0000-0000-00002E0B0000}"/>
    <cellStyle name="Migliaia 15 5 2 3" xfId="8554" xr:uid="{00000000-0005-0000-0000-00002F0B0000}"/>
    <cellStyle name="Migliaia 15 5 2 3 2" xfId="19971" xr:uid="{00000000-0005-0000-0000-0000300B0000}"/>
    <cellStyle name="Migliaia 15 5 2 3 2 2" xfId="42808" xr:uid="{00000000-0005-0000-0000-0000310B0000}"/>
    <cellStyle name="Migliaia 15 5 2 3 3" xfId="31391" xr:uid="{00000000-0005-0000-0000-0000320B0000}"/>
    <cellStyle name="Migliaia 15 5 2 4" xfId="14263" xr:uid="{00000000-0005-0000-0000-0000330B0000}"/>
    <cellStyle name="Migliaia 15 5 2 4 2" xfId="37100" xr:uid="{00000000-0005-0000-0000-0000340B0000}"/>
    <cellStyle name="Migliaia 15 5 2 5" xfId="25683" xr:uid="{00000000-0005-0000-0000-0000350B0000}"/>
    <cellStyle name="Migliaia 15 5 3" xfId="4272" xr:uid="{00000000-0005-0000-0000-0000360B0000}"/>
    <cellStyle name="Migliaia 15 5 3 2" xfId="9981" xr:uid="{00000000-0005-0000-0000-0000370B0000}"/>
    <cellStyle name="Migliaia 15 5 3 2 2" xfId="21398" xr:uid="{00000000-0005-0000-0000-0000380B0000}"/>
    <cellStyle name="Migliaia 15 5 3 2 2 2" xfId="44235" xr:uid="{00000000-0005-0000-0000-0000390B0000}"/>
    <cellStyle name="Migliaia 15 5 3 2 3" xfId="32818" xr:uid="{00000000-0005-0000-0000-00003A0B0000}"/>
    <cellStyle name="Migliaia 15 5 3 3" xfId="15690" xr:uid="{00000000-0005-0000-0000-00003B0B0000}"/>
    <cellStyle name="Migliaia 15 5 3 3 2" xfId="38527" xr:uid="{00000000-0005-0000-0000-00003C0B0000}"/>
    <cellStyle name="Migliaia 15 5 3 4" xfId="27110" xr:uid="{00000000-0005-0000-0000-00003D0B0000}"/>
    <cellStyle name="Migliaia 15 5 4" xfId="7127" xr:uid="{00000000-0005-0000-0000-00003E0B0000}"/>
    <cellStyle name="Migliaia 15 5 4 2" xfId="18544" xr:uid="{00000000-0005-0000-0000-00003F0B0000}"/>
    <cellStyle name="Migliaia 15 5 4 2 2" xfId="41381" xr:uid="{00000000-0005-0000-0000-0000400B0000}"/>
    <cellStyle name="Migliaia 15 5 4 3" xfId="29964" xr:uid="{00000000-0005-0000-0000-0000410B0000}"/>
    <cellStyle name="Migliaia 15 5 5" xfId="12836" xr:uid="{00000000-0005-0000-0000-0000420B0000}"/>
    <cellStyle name="Migliaia 15 5 5 2" xfId="35673" xr:uid="{00000000-0005-0000-0000-0000430B0000}"/>
    <cellStyle name="Migliaia 15 5 6" xfId="24256" xr:uid="{00000000-0005-0000-0000-0000440B0000}"/>
    <cellStyle name="Migliaia 15 6" xfId="1619" xr:uid="{00000000-0005-0000-0000-0000450B0000}"/>
    <cellStyle name="Migliaia 15 6 2" xfId="3060" xr:uid="{00000000-0005-0000-0000-0000460B0000}"/>
    <cellStyle name="Migliaia 15 6 2 2" xfId="5916" xr:uid="{00000000-0005-0000-0000-0000470B0000}"/>
    <cellStyle name="Migliaia 15 6 2 2 2" xfId="11624" xr:uid="{00000000-0005-0000-0000-0000480B0000}"/>
    <cellStyle name="Migliaia 15 6 2 2 2 2" xfId="23042" xr:uid="{00000000-0005-0000-0000-0000490B0000}"/>
    <cellStyle name="Migliaia 15 6 2 2 2 2 2" xfId="45879" xr:uid="{00000000-0005-0000-0000-00004A0B0000}"/>
    <cellStyle name="Migliaia 15 6 2 2 2 3" xfId="34462" xr:uid="{00000000-0005-0000-0000-00004B0B0000}"/>
    <cellStyle name="Migliaia 15 6 2 2 3" xfId="17334" xr:uid="{00000000-0005-0000-0000-00004C0B0000}"/>
    <cellStyle name="Migliaia 15 6 2 2 3 2" xfId="40171" xr:uid="{00000000-0005-0000-0000-00004D0B0000}"/>
    <cellStyle name="Migliaia 15 6 2 2 4" xfId="28754" xr:uid="{00000000-0005-0000-0000-00004E0B0000}"/>
    <cellStyle name="Migliaia 15 6 2 3" xfId="8771" xr:uid="{00000000-0005-0000-0000-00004F0B0000}"/>
    <cellStyle name="Migliaia 15 6 2 3 2" xfId="20188" xr:uid="{00000000-0005-0000-0000-0000500B0000}"/>
    <cellStyle name="Migliaia 15 6 2 3 2 2" xfId="43025" xr:uid="{00000000-0005-0000-0000-0000510B0000}"/>
    <cellStyle name="Migliaia 15 6 2 3 3" xfId="31608" xr:uid="{00000000-0005-0000-0000-0000520B0000}"/>
    <cellStyle name="Migliaia 15 6 2 4" xfId="14480" xr:uid="{00000000-0005-0000-0000-0000530B0000}"/>
    <cellStyle name="Migliaia 15 6 2 4 2" xfId="37317" xr:uid="{00000000-0005-0000-0000-0000540B0000}"/>
    <cellStyle name="Migliaia 15 6 2 5" xfId="25900" xr:uid="{00000000-0005-0000-0000-0000550B0000}"/>
    <cellStyle name="Migliaia 15 6 3" xfId="4489" xr:uid="{00000000-0005-0000-0000-0000560B0000}"/>
    <cellStyle name="Migliaia 15 6 3 2" xfId="10198" xr:uid="{00000000-0005-0000-0000-0000570B0000}"/>
    <cellStyle name="Migliaia 15 6 3 2 2" xfId="21615" xr:uid="{00000000-0005-0000-0000-0000580B0000}"/>
    <cellStyle name="Migliaia 15 6 3 2 2 2" xfId="44452" xr:uid="{00000000-0005-0000-0000-0000590B0000}"/>
    <cellStyle name="Migliaia 15 6 3 2 3" xfId="33035" xr:uid="{00000000-0005-0000-0000-00005A0B0000}"/>
    <cellStyle name="Migliaia 15 6 3 3" xfId="15907" xr:uid="{00000000-0005-0000-0000-00005B0B0000}"/>
    <cellStyle name="Migliaia 15 6 3 3 2" xfId="38744" xr:uid="{00000000-0005-0000-0000-00005C0B0000}"/>
    <cellStyle name="Migliaia 15 6 3 4" xfId="27327" xr:uid="{00000000-0005-0000-0000-00005D0B0000}"/>
    <cellStyle name="Migliaia 15 6 4" xfId="7344" xr:uid="{00000000-0005-0000-0000-00005E0B0000}"/>
    <cellStyle name="Migliaia 15 6 4 2" xfId="18761" xr:uid="{00000000-0005-0000-0000-00005F0B0000}"/>
    <cellStyle name="Migliaia 15 6 4 2 2" xfId="41598" xr:uid="{00000000-0005-0000-0000-0000600B0000}"/>
    <cellStyle name="Migliaia 15 6 4 3" xfId="30181" xr:uid="{00000000-0005-0000-0000-0000610B0000}"/>
    <cellStyle name="Migliaia 15 6 5" xfId="13053" xr:uid="{00000000-0005-0000-0000-0000620B0000}"/>
    <cellStyle name="Migliaia 15 6 5 2" xfId="35890" xr:uid="{00000000-0005-0000-0000-0000630B0000}"/>
    <cellStyle name="Migliaia 15 6 6" xfId="24473" xr:uid="{00000000-0005-0000-0000-0000640B0000}"/>
    <cellStyle name="Migliaia 15 7" xfId="1974" xr:uid="{00000000-0005-0000-0000-0000650B0000}"/>
    <cellStyle name="Migliaia 15 7 2" xfId="4830" xr:uid="{00000000-0005-0000-0000-0000660B0000}"/>
    <cellStyle name="Migliaia 15 7 2 2" xfId="10538" xr:uid="{00000000-0005-0000-0000-0000670B0000}"/>
    <cellStyle name="Migliaia 15 7 2 2 2" xfId="21956" xr:uid="{00000000-0005-0000-0000-0000680B0000}"/>
    <cellStyle name="Migliaia 15 7 2 2 2 2" xfId="44793" xr:uid="{00000000-0005-0000-0000-0000690B0000}"/>
    <cellStyle name="Migliaia 15 7 2 2 3" xfId="33376" xr:uid="{00000000-0005-0000-0000-00006A0B0000}"/>
    <cellStyle name="Migliaia 15 7 2 3" xfId="16248" xr:uid="{00000000-0005-0000-0000-00006B0B0000}"/>
    <cellStyle name="Migliaia 15 7 2 3 2" xfId="39085" xr:uid="{00000000-0005-0000-0000-00006C0B0000}"/>
    <cellStyle name="Migliaia 15 7 2 4" xfId="27668" xr:uid="{00000000-0005-0000-0000-00006D0B0000}"/>
    <cellStyle name="Migliaia 15 7 3" xfId="7685" xr:uid="{00000000-0005-0000-0000-00006E0B0000}"/>
    <cellStyle name="Migliaia 15 7 3 2" xfId="19102" xr:uid="{00000000-0005-0000-0000-00006F0B0000}"/>
    <cellStyle name="Migliaia 15 7 3 2 2" xfId="41939" xr:uid="{00000000-0005-0000-0000-0000700B0000}"/>
    <cellStyle name="Migliaia 15 7 3 3" xfId="30522" xr:uid="{00000000-0005-0000-0000-0000710B0000}"/>
    <cellStyle name="Migliaia 15 7 4" xfId="13394" xr:uid="{00000000-0005-0000-0000-0000720B0000}"/>
    <cellStyle name="Migliaia 15 7 4 2" xfId="36231" xr:uid="{00000000-0005-0000-0000-0000730B0000}"/>
    <cellStyle name="Migliaia 15 7 5" xfId="24814" xr:uid="{00000000-0005-0000-0000-0000740B0000}"/>
    <cellStyle name="Migliaia 15 8" xfId="3403" xr:uid="{00000000-0005-0000-0000-0000750B0000}"/>
    <cellStyle name="Migliaia 15 8 2" xfId="9112" xr:uid="{00000000-0005-0000-0000-0000760B0000}"/>
    <cellStyle name="Migliaia 15 8 2 2" xfId="20529" xr:uid="{00000000-0005-0000-0000-0000770B0000}"/>
    <cellStyle name="Migliaia 15 8 2 2 2" xfId="43366" xr:uid="{00000000-0005-0000-0000-0000780B0000}"/>
    <cellStyle name="Migliaia 15 8 2 3" xfId="31949" xr:uid="{00000000-0005-0000-0000-0000790B0000}"/>
    <cellStyle name="Migliaia 15 8 3" xfId="14821" xr:uid="{00000000-0005-0000-0000-00007A0B0000}"/>
    <cellStyle name="Migliaia 15 8 3 2" xfId="37658" xr:uid="{00000000-0005-0000-0000-00007B0B0000}"/>
    <cellStyle name="Migliaia 15 8 4" xfId="26241" xr:uid="{00000000-0005-0000-0000-00007C0B0000}"/>
    <cellStyle name="Migliaia 15 9" xfId="6258" xr:uid="{00000000-0005-0000-0000-00007D0B0000}"/>
    <cellStyle name="Migliaia 15 9 2" xfId="17675" xr:uid="{00000000-0005-0000-0000-00007E0B0000}"/>
    <cellStyle name="Migliaia 15 9 2 2" xfId="40512" xr:uid="{00000000-0005-0000-0000-00007F0B0000}"/>
    <cellStyle name="Migliaia 15 9 3" xfId="29095" xr:uid="{00000000-0005-0000-0000-0000800B0000}"/>
    <cellStyle name="Migliaia 16" xfId="176" xr:uid="{00000000-0005-0000-0000-0000810B0000}"/>
    <cellStyle name="Migliaia 16 2" xfId="1830" xr:uid="{00000000-0005-0000-0000-0000820B0000}"/>
    <cellStyle name="Migliaia 16 2 2" xfId="4686" xr:uid="{00000000-0005-0000-0000-0000830B0000}"/>
    <cellStyle name="Migliaia 16 2 2 2" xfId="10395" xr:uid="{00000000-0005-0000-0000-0000840B0000}"/>
    <cellStyle name="Migliaia 16 2 2 2 2" xfId="21812" xr:uid="{00000000-0005-0000-0000-0000850B0000}"/>
    <cellStyle name="Migliaia 16 2 2 2 2 2" xfId="44649" xr:uid="{00000000-0005-0000-0000-0000860B0000}"/>
    <cellStyle name="Migliaia 16 2 2 2 3" xfId="33232" xr:uid="{00000000-0005-0000-0000-0000870B0000}"/>
    <cellStyle name="Migliaia 16 2 2 3" xfId="16104" xr:uid="{00000000-0005-0000-0000-0000880B0000}"/>
    <cellStyle name="Migliaia 16 2 2 3 2" xfId="38941" xr:uid="{00000000-0005-0000-0000-0000890B0000}"/>
    <cellStyle name="Migliaia 16 2 2 4" xfId="27524" xr:uid="{00000000-0005-0000-0000-00008A0B0000}"/>
    <cellStyle name="Migliaia 16 2 3" xfId="7541" xr:uid="{00000000-0005-0000-0000-00008B0B0000}"/>
    <cellStyle name="Migliaia 16 2 3 2" xfId="18958" xr:uid="{00000000-0005-0000-0000-00008C0B0000}"/>
    <cellStyle name="Migliaia 16 2 3 2 2" xfId="41795" xr:uid="{00000000-0005-0000-0000-00008D0B0000}"/>
    <cellStyle name="Migliaia 16 2 3 3" xfId="30378" xr:uid="{00000000-0005-0000-0000-00008E0B0000}"/>
    <cellStyle name="Migliaia 16 2 4" xfId="13250" xr:uid="{00000000-0005-0000-0000-00008F0B0000}"/>
    <cellStyle name="Migliaia 16 2 4 2" xfId="36087" xr:uid="{00000000-0005-0000-0000-0000900B0000}"/>
    <cellStyle name="Migliaia 16 2 5" xfId="24670" xr:uid="{00000000-0005-0000-0000-0000910B0000}"/>
    <cellStyle name="Migliaia 16 3" xfId="3259" xr:uid="{00000000-0005-0000-0000-0000920B0000}"/>
    <cellStyle name="Migliaia 16 3 2" xfId="8968" xr:uid="{00000000-0005-0000-0000-0000930B0000}"/>
    <cellStyle name="Migliaia 16 3 2 2" xfId="20385" xr:uid="{00000000-0005-0000-0000-0000940B0000}"/>
    <cellStyle name="Migliaia 16 3 2 2 2" xfId="43222" xr:uid="{00000000-0005-0000-0000-0000950B0000}"/>
    <cellStyle name="Migliaia 16 3 2 3" xfId="31805" xr:uid="{00000000-0005-0000-0000-0000960B0000}"/>
    <cellStyle name="Migliaia 16 3 3" xfId="14677" xr:uid="{00000000-0005-0000-0000-0000970B0000}"/>
    <cellStyle name="Migliaia 16 3 3 2" xfId="37514" xr:uid="{00000000-0005-0000-0000-0000980B0000}"/>
    <cellStyle name="Migliaia 16 3 4" xfId="26097" xr:uid="{00000000-0005-0000-0000-0000990B0000}"/>
    <cellStyle name="Migliaia 16 4" xfId="6114" xr:uid="{00000000-0005-0000-0000-00009A0B0000}"/>
    <cellStyle name="Migliaia 16 4 2" xfId="17531" xr:uid="{00000000-0005-0000-0000-00009B0B0000}"/>
    <cellStyle name="Migliaia 16 4 2 2" xfId="40368" xr:uid="{00000000-0005-0000-0000-00009C0B0000}"/>
    <cellStyle name="Migliaia 16 4 3" xfId="28951" xr:uid="{00000000-0005-0000-0000-00009D0B0000}"/>
    <cellStyle name="Migliaia 16 5" xfId="11823" xr:uid="{00000000-0005-0000-0000-00009E0B0000}"/>
    <cellStyle name="Migliaia 16 5 2" xfId="34660" xr:uid="{00000000-0005-0000-0000-00009F0B0000}"/>
    <cellStyle name="Migliaia 16 6" xfId="23243" xr:uid="{00000000-0005-0000-0000-0000A00B0000}"/>
    <cellStyle name="Migliaia 17" xfId="484" xr:uid="{00000000-0005-0000-0000-0000A10B0000}"/>
    <cellStyle name="Migliaia 17 2" xfId="2082" xr:uid="{00000000-0005-0000-0000-0000A20B0000}"/>
    <cellStyle name="Migliaia 17 2 2" xfId="4938" xr:uid="{00000000-0005-0000-0000-0000A30B0000}"/>
    <cellStyle name="Migliaia 17 2 2 2" xfId="10646" xr:uid="{00000000-0005-0000-0000-0000A40B0000}"/>
    <cellStyle name="Migliaia 17 2 2 2 2" xfId="22064" xr:uid="{00000000-0005-0000-0000-0000A50B0000}"/>
    <cellStyle name="Migliaia 17 2 2 2 2 2" xfId="44901" xr:uid="{00000000-0005-0000-0000-0000A60B0000}"/>
    <cellStyle name="Migliaia 17 2 2 2 3" xfId="33484" xr:uid="{00000000-0005-0000-0000-0000A70B0000}"/>
    <cellStyle name="Migliaia 17 2 2 3" xfId="16356" xr:uid="{00000000-0005-0000-0000-0000A80B0000}"/>
    <cellStyle name="Migliaia 17 2 2 3 2" xfId="39193" xr:uid="{00000000-0005-0000-0000-0000A90B0000}"/>
    <cellStyle name="Migliaia 17 2 2 4" xfId="27776" xr:uid="{00000000-0005-0000-0000-0000AA0B0000}"/>
    <cellStyle name="Migliaia 17 2 3" xfId="7793" xr:uid="{00000000-0005-0000-0000-0000AB0B0000}"/>
    <cellStyle name="Migliaia 17 2 3 2" xfId="19210" xr:uid="{00000000-0005-0000-0000-0000AC0B0000}"/>
    <cellStyle name="Migliaia 17 2 3 2 2" xfId="42047" xr:uid="{00000000-0005-0000-0000-0000AD0B0000}"/>
    <cellStyle name="Migliaia 17 2 3 3" xfId="30630" xr:uid="{00000000-0005-0000-0000-0000AE0B0000}"/>
    <cellStyle name="Migliaia 17 2 4" xfId="13502" xr:uid="{00000000-0005-0000-0000-0000AF0B0000}"/>
    <cellStyle name="Migliaia 17 2 4 2" xfId="36339" xr:uid="{00000000-0005-0000-0000-0000B00B0000}"/>
    <cellStyle name="Migliaia 17 2 5" xfId="24922" xr:uid="{00000000-0005-0000-0000-0000B10B0000}"/>
    <cellStyle name="Migliaia 17 3" xfId="3511" xr:uid="{00000000-0005-0000-0000-0000B20B0000}"/>
    <cellStyle name="Migliaia 17 3 2" xfId="9220" xr:uid="{00000000-0005-0000-0000-0000B30B0000}"/>
    <cellStyle name="Migliaia 17 3 2 2" xfId="20637" xr:uid="{00000000-0005-0000-0000-0000B40B0000}"/>
    <cellStyle name="Migliaia 17 3 2 2 2" xfId="43474" xr:uid="{00000000-0005-0000-0000-0000B50B0000}"/>
    <cellStyle name="Migliaia 17 3 2 3" xfId="32057" xr:uid="{00000000-0005-0000-0000-0000B60B0000}"/>
    <cellStyle name="Migliaia 17 3 3" xfId="14929" xr:uid="{00000000-0005-0000-0000-0000B70B0000}"/>
    <cellStyle name="Migliaia 17 3 3 2" xfId="37766" xr:uid="{00000000-0005-0000-0000-0000B80B0000}"/>
    <cellStyle name="Migliaia 17 3 4" xfId="26349" xr:uid="{00000000-0005-0000-0000-0000B90B0000}"/>
    <cellStyle name="Migliaia 17 4" xfId="6366" xr:uid="{00000000-0005-0000-0000-0000BA0B0000}"/>
    <cellStyle name="Migliaia 17 4 2" xfId="17783" xr:uid="{00000000-0005-0000-0000-0000BB0B0000}"/>
    <cellStyle name="Migliaia 17 4 2 2" xfId="40620" xr:uid="{00000000-0005-0000-0000-0000BC0B0000}"/>
    <cellStyle name="Migliaia 17 4 3" xfId="29203" xr:uid="{00000000-0005-0000-0000-0000BD0B0000}"/>
    <cellStyle name="Migliaia 17 5" xfId="12075" xr:uid="{00000000-0005-0000-0000-0000BE0B0000}"/>
    <cellStyle name="Migliaia 17 5 2" xfId="34912" xr:uid="{00000000-0005-0000-0000-0000BF0B0000}"/>
    <cellStyle name="Migliaia 17 6" xfId="23495" xr:uid="{00000000-0005-0000-0000-0000C00B0000}"/>
    <cellStyle name="Migliaia 18" xfId="751" xr:uid="{00000000-0005-0000-0000-0000C10B0000}"/>
    <cellStyle name="Migliaia 18 2" xfId="2299" xr:uid="{00000000-0005-0000-0000-0000C20B0000}"/>
    <cellStyle name="Migliaia 18 2 2" xfId="5155" xr:uid="{00000000-0005-0000-0000-0000C30B0000}"/>
    <cellStyle name="Migliaia 18 2 2 2" xfId="10863" xr:uid="{00000000-0005-0000-0000-0000C40B0000}"/>
    <cellStyle name="Migliaia 18 2 2 2 2" xfId="22281" xr:uid="{00000000-0005-0000-0000-0000C50B0000}"/>
    <cellStyle name="Migliaia 18 2 2 2 2 2" xfId="45118" xr:uid="{00000000-0005-0000-0000-0000C60B0000}"/>
    <cellStyle name="Migliaia 18 2 2 2 3" xfId="33701" xr:uid="{00000000-0005-0000-0000-0000C70B0000}"/>
    <cellStyle name="Migliaia 18 2 2 3" xfId="16573" xr:uid="{00000000-0005-0000-0000-0000C80B0000}"/>
    <cellStyle name="Migliaia 18 2 2 3 2" xfId="39410" xr:uid="{00000000-0005-0000-0000-0000C90B0000}"/>
    <cellStyle name="Migliaia 18 2 2 4" xfId="27993" xr:uid="{00000000-0005-0000-0000-0000CA0B0000}"/>
    <cellStyle name="Migliaia 18 2 3" xfId="8010" xr:uid="{00000000-0005-0000-0000-0000CB0B0000}"/>
    <cellStyle name="Migliaia 18 2 3 2" xfId="19427" xr:uid="{00000000-0005-0000-0000-0000CC0B0000}"/>
    <cellStyle name="Migliaia 18 2 3 2 2" xfId="42264" xr:uid="{00000000-0005-0000-0000-0000CD0B0000}"/>
    <cellStyle name="Migliaia 18 2 3 3" xfId="30847" xr:uid="{00000000-0005-0000-0000-0000CE0B0000}"/>
    <cellStyle name="Migliaia 18 2 4" xfId="13719" xr:uid="{00000000-0005-0000-0000-0000CF0B0000}"/>
    <cellStyle name="Migliaia 18 2 4 2" xfId="36556" xr:uid="{00000000-0005-0000-0000-0000D00B0000}"/>
    <cellStyle name="Migliaia 18 2 5" xfId="25139" xr:uid="{00000000-0005-0000-0000-0000D10B0000}"/>
    <cellStyle name="Migliaia 18 3" xfId="3728" xr:uid="{00000000-0005-0000-0000-0000D20B0000}"/>
    <cellStyle name="Migliaia 18 3 2" xfId="9437" xr:uid="{00000000-0005-0000-0000-0000D30B0000}"/>
    <cellStyle name="Migliaia 18 3 2 2" xfId="20854" xr:uid="{00000000-0005-0000-0000-0000D40B0000}"/>
    <cellStyle name="Migliaia 18 3 2 2 2" xfId="43691" xr:uid="{00000000-0005-0000-0000-0000D50B0000}"/>
    <cellStyle name="Migliaia 18 3 2 3" xfId="32274" xr:uid="{00000000-0005-0000-0000-0000D60B0000}"/>
    <cellStyle name="Migliaia 18 3 3" xfId="15146" xr:uid="{00000000-0005-0000-0000-0000D70B0000}"/>
    <cellStyle name="Migliaia 18 3 3 2" xfId="37983" xr:uid="{00000000-0005-0000-0000-0000D80B0000}"/>
    <cellStyle name="Migliaia 18 3 4" xfId="26566" xr:uid="{00000000-0005-0000-0000-0000D90B0000}"/>
    <cellStyle name="Migliaia 18 4" xfId="6583" xr:uid="{00000000-0005-0000-0000-0000DA0B0000}"/>
    <cellStyle name="Migliaia 18 4 2" xfId="18000" xr:uid="{00000000-0005-0000-0000-0000DB0B0000}"/>
    <cellStyle name="Migliaia 18 4 2 2" xfId="40837" xr:uid="{00000000-0005-0000-0000-0000DC0B0000}"/>
    <cellStyle name="Migliaia 18 4 3" xfId="29420" xr:uid="{00000000-0005-0000-0000-0000DD0B0000}"/>
    <cellStyle name="Migliaia 18 5" xfId="12292" xr:uid="{00000000-0005-0000-0000-0000DE0B0000}"/>
    <cellStyle name="Migliaia 18 5 2" xfId="35129" xr:uid="{00000000-0005-0000-0000-0000DF0B0000}"/>
    <cellStyle name="Migliaia 18 6" xfId="23712" xr:uid="{00000000-0005-0000-0000-0000E00B0000}"/>
    <cellStyle name="Migliaia 19" xfId="998" xr:uid="{00000000-0005-0000-0000-0000E10B0000}"/>
    <cellStyle name="Migliaia 19 2" xfId="2516" xr:uid="{00000000-0005-0000-0000-0000E20B0000}"/>
    <cellStyle name="Migliaia 19 2 2" xfId="5372" xr:uid="{00000000-0005-0000-0000-0000E30B0000}"/>
    <cellStyle name="Migliaia 19 2 2 2" xfId="11080" xr:uid="{00000000-0005-0000-0000-0000E40B0000}"/>
    <cellStyle name="Migliaia 19 2 2 2 2" xfId="22498" xr:uid="{00000000-0005-0000-0000-0000E50B0000}"/>
    <cellStyle name="Migliaia 19 2 2 2 2 2" xfId="45335" xr:uid="{00000000-0005-0000-0000-0000E60B0000}"/>
    <cellStyle name="Migliaia 19 2 2 2 3" xfId="33918" xr:uid="{00000000-0005-0000-0000-0000E70B0000}"/>
    <cellStyle name="Migliaia 19 2 2 3" xfId="16790" xr:uid="{00000000-0005-0000-0000-0000E80B0000}"/>
    <cellStyle name="Migliaia 19 2 2 3 2" xfId="39627" xr:uid="{00000000-0005-0000-0000-0000E90B0000}"/>
    <cellStyle name="Migliaia 19 2 2 4" xfId="28210" xr:uid="{00000000-0005-0000-0000-0000EA0B0000}"/>
    <cellStyle name="Migliaia 19 2 3" xfId="8227" xr:uid="{00000000-0005-0000-0000-0000EB0B0000}"/>
    <cellStyle name="Migliaia 19 2 3 2" xfId="19644" xr:uid="{00000000-0005-0000-0000-0000EC0B0000}"/>
    <cellStyle name="Migliaia 19 2 3 2 2" xfId="42481" xr:uid="{00000000-0005-0000-0000-0000ED0B0000}"/>
    <cellStyle name="Migliaia 19 2 3 3" xfId="31064" xr:uid="{00000000-0005-0000-0000-0000EE0B0000}"/>
    <cellStyle name="Migliaia 19 2 4" xfId="13936" xr:uid="{00000000-0005-0000-0000-0000EF0B0000}"/>
    <cellStyle name="Migliaia 19 2 4 2" xfId="36773" xr:uid="{00000000-0005-0000-0000-0000F00B0000}"/>
    <cellStyle name="Migliaia 19 2 5" xfId="25356" xr:uid="{00000000-0005-0000-0000-0000F10B0000}"/>
    <cellStyle name="Migliaia 19 3" xfId="3945" xr:uid="{00000000-0005-0000-0000-0000F20B0000}"/>
    <cellStyle name="Migliaia 19 3 2" xfId="9654" xr:uid="{00000000-0005-0000-0000-0000F30B0000}"/>
    <cellStyle name="Migliaia 19 3 2 2" xfId="21071" xr:uid="{00000000-0005-0000-0000-0000F40B0000}"/>
    <cellStyle name="Migliaia 19 3 2 2 2" xfId="43908" xr:uid="{00000000-0005-0000-0000-0000F50B0000}"/>
    <cellStyle name="Migliaia 19 3 2 3" xfId="32491" xr:uid="{00000000-0005-0000-0000-0000F60B0000}"/>
    <cellStyle name="Migliaia 19 3 3" xfId="15363" xr:uid="{00000000-0005-0000-0000-0000F70B0000}"/>
    <cellStyle name="Migliaia 19 3 3 2" xfId="38200" xr:uid="{00000000-0005-0000-0000-0000F80B0000}"/>
    <cellStyle name="Migliaia 19 3 4" xfId="26783" xr:uid="{00000000-0005-0000-0000-0000F90B0000}"/>
    <cellStyle name="Migliaia 19 4" xfId="6800" xr:uid="{00000000-0005-0000-0000-0000FA0B0000}"/>
    <cellStyle name="Migliaia 19 4 2" xfId="18217" xr:uid="{00000000-0005-0000-0000-0000FB0B0000}"/>
    <cellStyle name="Migliaia 19 4 2 2" xfId="41054" xr:uid="{00000000-0005-0000-0000-0000FC0B0000}"/>
    <cellStyle name="Migliaia 19 4 3" xfId="29637" xr:uid="{00000000-0005-0000-0000-0000FD0B0000}"/>
    <cellStyle name="Migliaia 19 5" xfId="12509" xr:uid="{00000000-0005-0000-0000-0000FE0B0000}"/>
    <cellStyle name="Migliaia 19 5 2" xfId="35346" xr:uid="{00000000-0005-0000-0000-0000FF0B0000}"/>
    <cellStyle name="Migliaia 19 6" xfId="23929" xr:uid="{00000000-0005-0000-0000-0000000C0000}"/>
    <cellStyle name="Migliaia 2" xfId="17" xr:uid="{00000000-0005-0000-0000-0000010C0000}"/>
    <cellStyle name="Migliaia 2 10" xfId="343" xr:uid="{00000000-0005-0000-0000-0000020C0000}"/>
    <cellStyle name="Migliaia 2 10 10" xfId="6253" xr:uid="{00000000-0005-0000-0000-0000030C0000}"/>
    <cellStyle name="Migliaia 2 10 10 2" xfId="17670" xr:uid="{00000000-0005-0000-0000-0000040C0000}"/>
    <cellStyle name="Migliaia 2 10 10 2 2" xfId="40507" xr:uid="{00000000-0005-0000-0000-0000050C0000}"/>
    <cellStyle name="Migliaia 2 10 10 3" xfId="29090" xr:uid="{00000000-0005-0000-0000-0000060C0000}"/>
    <cellStyle name="Migliaia 2 10 11" xfId="11962" xr:uid="{00000000-0005-0000-0000-0000070C0000}"/>
    <cellStyle name="Migliaia 2 10 11 2" xfId="34799" xr:uid="{00000000-0005-0000-0000-0000080C0000}"/>
    <cellStyle name="Migliaia 2 10 12" xfId="23382" xr:uid="{00000000-0005-0000-0000-0000090C0000}"/>
    <cellStyle name="Migliaia 2 10 2" xfId="368" xr:uid="{00000000-0005-0000-0000-00000A0C0000}"/>
    <cellStyle name="Migliaia 2 10 2 10" xfId="11973" xr:uid="{00000000-0005-0000-0000-00000B0C0000}"/>
    <cellStyle name="Migliaia 2 10 2 10 2" xfId="34810" xr:uid="{00000000-0005-0000-0000-00000C0C0000}"/>
    <cellStyle name="Migliaia 2 10 2 11" xfId="23393" xr:uid="{00000000-0005-0000-0000-00000D0C0000}"/>
    <cellStyle name="Migliaia 2 10 2 2" xfId="625" xr:uid="{00000000-0005-0000-0000-00000E0C0000}"/>
    <cellStyle name="Migliaia 2 10 2 2 2" xfId="2198" xr:uid="{00000000-0005-0000-0000-00000F0C0000}"/>
    <cellStyle name="Migliaia 2 10 2 2 2 2" xfId="5054" xr:uid="{00000000-0005-0000-0000-0000100C0000}"/>
    <cellStyle name="Migliaia 2 10 2 2 2 2 2" xfId="10762" xr:uid="{00000000-0005-0000-0000-0000110C0000}"/>
    <cellStyle name="Migliaia 2 10 2 2 2 2 2 2" xfId="22180" xr:uid="{00000000-0005-0000-0000-0000120C0000}"/>
    <cellStyle name="Migliaia 2 10 2 2 2 2 2 2 2" xfId="45017" xr:uid="{00000000-0005-0000-0000-0000130C0000}"/>
    <cellStyle name="Migliaia 2 10 2 2 2 2 2 3" xfId="33600" xr:uid="{00000000-0005-0000-0000-0000140C0000}"/>
    <cellStyle name="Migliaia 2 10 2 2 2 2 3" xfId="16472" xr:uid="{00000000-0005-0000-0000-0000150C0000}"/>
    <cellStyle name="Migliaia 2 10 2 2 2 2 3 2" xfId="39309" xr:uid="{00000000-0005-0000-0000-0000160C0000}"/>
    <cellStyle name="Migliaia 2 10 2 2 2 2 4" xfId="27892" xr:uid="{00000000-0005-0000-0000-0000170C0000}"/>
    <cellStyle name="Migliaia 2 10 2 2 2 3" xfId="7909" xr:uid="{00000000-0005-0000-0000-0000180C0000}"/>
    <cellStyle name="Migliaia 2 10 2 2 2 3 2" xfId="19326" xr:uid="{00000000-0005-0000-0000-0000190C0000}"/>
    <cellStyle name="Migliaia 2 10 2 2 2 3 2 2" xfId="42163" xr:uid="{00000000-0005-0000-0000-00001A0C0000}"/>
    <cellStyle name="Migliaia 2 10 2 2 2 3 3" xfId="30746" xr:uid="{00000000-0005-0000-0000-00001B0C0000}"/>
    <cellStyle name="Migliaia 2 10 2 2 2 4" xfId="13618" xr:uid="{00000000-0005-0000-0000-00001C0C0000}"/>
    <cellStyle name="Migliaia 2 10 2 2 2 4 2" xfId="36455" xr:uid="{00000000-0005-0000-0000-00001D0C0000}"/>
    <cellStyle name="Migliaia 2 10 2 2 2 5" xfId="25038" xr:uid="{00000000-0005-0000-0000-00001E0C0000}"/>
    <cellStyle name="Migliaia 2 10 2 2 3" xfId="3627" xr:uid="{00000000-0005-0000-0000-00001F0C0000}"/>
    <cellStyle name="Migliaia 2 10 2 2 3 2" xfId="9336" xr:uid="{00000000-0005-0000-0000-0000200C0000}"/>
    <cellStyle name="Migliaia 2 10 2 2 3 2 2" xfId="20753" xr:uid="{00000000-0005-0000-0000-0000210C0000}"/>
    <cellStyle name="Migliaia 2 10 2 2 3 2 2 2" xfId="43590" xr:uid="{00000000-0005-0000-0000-0000220C0000}"/>
    <cellStyle name="Migliaia 2 10 2 2 3 2 3" xfId="32173" xr:uid="{00000000-0005-0000-0000-0000230C0000}"/>
    <cellStyle name="Migliaia 2 10 2 2 3 3" xfId="15045" xr:uid="{00000000-0005-0000-0000-0000240C0000}"/>
    <cellStyle name="Migliaia 2 10 2 2 3 3 2" xfId="37882" xr:uid="{00000000-0005-0000-0000-0000250C0000}"/>
    <cellStyle name="Migliaia 2 10 2 2 3 4" xfId="26465" xr:uid="{00000000-0005-0000-0000-0000260C0000}"/>
    <cellStyle name="Migliaia 2 10 2 2 4" xfId="6482" xr:uid="{00000000-0005-0000-0000-0000270C0000}"/>
    <cellStyle name="Migliaia 2 10 2 2 4 2" xfId="17899" xr:uid="{00000000-0005-0000-0000-0000280C0000}"/>
    <cellStyle name="Migliaia 2 10 2 2 4 2 2" xfId="40736" xr:uid="{00000000-0005-0000-0000-0000290C0000}"/>
    <cellStyle name="Migliaia 2 10 2 2 4 3" xfId="29319" xr:uid="{00000000-0005-0000-0000-00002A0C0000}"/>
    <cellStyle name="Migliaia 2 10 2 2 5" xfId="12191" xr:uid="{00000000-0005-0000-0000-00002B0C0000}"/>
    <cellStyle name="Migliaia 2 10 2 2 5 2" xfId="35028" xr:uid="{00000000-0005-0000-0000-00002C0C0000}"/>
    <cellStyle name="Migliaia 2 10 2 2 6" xfId="23611" xr:uid="{00000000-0005-0000-0000-00002D0C0000}"/>
    <cellStyle name="Migliaia 2 10 2 3" xfId="885" xr:uid="{00000000-0005-0000-0000-00002E0C0000}"/>
    <cellStyle name="Migliaia 2 10 2 3 2" xfId="2415" xr:uid="{00000000-0005-0000-0000-00002F0C0000}"/>
    <cellStyle name="Migliaia 2 10 2 3 2 2" xfId="5271" xr:uid="{00000000-0005-0000-0000-0000300C0000}"/>
    <cellStyle name="Migliaia 2 10 2 3 2 2 2" xfId="10979" xr:uid="{00000000-0005-0000-0000-0000310C0000}"/>
    <cellStyle name="Migliaia 2 10 2 3 2 2 2 2" xfId="22397" xr:uid="{00000000-0005-0000-0000-0000320C0000}"/>
    <cellStyle name="Migliaia 2 10 2 3 2 2 2 2 2" xfId="45234" xr:uid="{00000000-0005-0000-0000-0000330C0000}"/>
    <cellStyle name="Migliaia 2 10 2 3 2 2 2 3" xfId="33817" xr:uid="{00000000-0005-0000-0000-0000340C0000}"/>
    <cellStyle name="Migliaia 2 10 2 3 2 2 3" xfId="16689" xr:uid="{00000000-0005-0000-0000-0000350C0000}"/>
    <cellStyle name="Migliaia 2 10 2 3 2 2 3 2" xfId="39526" xr:uid="{00000000-0005-0000-0000-0000360C0000}"/>
    <cellStyle name="Migliaia 2 10 2 3 2 2 4" xfId="28109" xr:uid="{00000000-0005-0000-0000-0000370C0000}"/>
    <cellStyle name="Migliaia 2 10 2 3 2 3" xfId="8126" xr:uid="{00000000-0005-0000-0000-0000380C0000}"/>
    <cellStyle name="Migliaia 2 10 2 3 2 3 2" xfId="19543" xr:uid="{00000000-0005-0000-0000-0000390C0000}"/>
    <cellStyle name="Migliaia 2 10 2 3 2 3 2 2" xfId="42380" xr:uid="{00000000-0005-0000-0000-00003A0C0000}"/>
    <cellStyle name="Migliaia 2 10 2 3 2 3 3" xfId="30963" xr:uid="{00000000-0005-0000-0000-00003B0C0000}"/>
    <cellStyle name="Migliaia 2 10 2 3 2 4" xfId="13835" xr:uid="{00000000-0005-0000-0000-00003C0C0000}"/>
    <cellStyle name="Migliaia 2 10 2 3 2 4 2" xfId="36672" xr:uid="{00000000-0005-0000-0000-00003D0C0000}"/>
    <cellStyle name="Migliaia 2 10 2 3 2 5" xfId="25255" xr:uid="{00000000-0005-0000-0000-00003E0C0000}"/>
    <cellStyle name="Migliaia 2 10 2 3 3" xfId="3844" xr:uid="{00000000-0005-0000-0000-00003F0C0000}"/>
    <cellStyle name="Migliaia 2 10 2 3 3 2" xfId="9553" xr:uid="{00000000-0005-0000-0000-0000400C0000}"/>
    <cellStyle name="Migliaia 2 10 2 3 3 2 2" xfId="20970" xr:uid="{00000000-0005-0000-0000-0000410C0000}"/>
    <cellStyle name="Migliaia 2 10 2 3 3 2 2 2" xfId="43807" xr:uid="{00000000-0005-0000-0000-0000420C0000}"/>
    <cellStyle name="Migliaia 2 10 2 3 3 2 3" xfId="32390" xr:uid="{00000000-0005-0000-0000-0000430C0000}"/>
    <cellStyle name="Migliaia 2 10 2 3 3 3" xfId="15262" xr:uid="{00000000-0005-0000-0000-0000440C0000}"/>
    <cellStyle name="Migliaia 2 10 2 3 3 3 2" xfId="38099" xr:uid="{00000000-0005-0000-0000-0000450C0000}"/>
    <cellStyle name="Migliaia 2 10 2 3 3 4" xfId="26682" xr:uid="{00000000-0005-0000-0000-0000460C0000}"/>
    <cellStyle name="Migliaia 2 10 2 3 4" xfId="6699" xr:uid="{00000000-0005-0000-0000-0000470C0000}"/>
    <cellStyle name="Migliaia 2 10 2 3 4 2" xfId="18116" xr:uid="{00000000-0005-0000-0000-0000480C0000}"/>
    <cellStyle name="Migliaia 2 10 2 3 4 2 2" xfId="40953" xr:uid="{00000000-0005-0000-0000-0000490C0000}"/>
    <cellStyle name="Migliaia 2 10 2 3 4 3" xfId="29536" xr:uid="{00000000-0005-0000-0000-00004A0C0000}"/>
    <cellStyle name="Migliaia 2 10 2 3 5" xfId="12408" xr:uid="{00000000-0005-0000-0000-00004B0C0000}"/>
    <cellStyle name="Migliaia 2 10 2 3 5 2" xfId="35245" xr:uid="{00000000-0005-0000-0000-00004C0C0000}"/>
    <cellStyle name="Migliaia 2 10 2 3 6" xfId="23828" xr:uid="{00000000-0005-0000-0000-00004D0C0000}"/>
    <cellStyle name="Migliaia 2 10 2 4" xfId="1132" xr:uid="{00000000-0005-0000-0000-00004E0C0000}"/>
    <cellStyle name="Migliaia 2 10 2 4 2" xfId="2632" xr:uid="{00000000-0005-0000-0000-00004F0C0000}"/>
    <cellStyle name="Migliaia 2 10 2 4 2 2" xfId="5488" xr:uid="{00000000-0005-0000-0000-0000500C0000}"/>
    <cellStyle name="Migliaia 2 10 2 4 2 2 2" xfId="11196" xr:uid="{00000000-0005-0000-0000-0000510C0000}"/>
    <cellStyle name="Migliaia 2 10 2 4 2 2 2 2" xfId="22614" xr:uid="{00000000-0005-0000-0000-0000520C0000}"/>
    <cellStyle name="Migliaia 2 10 2 4 2 2 2 2 2" xfId="45451" xr:uid="{00000000-0005-0000-0000-0000530C0000}"/>
    <cellStyle name="Migliaia 2 10 2 4 2 2 2 3" xfId="34034" xr:uid="{00000000-0005-0000-0000-0000540C0000}"/>
    <cellStyle name="Migliaia 2 10 2 4 2 2 3" xfId="16906" xr:uid="{00000000-0005-0000-0000-0000550C0000}"/>
    <cellStyle name="Migliaia 2 10 2 4 2 2 3 2" xfId="39743" xr:uid="{00000000-0005-0000-0000-0000560C0000}"/>
    <cellStyle name="Migliaia 2 10 2 4 2 2 4" xfId="28326" xr:uid="{00000000-0005-0000-0000-0000570C0000}"/>
    <cellStyle name="Migliaia 2 10 2 4 2 3" xfId="8343" xr:uid="{00000000-0005-0000-0000-0000580C0000}"/>
    <cellStyle name="Migliaia 2 10 2 4 2 3 2" xfId="19760" xr:uid="{00000000-0005-0000-0000-0000590C0000}"/>
    <cellStyle name="Migliaia 2 10 2 4 2 3 2 2" xfId="42597" xr:uid="{00000000-0005-0000-0000-00005A0C0000}"/>
    <cellStyle name="Migliaia 2 10 2 4 2 3 3" xfId="31180" xr:uid="{00000000-0005-0000-0000-00005B0C0000}"/>
    <cellStyle name="Migliaia 2 10 2 4 2 4" xfId="14052" xr:uid="{00000000-0005-0000-0000-00005C0C0000}"/>
    <cellStyle name="Migliaia 2 10 2 4 2 4 2" xfId="36889" xr:uid="{00000000-0005-0000-0000-00005D0C0000}"/>
    <cellStyle name="Migliaia 2 10 2 4 2 5" xfId="25472" xr:uid="{00000000-0005-0000-0000-00005E0C0000}"/>
    <cellStyle name="Migliaia 2 10 2 4 3" xfId="4061" xr:uid="{00000000-0005-0000-0000-00005F0C0000}"/>
    <cellStyle name="Migliaia 2 10 2 4 3 2" xfId="9770" xr:uid="{00000000-0005-0000-0000-0000600C0000}"/>
    <cellStyle name="Migliaia 2 10 2 4 3 2 2" xfId="21187" xr:uid="{00000000-0005-0000-0000-0000610C0000}"/>
    <cellStyle name="Migliaia 2 10 2 4 3 2 2 2" xfId="44024" xr:uid="{00000000-0005-0000-0000-0000620C0000}"/>
    <cellStyle name="Migliaia 2 10 2 4 3 2 3" xfId="32607" xr:uid="{00000000-0005-0000-0000-0000630C0000}"/>
    <cellStyle name="Migliaia 2 10 2 4 3 3" xfId="15479" xr:uid="{00000000-0005-0000-0000-0000640C0000}"/>
    <cellStyle name="Migliaia 2 10 2 4 3 3 2" xfId="38316" xr:uid="{00000000-0005-0000-0000-0000650C0000}"/>
    <cellStyle name="Migliaia 2 10 2 4 3 4" xfId="26899" xr:uid="{00000000-0005-0000-0000-0000660C0000}"/>
    <cellStyle name="Migliaia 2 10 2 4 4" xfId="6916" xr:uid="{00000000-0005-0000-0000-0000670C0000}"/>
    <cellStyle name="Migliaia 2 10 2 4 4 2" xfId="18333" xr:uid="{00000000-0005-0000-0000-0000680C0000}"/>
    <cellStyle name="Migliaia 2 10 2 4 4 2 2" xfId="41170" xr:uid="{00000000-0005-0000-0000-0000690C0000}"/>
    <cellStyle name="Migliaia 2 10 2 4 4 3" xfId="29753" xr:uid="{00000000-0005-0000-0000-00006A0C0000}"/>
    <cellStyle name="Migliaia 2 10 2 4 5" xfId="12625" xr:uid="{00000000-0005-0000-0000-00006B0C0000}"/>
    <cellStyle name="Migliaia 2 10 2 4 5 2" xfId="35462" xr:uid="{00000000-0005-0000-0000-00006C0C0000}"/>
    <cellStyle name="Migliaia 2 10 2 4 6" xfId="24045" xr:uid="{00000000-0005-0000-0000-00006D0C0000}"/>
    <cellStyle name="Migliaia 2 10 2 5" xfId="1379" xr:uid="{00000000-0005-0000-0000-00006E0C0000}"/>
    <cellStyle name="Migliaia 2 10 2 5 2" xfId="2849" xr:uid="{00000000-0005-0000-0000-00006F0C0000}"/>
    <cellStyle name="Migliaia 2 10 2 5 2 2" xfId="5705" xr:uid="{00000000-0005-0000-0000-0000700C0000}"/>
    <cellStyle name="Migliaia 2 10 2 5 2 2 2" xfId="11413" xr:uid="{00000000-0005-0000-0000-0000710C0000}"/>
    <cellStyle name="Migliaia 2 10 2 5 2 2 2 2" xfId="22831" xr:uid="{00000000-0005-0000-0000-0000720C0000}"/>
    <cellStyle name="Migliaia 2 10 2 5 2 2 2 2 2" xfId="45668" xr:uid="{00000000-0005-0000-0000-0000730C0000}"/>
    <cellStyle name="Migliaia 2 10 2 5 2 2 2 3" xfId="34251" xr:uid="{00000000-0005-0000-0000-0000740C0000}"/>
    <cellStyle name="Migliaia 2 10 2 5 2 2 3" xfId="17123" xr:uid="{00000000-0005-0000-0000-0000750C0000}"/>
    <cellStyle name="Migliaia 2 10 2 5 2 2 3 2" xfId="39960" xr:uid="{00000000-0005-0000-0000-0000760C0000}"/>
    <cellStyle name="Migliaia 2 10 2 5 2 2 4" xfId="28543" xr:uid="{00000000-0005-0000-0000-0000770C0000}"/>
    <cellStyle name="Migliaia 2 10 2 5 2 3" xfId="8560" xr:uid="{00000000-0005-0000-0000-0000780C0000}"/>
    <cellStyle name="Migliaia 2 10 2 5 2 3 2" xfId="19977" xr:uid="{00000000-0005-0000-0000-0000790C0000}"/>
    <cellStyle name="Migliaia 2 10 2 5 2 3 2 2" xfId="42814" xr:uid="{00000000-0005-0000-0000-00007A0C0000}"/>
    <cellStyle name="Migliaia 2 10 2 5 2 3 3" xfId="31397" xr:uid="{00000000-0005-0000-0000-00007B0C0000}"/>
    <cellStyle name="Migliaia 2 10 2 5 2 4" xfId="14269" xr:uid="{00000000-0005-0000-0000-00007C0C0000}"/>
    <cellStyle name="Migliaia 2 10 2 5 2 4 2" xfId="37106" xr:uid="{00000000-0005-0000-0000-00007D0C0000}"/>
    <cellStyle name="Migliaia 2 10 2 5 2 5" xfId="25689" xr:uid="{00000000-0005-0000-0000-00007E0C0000}"/>
    <cellStyle name="Migliaia 2 10 2 5 3" xfId="4278" xr:uid="{00000000-0005-0000-0000-00007F0C0000}"/>
    <cellStyle name="Migliaia 2 10 2 5 3 2" xfId="9987" xr:uid="{00000000-0005-0000-0000-0000800C0000}"/>
    <cellStyle name="Migliaia 2 10 2 5 3 2 2" xfId="21404" xr:uid="{00000000-0005-0000-0000-0000810C0000}"/>
    <cellStyle name="Migliaia 2 10 2 5 3 2 2 2" xfId="44241" xr:uid="{00000000-0005-0000-0000-0000820C0000}"/>
    <cellStyle name="Migliaia 2 10 2 5 3 2 3" xfId="32824" xr:uid="{00000000-0005-0000-0000-0000830C0000}"/>
    <cellStyle name="Migliaia 2 10 2 5 3 3" xfId="15696" xr:uid="{00000000-0005-0000-0000-0000840C0000}"/>
    <cellStyle name="Migliaia 2 10 2 5 3 3 2" xfId="38533" xr:uid="{00000000-0005-0000-0000-0000850C0000}"/>
    <cellStyle name="Migliaia 2 10 2 5 3 4" xfId="27116" xr:uid="{00000000-0005-0000-0000-0000860C0000}"/>
    <cellStyle name="Migliaia 2 10 2 5 4" xfId="7133" xr:uid="{00000000-0005-0000-0000-0000870C0000}"/>
    <cellStyle name="Migliaia 2 10 2 5 4 2" xfId="18550" xr:uid="{00000000-0005-0000-0000-0000880C0000}"/>
    <cellStyle name="Migliaia 2 10 2 5 4 2 2" xfId="41387" xr:uid="{00000000-0005-0000-0000-0000890C0000}"/>
    <cellStyle name="Migliaia 2 10 2 5 4 3" xfId="29970" xr:uid="{00000000-0005-0000-0000-00008A0C0000}"/>
    <cellStyle name="Migliaia 2 10 2 5 5" xfId="12842" xr:uid="{00000000-0005-0000-0000-00008B0C0000}"/>
    <cellStyle name="Migliaia 2 10 2 5 5 2" xfId="35679" xr:uid="{00000000-0005-0000-0000-00008C0C0000}"/>
    <cellStyle name="Migliaia 2 10 2 5 6" xfId="24262" xr:uid="{00000000-0005-0000-0000-00008D0C0000}"/>
    <cellStyle name="Migliaia 2 10 2 6" xfId="1626" xr:uid="{00000000-0005-0000-0000-00008E0C0000}"/>
    <cellStyle name="Migliaia 2 10 2 6 2" xfId="3066" xr:uid="{00000000-0005-0000-0000-00008F0C0000}"/>
    <cellStyle name="Migliaia 2 10 2 6 2 2" xfId="5922" xr:uid="{00000000-0005-0000-0000-0000900C0000}"/>
    <cellStyle name="Migliaia 2 10 2 6 2 2 2" xfId="11630" xr:uid="{00000000-0005-0000-0000-0000910C0000}"/>
    <cellStyle name="Migliaia 2 10 2 6 2 2 2 2" xfId="23048" xr:uid="{00000000-0005-0000-0000-0000920C0000}"/>
    <cellStyle name="Migliaia 2 10 2 6 2 2 2 2 2" xfId="45885" xr:uid="{00000000-0005-0000-0000-0000930C0000}"/>
    <cellStyle name="Migliaia 2 10 2 6 2 2 2 3" xfId="34468" xr:uid="{00000000-0005-0000-0000-0000940C0000}"/>
    <cellStyle name="Migliaia 2 10 2 6 2 2 3" xfId="17340" xr:uid="{00000000-0005-0000-0000-0000950C0000}"/>
    <cellStyle name="Migliaia 2 10 2 6 2 2 3 2" xfId="40177" xr:uid="{00000000-0005-0000-0000-0000960C0000}"/>
    <cellStyle name="Migliaia 2 10 2 6 2 2 4" xfId="28760" xr:uid="{00000000-0005-0000-0000-0000970C0000}"/>
    <cellStyle name="Migliaia 2 10 2 6 2 3" xfId="8777" xr:uid="{00000000-0005-0000-0000-0000980C0000}"/>
    <cellStyle name="Migliaia 2 10 2 6 2 3 2" xfId="20194" xr:uid="{00000000-0005-0000-0000-0000990C0000}"/>
    <cellStyle name="Migliaia 2 10 2 6 2 3 2 2" xfId="43031" xr:uid="{00000000-0005-0000-0000-00009A0C0000}"/>
    <cellStyle name="Migliaia 2 10 2 6 2 3 3" xfId="31614" xr:uid="{00000000-0005-0000-0000-00009B0C0000}"/>
    <cellStyle name="Migliaia 2 10 2 6 2 4" xfId="14486" xr:uid="{00000000-0005-0000-0000-00009C0C0000}"/>
    <cellStyle name="Migliaia 2 10 2 6 2 4 2" xfId="37323" xr:uid="{00000000-0005-0000-0000-00009D0C0000}"/>
    <cellStyle name="Migliaia 2 10 2 6 2 5" xfId="25906" xr:uid="{00000000-0005-0000-0000-00009E0C0000}"/>
    <cellStyle name="Migliaia 2 10 2 6 3" xfId="4495" xr:uid="{00000000-0005-0000-0000-00009F0C0000}"/>
    <cellStyle name="Migliaia 2 10 2 6 3 2" xfId="10204" xr:uid="{00000000-0005-0000-0000-0000A00C0000}"/>
    <cellStyle name="Migliaia 2 10 2 6 3 2 2" xfId="21621" xr:uid="{00000000-0005-0000-0000-0000A10C0000}"/>
    <cellStyle name="Migliaia 2 10 2 6 3 2 2 2" xfId="44458" xr:uid="{00000000-0005-0000-0000-0000A20C0000}"/>
    <cellStyle name="Migliaia 2 10 2 6 3 2 3" xfId="33041" xr:uid="{00000000-0005-0000-0000-0000A30C0000}"/>
    <cellStyle name="Migliaia 2 10 2 6 3 3" xfId="15913" xr:uid="{00000000-0005-0000-0000-0000A40C0000}"/>
    <cellStyle name="Migliaia 2 10 2 6 3 3 2" xfId="38750" xr:uid="{00000000-0005-0000-0000-0000A50C0000}"/>
    <cellStyle name="Migliaia 2 10 2 6 3 4" xfId="27333" xr:uid="{00000000-0005-0000-0000-0000A60C0000}"/>
    <cellStyle name="Migliaia 2 10 2 6 4" xfId="7350" xr:uid="{00000000-0005-0000-0000-0000A70C0000}"/>
    <cellStyle name="Migliaia 2 10 2 6 4 2" xfId="18767" xr:uid="{00000000-0005-0000-0000-0000A80C0000}"/>
    <cellStyle name="Migliaia 2 10 2 6 4 2 2" xfId="41604" xr:uid="{00000000-0005-0000-0000-0000A90C0000}"/>
    <cellStyle name="Migliaia 2 10 2 6 4 3" xfId="30187" xr:uid="{00000000-0005-0000-0000-0000AA0C0000}"/>
    <cellStyle name="Migliaia 2 10 2 6 5" xfId="13059" xr:uid="{00000000-0005-0000-0000-0000AB0C0000}"/>
    <cellStyle name="Migliaia 2 10 2 6 5 2" xfId="35896" xr:uid="{00000000-0005-0000-0000-0000AC0C0000}"/>
    <cellStyle name="Migliaia 2 10 2 6 6" xfId="24479" xr:uid="{00000000-0005-0000-0000-0000AD0C0000}"/>
    <cellStyle name="Migliaia 2 10 2 7" xfId="1980" xr:uid="{00000000-0005-0000-0000-0000AE0C0000}"/>
    <cellStyle name="Migliaia 2 10 2 7 2" xfId="4836" xr:uid="{00000000-0005-0000-0000-0000AF0C0000}"/>
    <cellStyle name="Migliaia 2 10 2 7 2 2" xfId="10544" xr:uid="{00000000-0005-0000-0000-0000B00C0000}"/>
    <cellStyle name="Migliaia 2 10 2 7 2 2 2" xfId="21962" xr:uid="{00000000-0005-0000-0000-0000B10C0000}"/>
    <cellStyle name="Migliaia 2 10 2 7 2 2 2 2" xfId="44799" xr:uid="{00000000-0005-0000-0000-0000B20C0000}"/>
    <cellStyle name="Migliaia 2 10 2 7 2 2 3" xfId="33382" xr:uid="{00000000-0005-0000-0000-0000B30C0000}"/>
    <cellStyle name="Migliaia 2 10 2 7 2 3" xfId="16254" xr:uid="{00000000-0005-0000-0000-0000B40C0000}"/>
    <cellStyle name="Migliaia 2 10 2 7 2 3 2" xfId="39091" xr:uid="{00000000-0005-0000-0000-0000B50C0000}"/>
    <cellStyle name="Migliaia 2 10 2 7 2 4" xfId="27674" xr:uid="{00000000-0005-0000-0000-0000B60C0000}"/>
    <cellStyle name="Migliaia 2 10 2 7 3" xfId="7691" xr:uid="{00000000-0005-0000-0000-0000B70C0000}"/>
    <cellStyle name="Migliaia 2 10 2 7 3 2" xfId="19108" xr:uid="{00000000-0005-0000-0000-0000B80C0000}"/>
    <cellStyle name="Migliaia 2 10 2 7 3 2 2" xfId="41945" xr:uid="{00000000-0005-0000-0000-0000B90C0000}"/>
    <cellStyle name="Migliaia 2 10 2 7 3 3" xfId="30528" xr:uid="{00000000-0005-0000-0000-0000BA0C0000}"/>
    <cellStyle name="Migliaia 2 10 2 7 4" xfId="13400" xr:uid="{00000000-0005-0000-0000-0000BB0C0000}"/>
    <cellStyle name="Migliaia 2 10 2 7 4 2" xfId="36237" xr:uid="{00000000-0005-0000-0000-0000BC0C0000}"/>
    <cellStyle name="Migliaia 2 10 2 7 5" xfId="24820" xr:uid="{00000000-0005-0000-0000-0000BD0C0000}"/>
    <cellStyle name="Migliaia 2 10 2 8" xfId="3409" xr:uid="{00000000-0005-0000-0000-0000BE0C0000}"/>
    <cellStyle name="Migliaia 2 10 2 8 2" xfId="9118" xr:uid="{00000000-0005-0000-0000-0000BF0C0000}"/>
    <cellStyle name="Migliaia 2 10 2 8 2 2" xfId="20535" xr:uid="{00000000-0005-0000-0000-0000C00C0000}"/>
    <cellStyle name="Migliaia 2 10 2 8 2 2 2" xfId="43372" xr:uid="{00000000-0005-0000-0000-0000C10C0000}"/>
    <cellStyle name="Migliaia 2 10 2 8 2 3" xfId="31955" xr:uid="{00000000-0005-0000-0000-0000C20C0000}"/>
    <cellStyle name="Migliaia 2 10 2 8 3" xfId="14827" xr:uid="{00000000-0005-0000-0000-0000C30C0000}"/>
    <cellStyle name="Migliaia 2 10 2 8 3 2" xfId="37664" xr:uid="{00000000-0005-0000-0000-0000C40C0000}"/>
    <cellStyle name="Migliaia 2 10 2 8 4" xfId="26247" xr:uid="{00000000-0005-0000-0000-0000C50C0000}"/>
    <cellStyle name="Migliaia 2 10 2 9" xfId="6264" xr:uid="{00000000-0005-0000-0000-0000C60C0000}"/>
    <cellStyle name="Migliaia 2 10 2 9 2" xfId="17681" xr:uid="{00000000-0005-0000-0000-0000C70C0000}"/>
    <cellStyle name="Migliaia 2 10 2 9 2 2" xfId="40518" xr:uid="{00000000-0005-0000-0000-0000C80C0000}"/>
    <cellStyle name="Migliaia 2 10 2 9 3" xfId="29101" xr:uid="{00000000-0005-0000-0000-0000C90C0000}"/>
    <cellStyle name="Migliaia 2 10 3" xfId="611" xr:uid="{00000000-0005-0000-0000-0000CA0C0000}"/>
    <cellStyle name="Migliaia 2 10 3 2" xfId="2190" xr:uid="{00000000-0005-0000-0000-0000CB0C0000}"/>
    <cellStyle name="Migliaia 2 10 3 2 2" xfId="5046" xr:uid="{00000000-0005-0000-0000-0000CC0C0000}"/>
    <cellStyle name="Migliaia 2 10 3 2 2 2" xfId="10754" xr:uid="{00000000-0005-0000-0000-0000CD0C0000}"/>
    <cellStyle name="Migliaia 2 10 3 2 2 2 2" xfId="22172" xr:uid="{00000000-0005-0000-0000-0000CE0C0000}"/>
    <cellStyle name="Migliaia 2 10 3 2 2 2 2 2" xfId="45009" xr:uid="{00000000-0005-0000-0000-0000CF0C0000}"/>
    <cellStyle name="Migliaia 2 10 3 2 2 2 3" xfId="33592" xr:uid="{00000000-0005-0000-0000-0000D00C0000}"/>
    <cellStyle name="Migliaia 2 10 3 2 2 3" xfId="16464" xr:uid="{00000000-0005-0000-0000-0000D10C0000}"/>
    <cellStyle name="Migliaia 2 10 3 2 2 3 2" xfId="39301" xr:uid="{00000000-0005-0000-0000-0000D20C0000}"/>
    <cellStyle name="Migliaia 2 10 3 2 2 4" xfId="27884" xr:uid="{00000000-0005-0000-0000-0000D30C0000}"/>
    <cellStyle name="Migliaia 2 10 3 2 3" xfId="7901" xr:uid="{00000000-0005-0000-0000-0000D40C0000}"/>
    <cellStyle name="Migliaia 2 10 3 2 3 2" xfId="19318" xr:uid="{00000000-0005-0000-0000-0000D50C0000}"/>
    <cellStyle name="Migliaia 2 10 3 2 3 2 2" xfId="42155" xr:uid="{00000000-0005-0000-0000-0000D60C0000}"/>
    <cellStyle name="Migliaia 2 10 3 2 3 3" xfId="30738" xr:uid="{00000000-0005-0000-0000-0000D70C0000}"/>
    <cellStyle name="Migliaia 2 10 3 2 4" xfId="13610" xr:uid="{00000000-0005-0000-0000-0000D80C0000}"/>
    <cellStyle name="Migliaia 2 10 3 2 4 2" xfId="36447" xr:uid="{00000000-0005-0000-0000-0000D90C0000}"/>
    <cellStyle name="Migliaia 2 10 3 2 5" xfId="25030" xr:uid="{00000000-0005-0000-0000-0000DA0C0000}"/>
    <cellStyle name="Migliaia 2 10 3 3" xfId="3619" xr:uid="{00000000-0005-0000-0000-0000DB0C0000}"/>
    <cellStyle name="Migliaia 2 10 3 3 2" xfId="9328" xr:uid="{00000000-0005-0000-0000-0000DC0C0000}"/>
    <cellStyle name="Migliaia 2 10 3 3 2 2" xfId="20745" xr:uid="{00000000-0005-0000-0000-0000DD0C0000}"/>
    <cellStyle name="Migliaia 2 10 3 3 2 2 2" xfId="43582" xr:uid="{00000000-0005-0000-0000-0000DE0C0000}"/>
    <cellStyle name="Migliaia 2 10 3 3 2 3" xfId="32165" xr:uid="{00000000-0005-0000-0000-0000DF0C0000}"/>
    <cellStyle name="Migliaia 2 10 3 3 3" xfId="15037" xr:uid="{00000000-0005-0000-0000-0000E00C0000}"/>
    <cellStyle name="Migliaia 2 10 3 3 3 2" xfId="37874" xr:uid="{00000000-0005-0000-0000-0000E10C0000}"/>
    <cellStyle name="Migliaia 2 10 3 3 4" xfId="26457" xr:uid="{00000000-0005-0000-0000-0000E20C0000}"/>
    <cellStyle name="Migliaia 2 10 3 4" xfId="6474" xr:uid="{00000000-0005-0000-0000-0000E30C0000}"/>
    <cellStyle name="Migliaia 2 10 3 4 2" xfId="17891" xr:uid="{00000000-0005-0000-0000-0000E40C0000}"/>
    <cellStyle name="Migliaia 2 10 3 4 2 2" xfId="40728" xr:uid="{00000000-0005-0000-0000-0000E50C0000}"/>
    <cellStyle name="Migliaia 2 10 3 4 3" xfId="29311" xr:uid="{00000000-0005-0000-0000-0000E60C0000}"/>
    <cellStyle name="Migliaia 2 10 3 5" xfId="12183" xr:uid="{00000000-0005-0000-0000-0000E70C0000}"/>
    <cellStyle name="Migliaia 2 10 3 5 2" xfId="35020" xr:uid="{00000000-0005-0000-0000-0000E80C0000}"/>
    <cellStyle name="Migliaia 2 10 3 6" xfId="23603" xr:uid="{00000000-0005-0000-0000-0000E90C0000}"/>
    <cellStyle name="Migliaia 2 10 4" xfId="873" xr:uid="{00000000-0005-0000-0000-0000EA0C0000}"/>
    <cellStyle name="Migliaia 2 10 4 2" xfId="2407" xr:uid="{00000000-0005-0000-0000-0000EB0C0000}"/>
    <cellStyle name="Migliaia 2 10 4 2 2" xfId="5263" xr:uid="{00000000-0005-0000-0000-0000EC0C0000}"/>
    <cellStyle name="Migliaia 2 10 4 2 2 2" xfId="10971" xr:uid="{00000000-0005-0000-0000-0000ED0C0000}"/>
    <cellStyle name="Migliaia 2 10 4 2 2 2 2" xfId="22389" xr:uid="{00000000-0005-0000-0000-0000EE0C0000}"/>
    <cellStyle name="Migliaia 2 10 4 2 2 2 2 2" xfId="45226" xr:uid="{00000000-0005-0000-0000-0000EF0C0000}"/>
    <cellStyle name="Migliaia 2 10 4 2 2 2 3" xfId="33809" xr:uid="{00000000-0005-0000-0000-0000F00C0000}"/>
    <cellStyle name="Migliaia 2 10 4 2 2 3" xfId="16681" xr:uid="{00000000-0005-0000-0000-0000F10C0000}"/>
    <cellStyle name="Migliaia 2 10 4 2 2 3 2" xfId="39518" xr:uid="{00000000-0005-0000-0000-0000F20C0000}"/>
    <cellStyle name="Migliaia 2 10 4 2 2 4" xfId="28101" xr:uid="{00000000-0005-0000-0000-0000F30C0000}"/>
    <cellStyle name="Migliaia 2 10 4 2 3" xfId="8118" xr:uid="{00000000-0005-0000-0000-0000F40C0000}"/>
    <cellStyle name="Migliaia 2 10 4 2 3 2" xfId="19535" xr:uid="{00000000-0005-0000-0000-0000F50C0000}"/>
    <cellStyle name="Migliaia 2 10 4 2 3 2 2" xfId="42372" xr:uid="{00000000-0005-0000-0000-0000F60C0000}"/>
    <cellStyle name="Migliaia 2 10 4 2 3 3" xfId="30955" xr:uid="{00000000-0005-0000-0000-0000F70C0000}"/>
    <cellStyle name="Migliaia 2 10 4 2 4" xfId="13827" xr:uid="{00000000-0005-0000-0000-0000F80C0000}"/>
    <cellStyle name="Migliaia 2 10 4 2 4 2" xfId="36664" xr:uid="{00000000-0005-0000-0000-0000F90C0000}"/>
    <cellStyle name="Migliaia 2 10 4 2 5" xfId="25247" xr:uid="{00000000-0005-0000-0000-0000FA0C0000}"/>
    <cellStyle name="Migliaia 2 10 4 3" xfId="3836" xr:uid="{00000000-0005-0000-0000-0000FB0C0000}"/>
    <cellStyle name="Migliaia 2 10 4 3 2" xfId="9545" xr:uid="{00000000-0005-0000-0000-0000FC0C0000}"/>
    <cellStyle name="Migliaia 2 10 4 3 2 2" xfId="20962" xr:uid="{00000000-0005-0000-0000-0000FD0C0000}"/>
    <cellStyle name="Migliaia 2 10 4 3 2 2 2" xfId="43799" xr:uid="{00000000-0005-0000-0000-0000FE0C0000}"/>
    <cellStyle name="Migliaia 2 10 4 3 2 3" xfId="32382" xr:uid="{00000000-0005-0000-0000-0000FF0C0000}"/>
    <cellStyle name="Migliaia 2 10 4 3 3" xfId="15254" xr:uid="{00000000-0005-0000-0000-0000000D0000}"/>
    <cellStyle name="Migliaia 2 10 4 3 3 2" xfId="38091" xr:uid="{00000000-0005-0000-0000-0000010D0000}"/>
    <cellStyle name="Migliaia 2 10 4 3 4" xfId="26674" xr:uid="{00000000-0005-0000-0000-0000020D0000}"/>
    <cellStyle name="Migliaia 2 10 4 4" xfId="6691" xr:uid="{00000000-0005-0000-0000-0000030D0000}"/>
    <cellStyle name="Migliaia 2 10 4 4 2" xfId="18108" xr:uid="{00000000-0005-0000-0000-0000040D0000}"/>
    <cellStyle name="Migliaia 2 10 4 4 2 2" xfId="40945" xr:uid="{00000000-0005-0000-0000-0000050D0000}"/>
    <cellStyle name="Migliaia 2 10 4 4 3" xfId="29528" xr:uid="{00000000-0005-0000-0000-0000060D0000}"/>
    <cellStyle name="Migliaia 2 10 4 5" xfId="12400" xr:uid="{00000000-0005-0000-0000-0000070D0000}"/>
    <cellStyle name="Migliaia 2 10 4 5 2" xfId="35237" xr:uid="{00000000-0005-0000-0000-0000080D0000}"/>
    <cellStyle name="Migliaia 2 10 4 6" xfId="23820" xr:uid="{00000000-0005-0000-0000-0000090D0000}"/>
    <cellStyle name="Migliaia 2 10 5" xfId="1120" xr:uid="{00000000-0005-0000-0000-00000A0D0000}"/>
    <cellStyle name="Migliaia 2 10 5 2" xfId="2624" xr:uid="{00000000-0005-0000-0000-00000B0D0000}"/>
    <cellStyle name="Migliaia 2 10 5 2 2" xfId="5480" xr:uid="{00000000-0005-0000-0000-00000C0D0000}"/>
    <cellStyle name="Migliaia 2 10 5 2 2 2" xfId="11188" xr:uid="{00000000-0005-0000-0000-00000D0D0000}"/>
    <cellStyle name="Migliaia 2 10 5 2 2 2 2" xfId="22606" xr:uid="{00000000-0005-0000-0000-00000E0D0000}"/>
    <cellStyle name="Migliaia 2 10 5 2 2 2 2 2" xfId="45443" xr:uid="{00000000-0005-0000-0000-00000F0D0000}"/>
    <cellStyle name="Migliaia 2 10 5 2 2 2 3" xfId="34026" xr:uid="{00000000-0005-0000-0000-0000100D0000}"/>
    <cellStyle name="Migliaia 2 10 5 2 2 3" xfId="16898" xr:uid="{00000000-0005-0000-0000-0000110D0000}"/>
    <cellStyle name="Migliaia 2 10 5 2 2 3 2" xfId="39735" xr:uid="{00000000-0005-0000-0000-0000120D0000}"/>
    <cellStyle name="Migliaia 2 10 5 2 2 4" xfId="28318" xr:uid="{00000000-0005-0000-0000-0000130D0000}"/>
    <cellStyle name="Migliaia 2 10 5 2 3" xfId="8335" xr:uid="{00000000-0005-0000-0000-0000140D0000}"/>
    <cellStyle name="Migliaia 2 10 5 2 3 2" xfId="19752" xr:uid="{00000000-0005-0000-0000-0000150D0000}"/>
    <cellStyle name="Migliaia 2 10 5 2 3 2 2" xfId="42589" xr:uid="{00000000-0005-0000-0000-0000160D0000}"/>
    <cellStyle name="Migliaia 2 10 5 2 3 3" xfId="31172" xr:uid="{00000000-0005-0000-0000-0000170D0000}"/>
    <cellStyle name="Migliaia 2 10 5 2 4" xfId="14044" xr:uid="{00000000-0005-0000-0000-0000180D0000}"/>
    <cellStyle name="Migliaia 2 10 5 2 4 2" xfId="36881" xr:uid="{00000000-0005-0000-0000-0000190D0000}"/>
    <cellStyle name="Migliaia 2 10 5 2 5" xfId="25464" xr:uid="{00000000-0005-0000-0000-00001A0D0000}"/>
    <cellStyle name="Migliaia 2 10 5 3" xfId="4053" xr:uid="{00000000-0005-0000-0000-00001B0D0000}"/>
    <cellStyle name="Migliaia 2 10 5 3 2" xfId="9762" xr:uid="{00000000-0005-0000-0000-00001C0D0000}"/>
    <cellStyle name="Migliaia 2 10 5 3 2 2" xfId="21179" xr:uid="{00000000-0005-0000-0000-00001D0D0000}"/>
    <cellStyle name="Migliaia 2 10 5 3 2 2 2" xfId="44016" xr:uid="{00000000-0005-0000-0000-00001E0D0000}"/>
    <cellStyle name="Migliaia 2 10 5 3 2 3" xfId="32599" xr:uid="{00000000-0005-0000-0000-00001F0D0000}"/>
    <cellStyle name="Migliaia 2 10 5 3 3" xfId="15471" xr:uid="{00000000-0005-0000-0000-0000200D0000}"/>
    <cellStyle name="Migliaia 2 10 5 3 3 2" xfId="38308" xr:uid="{00000000-0005-0000-0000-0000210D0000}"/>
    <cellStyle name="Migliaia 2 10 5 3 4" xfId="26891" xr:uid="{00000000-0005-0000-0000-0000220D0000}"/>
    <cellStyle name="Migliaia 2 10 5 4" xfId="6908" xr:uid="{00000000-0005-0000-0000-0000230D0000}"/>
    <cellStyle name="Migliaia 2 10 5 4 2" xfId="18325" xr:uid="{00000000-0005-0000-0000-0000240D0000}"/>
    <cellStyle name="Migliaia 2 10 5 4 2 2" xfId="41162" xr:uid="{00000000-0005-0000-0000-0000250D0000}"/>
    <cellStyle name="Migliaia 2 10 5 4 3" xfId="29745" xr:uid="{00000000-0005-0000-0000-0000260D0000}"/>
    <cellStyle name="Migliaia 2 10 5 5" xfId="12617" xr:uid="{00000000-0005-0000-0000-0000270D0000}"/>
    <cellStyle name="Migliaia 2 10 5 5 2" xfId="35454" xr:uid="{00000000-0005-0000-0000-0000280D0000}"/>
    <cellStyle name="Migliaia 2 10 5 6" xfId="24037" xr:uid="{00000000-0005-0000-0000-0000290D0000}"/>
    <cellStyle name="Migliaia 2 10 6" xfId="1367" xr:uid="{00000000-0005-0000-0000-00002A0D0000}"/>
    <cellStyle name="Migliaia 2 10 6 2" xfId="2841" xr:uid="{00000000-0005-0000-0000-00002B0D0000}"/>
    <cellStyle name="Migliaia 2 10 6 2 2" xfId="5697" xr:uid="{00000000-0005-0000-0000-00002C0D0000}"/>
    <cellStyle name="Migliaia 2 10 6 2 2 2" xfId="11405" xr:uid="{00000000-0005-0000-0000-00002D0D0000}"/>
    <cellStyle name="Migliaia 2 10 6 2 2 2 2" xfId="22823" xr:uid="{00000000-0005-0000-0000-00002E0D0000}"/>
    <cellStyle name="Migliaia 2 10 6 2 2 2 2 2" xfId="45660" xr:uid="{00000000-0005-0000-0000-00002F0D0000}"/>
    <cellStyle name="Migliaia 2 10 6 2 2 2 3" xfId="34243" xr:uid="{00000000-0005-0000-0000-0000300D0000}"/>
    <cellStyle name="Migliaia 2 10 6 2 2 3" xfId="17115" xr:uid="{00000000-0005-0000-0000-0000310D0000}"/>
    <cellStyle name="Migliaia 2 10 6 2 2 3 2" xfId="39952" xr:uid="{00000000-0005-0000-0000-0000320D0000}"/>
    <cellStyle name="Migliaia 2 10 6 2 2 4" xfId="28535" xr:uid="{00000000-0005-0000-0000-0000330D0000}"/>
    <cellStyle name="Migliaia 2 10 6 2 3" xfId="8552" xr:uid="{00000000-0005-0000-0000-0000340D0000}"/>
    <cellStyle name="Migliaia 2 10 6 2 3 2" xfId="19969" xr:uid="{00000000-0005-0000-0000-0000350D0000}"/>
    <cellStyle name="Migliaia 2 10 6 2 3 2 2" xfId="42806" xr:uid="{00000000-0005-0000-0000-0000360D0000}"/>
    <cellStyle name="Migliaia 2 10 6 2 3 3" xfId="31389" xr:uid="{00000000-0005-0000-0000-0000370D0000}"/>
    <cellStyle name="Migliaia 2 10 6 2 4" xfId="14261" xr:uid="{00000000-0005-0000-0000-0000380D0000}"/>
    <cellStyle name="Migliaia 2 10 6 2 4 2" xfId="37098" xr:uid="{00000000-0005-0000-0000-0000390D0000}"/>
    <cellStyle name="Migliaia 2 10 6 2 5" xfId="25681" xr:uid="{00000000-0005-0000-0000-00003A0D0000}"/>
    <cellStyle name="Migliaia 2 10 6 3" xfId="4270" xr:uid="{00000000-0005-0000-0000-00003B0D0000}"/>
    <cellStyle name="Migliaia 2 10 6 3 2" xfId="9979" xr:uid="{00000000-0005-0000-0000-00003C0D0000}"/>
    <cellStyle name="Migliaia 2 10 6 3 2 2" xfId="21396" xr:uid="{00000000-0005-0000-0000-00003D0D0000}"/>
    <cellStyle name="Migliaia 2 10 6 3 2 2 2" xfId="44233" xr:uid="{00000000-0005-0000-0000-00003E0D0000}"/>
    <cellStyle name="Migliaia 2 10 6 3 2 3" xfId="32816" xr:uid="{00000000-0005-0000-0000-00003F0D0000}"/>
    <cellStyle name="Migliaia 2 10 6 3 3" xfId="15688" xr:uid="{00000000-0005-0000-0000-0000400D0000}"/>
    <cellStyle name="Migliaia 2 10 6 3 3 2" xfId="38525" xr:uid="{00000000-0005-0000-0000-0000410D0000}"/>
    <cellStyle name="Migliaia 2 10 6 3 4" xfId="27108" xr:uid="{00000000-0005-0000-0000-0000420D0000}"/>
    <cellStyle name="Migliaia 2 10 6 4" xfId="7125" xr:uid="{00000000-0005-0000-0000-0000430D0000}"/>
    <cellStyle name="Migliaia 2 10 6 4 2" xfId="18542" xr:uid="{00000000-0005-0000-0000-0000440D0000}"/>
    <cellStyle name="Migliaia 2 10 6 4 2 2" xfId="41379" xr:uid="{00000000-0005-0000-0000-0000450D0000}"/>
    <cellStyle name="Migliaia 2 10 6 4 3" xfId="29962" xr:uid="{00000000-0005-0000-0000-0000460D0000}"/>
    <cellStyle name="Migliaia 2 10 6 5" xfId="12834" xr:uid="{00000000-0005-0000-0000-0000470D0000}"/>
    <cellStyle name="Migliaia 2 10 6 5 2" xfId="35671" xr:uid="{00000000-0005-0000-0000-0000480D0000}"/>
    <cellStyle name="Migliaia 2 10 6 6" xfId="24254" xr:uid="{00000000-0005-0000-0000-0000490D0000}"/>
    <cellStyle name="Migliaia 2 10 7" xfId="1614" xr:uid="{00000000-0005-0000-0000-00004A0D0000}"/>
    <cellStyle name="Migliaia 2 10 7 2" xfId="3058" xr:uid="{00000000-0005-0000-0000-00004B0D0000}"/>
    <cellStyle name="Migliaia 2 10 7 2 2" xfId="5914" xr:uid="{00000000-0005-0000-0000-00004C0D0000}"/>
    <cellStyle name="Migliaia 2 10 7 2 2 2" xfId="11622" xr:uid="{00000000-0005-0000-0000-00004D0D0000}"/>
    <cellStyle name="Migliaia 2 10 7 2 2 2 2" xfId="23040" xr:uid="{00000000-0005-0000-0000-00004E0D0000}"/>
    <cellStyle name="Migliaia 2 10 7 2 2 2 2 2" xfId="45877" xr:uid="{00000000-0005-0000-0000-00004F0D0000}"/>
    <cellStyle name="Migliaia 2 10 7 2 2 2 3" xfId="34460" xr:uid="{00000000-0005-0000-0000-0000500D0000}"/>
    <cellStyle name="Migliaia 2 10 7 2 2 3" xfId="17332" xr:uid="{00000000-0005-0000-0000-0000510D0000}"/>
    <cellStyle name="Migliaia 2 10 7 2 2 3 2" xfId="40169" xr:uid="{00000000-0005-0000-0000-0000520D0000}"/>
    <cellStyle name="Migliaia 2 10 7 2 2 4" xfId="28752" xr:uid="{00000000-0005-0000-0000-0000530D0000}"/>
    <cellStyle name="Migliaia 2 10 7 2 3" xfId="8769" xr:uid="{00000000-0005-0000-0000-0000540D0000}"/>
    <cellStyle name="Migliaia 2 10 7 2 3 2" xfId="20186" xr:uid="{00000000-0005-0000-0000-0000550D0000}"/>
    <cellStyle name="Migliaia 2 10 7 2 3 2 2" xfId="43023" xr:uid="{00000000-0005-0000-0000-0000560D0000}"/>
    <cellStyle name="Migliaia 2 10 7 2 3 3" xfId="31606" xr:uid="{00000000-0005-0000-0000-0000570D0000}"/>
    <cellStyle name="Migliaia 2 10 7 2 4" xfId="14478" xr:uid="{00000000-0005-0000-0000-0000580D0000}"/>
    <cellStyle name="Migliaia 2 10 7 2 4 2" xfId="37315" xr:uid="{00000000-0005-0000-0000-0000590D0000}"/>
    <cellStyle name="Migliaia 2 10 7 2 5" xfId="25898" xr:uid="{00000000-0005-0000-0000-00005A0D0000}"/>
    <cellStyle name="Migliaia 2 10 7 3" xfId="4487" xr:uid="{00000000-0005-0000-0000-00005B0D0000}"/>
    <cellStyle name="Migliaia 2 10 7 3 2" xfId="10196" xr:uid="{00000000-0005-0000-0000-00005C0D0000}"/>
    <cellStyle name="Migliaia 2 10 7 3 2 2" xfId="21613" xr:uid="{00000000-0005-0000-0000-00005D0D0000}"/>
    <cellStyle name="Migliaia 2 10 7 3 2 2 2" xfId="44450" xr:uid="{00000000-0005-0000-0000-00005E0D0000}"/>
    <cellStyle name="Migliaia 2 10 7 3 2 3" xfId="33033" xr:uid="{00000000-0005-0000-0000-00005F0D0000}"/>
    <cellStyle name="Migliaia 2 10 7 3 3" xfId="15905" xr:uid="{00000000-0005-0000-0000-0000600D0000}"/>
    <cellStyle name="Migliaia 2 10 7 3 3 2" xfId="38742" xr:uid="{00000000-0005-0000-0000-0000610D0000}"/>
    <cellStyle name="Migliaia 2 10 7 3 4" xfId="27325" xr:uid="{00000000-0005-0000-0000-0000620D0000}"/>
    <cellStyle name="Migliaia 2 10 7 4" xfId="7342" xr:uid="{00000000-0005-0000-0000-0000630D0000}"/>
    <cellStyle name="Migliaia 2 10 7 4 2" xfId="18759" xr:uid="{00000000-0005-0000-0000-0000640D0000}"/>
    <cellStyle name="Migliaia 2 10 7 4 2 2" xfId="41596" xr:uid="{00000000-0005-0000-0000-0000650D0000}"/>
    <cellStyle name="Migliaia 2 10 7 4 3" xfId="30179" xr:uid="{00000000-0005-0000-0000-0000660D0000}"/>
    <cellStyle name="Migliaia 2 10 7 5" xfId="13051" xr:uid="{00000000-0005-0000-0000-0000670D0000}"/>
    <cellStyle name="Migliaia 2 10 7 5 2" xfId="35888" xr:uid="{00000000-0005-0000-0000-0000680D0000}"/>
    <cellStyle name="Migliaia 2 10 7 6" xfId="24471" xr:uid="{00000000-0005-0000-0000-0000690D0000}"/>
    <cellStyle name="Migliaia 2 10 8" xfId="1969" xr:uid="{00000000-0005-0000-0000-00006A0D0000}"/>
    <cellStyle name="Migliaia 2 10 8 2" xfId="4825" xr:uid="{00000000-0005-0000-0000-00006B0D0000}"/>
    <cellStyle name="Migliaia 2 10 8 2 2" xfId="10533" xr:uid="{00000000-0005-0000-0000-00006C0D0000}"/>
    <cellStyle name="Migliaia 2 10 8 2 2 2" xfId="21951" xr:uid="{00000000-0005-0000-0000-00006D0D0000}"/>
    <cellStyle name="Migliaia 2 10 8 2 2 2 2" xfId="44788" xr:uid="{00000000-0005-0000-0000-00006E0D0000}"/>
    <cellStyle name="Migliaia 2 10 8 2 2 3" xfId="33371" xr:uid="{00000000-0005-0000-0000-00006F0D0000}"/>
    <cellStyle name="Migliaia 2 10 8 2 3" xfId="16243" xr:uid="{00000000-0005-0000-0000-0000700D0000}"/>
    <cellStyle name="Migliaia 2 10 8 2 3 2" xfId="39080" xr:uid="{00000000-0005-0000-0000-0000710D0000}"/>
    <cellStyle name="Migliaia 2 10 8 2 4" xfId="27663" xr:uid="{00000000-0005-0000-0000-0000720D0000}"/>
    <cellStyle name="Migliaia 2 10 8 3" xfId="7680" xr:uid="{00000000-0005-0000-0000-0000730D0000}"/>
    <cellStyle name="Migliaia 2 10 8 3 2" xfId="19097" xr:uid="{00000000-0005-0000-0000-0000740D0000}"/>
    <cellStyle name="Migliaia 2 10 8 3 2 2" xfId="41934" xr:uid="{00000000-0005-0000-0000-0000750D0000}"/>
    <cellStyle name="Migliaia 2 10 8 3 3" xfId="30517" xr:uid="{00000000-0005-0000-0000-0000760D0000}"/>
    <cellStyle name="Migliaia 2 10 8 4" xfId="13389" xr:uid="{00000000-0005-0000-0000-0000770D0000}"/>
    <cellStyle name="Migliaia 2 10 8 4 2" xfId="36226" xr:uid="{00000000-0005-0000-0000-0000780D0000}"/>
    <cellStyle name="Migliaia 2 10 8 5" xfId="24809" xr:uid="{00000000-0005-0000-0000-0000790D0000}"/>
    <cellStyle name="Migliaia 2 10 9" xfId="3398" xr:uid="{00000000-0005-0000-0000-00007A0D0000}"/>
    <cellStyle name="Migliaia 2 10 9 2" xfId="9107" xr:uid="{00000000-0005-0000-0000-00007B0D0000}"/>
    <cellStyle name="Migliaia 2 10 9 2 2" xfId="20524" xr:uid="{00000000-0005-0000-0000-00007C0D0000}"/>
    <cellStyle name="Migliaia 2 10 9 2 2 2" xfId="43361" xr:uid="{00000000-0005-0000-0000-00007D0D0000}"/>
    <cellStyle name="Migliaia 2 10 9 2 3" xfId="31944" xr:uid="{00000000-0005-0000-0000-00007E0D0000}"/>
    <cellStyle name="Migliaia 2 10 9 3" xfId="14816" xr:uid="{00000000-0005-0000-0000-00007F0D0000}"/>
    <cellStyle name="Migliaia 2 10 9 3 2" xfId="37653" xr:uid="{00000000-0005-0000-0000-0000800D0000}"/>
    <cellStyle name="Migliaia 2 10 9 4" xfId="26236" xr:uid="{00000000-0005-0000-0000-0000810D0000}"/>
    <cellStyle name="Migliaia 2 11" xfId="365" xr:uid="{00000000-0005-0000-0000-0000820D0000}"/>
    <cellStyle name="Migliaia 2 11 10" xfId="11970" xr:uid="{00000000-0005-0000-0000-0000830D0000}"/>
    <cellStyle name="Migliaia 2 11 10 2" xfId="34807" xr:uid="{00000000-0005-0000-0000-0000840D0000}"/>
    <cellStyle name="Migliaia 2 11 11" xfId="23390" xr:uid="{00000000-0005-0000-0000-0000850D0000}"/>
    <cellStyle name="Migliaia 2 11 2" xfId="622" xr:uid="{00000000-0005-0000-0000-0000860D0000}"/>
    <cellStyle name="Migliaia 2 11 2 2" xfId="2195" xr:uid="{00000000-0005-0000-0000-0000870D0000}"/>
    <cellStyle name="Migliaia 2 11 2 2 2" xfId="5051" xr:uid="{00000000-0005-0000-0000-0000880D0000}"/>
    <cellStyle name="Migliaia 2 11 2 2 2 2" xfId="10759" xr:uid="{00000000-0005-0000-0000-0000890D0000}"/>
    <cellStyle name="Migliaia 2 11 2 2 2 2 2" xfId="22177" xr:uid="{00000000-0005-0000-0000-00008A0D0000}"/>
    <cellStyle name="Migliaia 2 11 2 2 2 2 2 2" xfId="45014" xr:uid="{00000000-0005-0000-0000-00008B0D0000}"/>
    <cellStyle name="Migliaia 2 11 2 2 2 2 3" xfId="33597" xr:uid="{00000000-0005-0000-0000-00008C0D0000}"/>
    <cellStyle name="Migliaia 2 11 2 2 2 3" xfId="16469" xr:uid="{00000000-0005-0000-0000-00008D0D0000}"/>
    <cellStyle name="Migliaia 2 11 2 2 2 3 2" xfId="39306" xr:uid="{00000000-0005-0000-0000-00008E0D0000}"/>
    <cellStyle name="Migliaia 2 11 2 2 2 4" xfId="27889" xr:uid="{00000000-0005-0000-0000-00008F0D0000}"/>
    <cellStyle name="Migliaia 2 11 2 2 3" xfId="7906" xr:uid="{00000000-0005-0000-0000-0000900D0000}"/>
    <cellStyle name="Migliaia 2 11 2 2 3 2" xfId="19323" xr:uid="{00000000-0005-0000-0000-0000910D0000}"/>
    <cellStyle name="Migliaia 2 11 2 2 3 2 2" xfId="42160" xr:uid="{00000000-0005-0000-0000-0000920D0000}"/>
    <cellStyle name="Migliaia 2 11 2 2 3 3" xfId="30743" xr:uid="{00000000-0005-0000-0000-0000930D0000}"/>
    <cellStyle name="Migliaia 2 11 2 2 4" xfId="13615" xr:uid="{00000000-0005-0000-0000-0000940D0000}"/>
    <cellStyle name="Migliaia 2 11 2 2 4 2" xfId="36452" xr:uid="{00000000-0005-0000-0000-0000950D0000}"/>
    <cellStyle name="Migliaia 2 11 2 2 5" xfId="25035" xr:uid="{00000000-0005-0000-0000-0000960D0000}"/>
    <cellStyle name="Migliaia 2 11 2 3" xfId="3624" xr:uid="{00000000-0005-0000-0000-0000970D0000}"/>
    <cellStyle name="Migliaia 2 11 2 3 2" xfId="9333" xr:uid="{00000000-0005-0000-0000-0000980D0000}"/>
    <cellStyle name="Migliaia 2 11 2 3 2 2" xfId="20750" xr:uid="{00000000-0005-0000-0000-0000990D0000}"/>
    <cellStyle name="Migliaia 2 11 2 3 2 2 2" xfId="43587" xr:uid="{00000000-0005-0000-0000-00009A0D0000}"/>
    <cellStyle name="Migliaia 2 11 2 3 2 3" xfId="32170" xr:uid="{00000000-0005-0000-0000-00009B0D0000}"/>
    <cellStyle name="Migliaia 2 11 2 3 3" xfId="15042" xr:uid="{00000000-0005-0000-0000-00009C0D0000}"/>
    <cellStyle name="Migliaia 2 11 2 3 3 2" xfId="37879" xr:uid="{00000000-0005-0000-0000-00009D0D0000}"/>
    <cellStyle name="Migliaia 2 11 2 3 4" xfId="26462" xr:uid="{00000000-0005-0000-0000-00009E0D0000}"/>
    <cellStyle name="Migliaia 2 11 2 4" xfId="6479" xr:uid="{00000000-0005-0000-0000-00009F0D0000}"/>
    <cellStyle name="Migliaia 2 11 2 4 2" xfId="17896" xr:uid="{00000000-0005-0000-0000-0000A00D0000}"/>
    <cellStyle name="Migliaia 2 11 2 4 2 2" xfId="40733" xr:uid="{00000000-0005-0000-0000-0000A10D0000}"/>
    <cellStyle name="Migliaia 2 11 2 4 3" xfId="29316" xr:uid="{00000000-0005-0000-0000-0000A20D0000}"/>
    <cellStyle name="Migliaia 2 11 2 5" xfId="12188" xr:uid="{00000000-0005-0000-0000-0000A30D0000}"/>
    <cellStyle name="Migliaia 2 11 2 5 2" xfId="35025" xr:uid="{00000000-0005-0000-0000-0000A40D0000}"/>
    <cellStyle name="Migliaia 2 11 2 6" xfId="23608" xr:uid="{00000000-0005-0000-0000-0000A50D0000}"/>
    <cellStyle name="Migliaia 2 11 3" xfId="882" xr:uid="{00000000-0005-0000-0000-0000A60D0000}"/>
    <cellStyle name="Migliaia 2 11 3 2" xfId="2412" xr:uid="{00000000-0005-0000-0000-0000A70D0000}"/>
    <cellStyle name="Migliaia 2 11 3 2 2" xfId="5268" xr:uid="{00000000-0005-0000-0000-0000A80D0000}"/>
    <cellStyle name="Migliaia 2 11 3 2 2 2" xfId="10976" xr:uid="{00000000-0005-0000-0000-0000A90D0000}"/>
    <cellStyle name="Migliaia 2 11 3 2 2 2 2" xfId="22394" xr:uid="{00000000-0005-0000-0000-0000AA0D0000}"/>
    <cellStyle name="Migliaia 2 11 3 2 2 2 2 2" xfId="45231" xr:uid="{00000000-0005-0000-0000-0000AB0D0000}"/>
    <cellStyle name="Migliaia 2 11 3 2 2 2 3" xfId="33814" xr:uid="{00000000-0005-0000-0000-0000AC0D0000}"/>
    <cellStyle name="Migliaia 2 11 3 2 2 3" xfId="16686" xr:uid="{00000000-0005-0000-0000-0000AD0D0000}"/>
    <cellStyle name="Migliaia 2 11 3 2 2 3 2" xfId="39523" xr:uid="{00000000-0005-0000-0000-0000AE0D0000}"/>
    <cellStyle name="Migliaia 2 11 3 2 2 4" xfId="28106" xr:uid="{00000000-0005-0000-0000-0000AF0D0000}"/>
    <cellStyle name="Migliaia 2 11 3 2 3" xfId="8123" xr:uid="{00000000-0005-0000-0000-0000B00D0000}"/>
    <cellStyle name="Migliaia 2 11 3 2 3 2" xfId="19540" xr:uid="{00000000-0005-0000-0000-0000B10D0000}"/>
    <cellStyle name="Migliaia 2 11 3 2 3 2 2" xfId="42377" xr:uid="{00000000-0005-0000-0000-0000B20D0000}"/>
    <cellStyle name="Migliaia 2 11 3 2 3 3" xfId="30960" xr:uid="{00000000-0005-0000-0000-0000B30D0000}"/>
    <cellStyle name="Migliaia 2 11 3 2 4" xfId="13832" xr:uid="{00000000-0005-0000-0000-0000B40D0000}"/>
    <cellStyle name="Migliaia 2 11 3 2 4 2" xfId="36669" xr:uid="{00000000-0005-0000-0000-0000B50D0000}"/>
    <cellStyle name="Migliaia 2 11 3 2 5" xfId="25252" xr:uid="{00000000-0005-0000-0000-0000B60D0000}"/>
    <cellStyle name="Migliaia 2 11 3 3" xfId="3841" xr:uid="{00000000-0005-0000-0000-0000B70D0000}"/>
    <cellStyle name="Migliaia 2 11 3 3 2" xfId="9550" xr:uid="{00000000-0005-0000-0000-0000B80D0000}"/>
    <cellStyle name="Migliaia 2 11 3 3 2 2" xfId="20967" xr:uid="{00000000-0005-0000-0000-0000B90D0000}"/>
    <cellStyle name="Migliaia 2 11 3 3 2 2 2" xfId="43804" xr:uid="{00000000-0005-0000-0000-0000BA0D0000}"/>
    <cellStyle name="Migliaia 2 11 3 3 2 3" xfId="32387" xr:uid="{00000000-0005-0000-0000-0000BB0D0000}"/>
    <cellStyle name="Migliaia 2 11 3 3 3" xfId="15259" xr:uid="{00000000-0005-0000-0000-0000BC0D0000}"/>
    <cellStyle name="Migliaia 2 11 3 3 3 2" xfId="38096" xr:uid="{00000000-0005-0000-0000-0000BD0D0000}"/>
    <cellStyle name="Migliaia 2 11 3 3 4" xfId="26679" xr:uid="{00000000-0005-0000-0000-0000BE0D0000}"/>
    <cellStyle name="Migliaia 2 11 3 4" xfId="6696" xr:uid="{00000000-0005-0000-0000-0000BF0D0000}"/>
    <cellStyle name="Migliaia 2 11 3 4 2" xfId="18113" xr:uid="{00000000-0005-0000-0000-0000C00D0000}"/>
    <cellStyle name="Migliaia 2 11 3 4 2 2" xfId="40950" xr:uid="{00000000-0005-0000-0000-0000C10D0000}"/>
    <cellStyle name="Migliaia 2 11 3 4 3" xfId="29533" xr:uid="{00000000-0005-0000-0000-0000C20D0000}"/>
    <cellStyle name="Migliaia 2 11 3 5" xfId="12405" xr:uid="{00000000-0005-0000-0000-0000C30D0000}"/>
    <cellStyle name="Migliaia 2 11 3 5 2" xfId="35242" xr:uid="{00000000-0005-0000-0000-0000C40D0000}"/>
    <cellStyle name="Migliaia 2 11 3 6" xfId="23825" xr:uid="{00000000-0005-0000-0000-0000C50D0000}"/>
    <cellStyle name="Migliaia 2 11 4" xfId="1129" xr:uid="{00000000-0005-0000-0000-0000C60D0000}"/>
    <cellStyle name="Migliaia 2 11 4 2" xfId="2629" xr:uid="{00000000-0005-0000-0000-0000C70D0000}"/>
    <cellStyle name="Migliaia 2 11 4 2 2" xfId="5485" xr:uid="{00000000-0005-0000-0000-0000C80D0000}"/>
    <cellStyle name="Migliaia 2 11 4 2 2 2" xfId="11193" xr:uid="{00000000-0005-0000-0000-0000C90D0000}"/>
    <cellStyle name="Migliaia 2 11 4 2 2 2 2" xfId="22611" xr:uid="{00000000-0005-0000-0000-0000CA0D0000}"/>
    <cellStyle name="Migliaia 2 11 4 2 2 2 2 2" xfId="45448" xr:uid="{00000000-0005-0000-0000-0000CB0D0000}"/>
    <cellStyle name="Migliaia 2 11 4 2 2 2 3" xfId="34031" xr:uid="{00000000-0005-0000-0000-0000CC0D0000}"/>
    <cellStyle name="Migliaia 2 11 4 2 2 3" xfId="16903" xr:uid="{00000000-0005-0000-0000-0000CD0D0000}"/>
    <cellStyle name="Migliaia 2 11 4 2 2 3 2" xfId="39740" xr:uid="{00000000-0005-0000-0000-0000CE0D0000}"/>
    <cellStyle name="Migliaia 2 11 4 2 2 4" xfId="28323" xr:uid="{00000000-0005-0000-0000-0000CF0D0000}"/>
    <cellStyle name="Migliaia 2 11 4 2 3" xfId="8340" xr:uid="{00000000-0005-0000-0000-0000D00D0000}"/>
    <cellStyle name="Migliaia 2 11 4 2 3 2" xfId="19757" xr:uid="{00000000-0005-0000-0000-0000D10D0000}"/>
    <cellStyle name="Migliaia 2 11 4 2 3 2 2" xfId="42594" xr:uid="{00000000-0005-0000-0000-0000D20D0000}"/>
    <cellStyle name="Migliaia 2 11 4 2 3 3" xfId="31177" xr:uid="{00000000-0005-0000-0000-0000D30D0000}"/>
    <cellStyle name="Migliaia 2 11 4 2 4" xfId="14049" xr:uid="{00000000-0005-0000-0000-0000D40D0000}"/>
    <cellStyle name="Migliaia 2 11 4 2 4 2" xfId="36886" xr:uid="{00000000-0005-0000-0000-0000D50D0000}"/>
    <cellStyle name="Migliaia 2 11 4 2 5" xfId="25469" xr:uid="{00000000-0005-0000-0000-0000D60D0000}"/>
    <cellStyle name="Migliaia 2 11 4 3" xfId="4058" xr:uid="{00000000-0005-0000-0000-0000D70D0000}"/>
    <cellStyle name="Migliaia 2 11 4 3 2" xfId="9767" xr:uid="{00000000-0005-0000-0000-0000D80D0000}"/>
    <cellStyle name="Migliaia 2 11 4 3 2 2" xfId="21184" xr:uid="{00000000-0005-0000-0000-0000D90D0000}"/>
    <cellStyle name="Migliaia 2 11 4 3 2 2 2" xfId="44021" xr:uid="{00000000-0005-0000-0000-0000DA0D0000}"/>
    <cellStyle name="Migliaia 2 11 4 3 2 3" xfId="32604" xr:uid="{00000000-0005-0000-0000-0000DB0D0000}"/>
    <cellStyle name="Migliaia 2 11 4 3 3" xfId="15476" xr:uid="{00000000-0005-0000-0000-0000DC0D0000}"/>
    <cellStyle name="Migliaia 2 11 4 3 3 2" xfId="38313" xr:uid="{00000000-0005-0000-0000-0000DD0D0000}"/>
    <cellStyle name="Migliaia 2 11 4 3 4" xfId="26896" xr:uid="{00000000-0005-0000-0000-0000DE0D0000}"/>
    <cellStyle name="Migliaia 2 11 4 4" xfId="6913" xr:uid="{00000000-0005-0000-0000-0000DF0D0000}"/>
    <cellStyle name="Migliaia 2 11 4 4 2" xfId="18330" xr:uid="{00000000-0005-0000-0000-0000E00D0000}"/>
    <cellStyle name="Migliaia 2 11 4 4 2 2" xfId="41167" xr:uid="{00000000-0005-0000-0000-0000E10D0000}"/>
    <cellStyle name="Migliaia 2 11 4 4 3" xfId="29750" xr:uid="{00000000-0005-0000-0000-0000E20D0000}"/>
    <cellStyle name="Migliaia 2 11 4 5" xfId="12622" xr:uid="{00000000-0005-0000-0000-0000E30D0000}"/>
    <cellStyle name="Migliaia 2 11 4 5 2" xfId="35459" xr:uid="{00000000-0005-0000-0000-0000E40D0000}"/>
    <cellStyle name="Migliaia 2 11 4 6" xfId="24042" xr:uid="{00000000-0005-0000-0000-0000E50D0000}"/>
    <cellStyle name="Migliaia 2 11 5" xfId="1376" xr:uid="{00000000-0005-0000-0000-0000E60D0000}"/>
    <cellStyle name="Migliaia 2 11 5 2" xfId="2846" xr:uid="{00000000-0005-0000-0000-0000E70D0000}"/>
    <cellStyle name="Migliaia 2 11 5 2 2" xfId="5702" xr:uid="{00000000-0005-0000-0000-0000E80D0000}"/>
    <cellStyle name="Migliaia 2 11 5 2 2 2" xfId="11410" xr:uid="{00000000-0005-0000-0000-0000E90D0000}"/>
    <cellStyle name="Migliaia 2 11 5 2 2 2 2" xfId="22828" xr:uid="{00000000-0005-0000-0000-0000EA0D0000}"/>
    <cellStyle name="Migliaia 2 11 5 2 2 2 2 2" xfId="45665" xr:uid="{00000000-0005-0000-0000-0000EB0D0000}"/>
    <cellStyle name="Migliaia 2 11 5 2 2 2 3" xfId="34248" xr:uid="{00000000-0005-0000-0000-0000EC0D0000}"/>
    <cellStyle name="Migliaia 2 11 5 2 2 3" xfId="17120" xr:uid="{00000000-0005-0000-0000-0000ED0D0000}"/>
    <cellStyle name="Migliaia 2 11 5 2 2 3 2" xfId="39957" xr:uid="{00000000-0005-0000-0000-0000EE0D0000}"/>
    <cellStyle name="Migliaia 2 11 5 2 2 4" xfId="28540" xr:uid="{00000000-0005-0000-0000-0000EF0D0000}"/>
    <cellStyle name="Migliaia 2 11 5 2 3" xfId="8557" xr:uid="{00000000-0005-0000-0000-0000F00D0000}"/>
    <cellStyle name="Migliaia 2 11 5 2 3 2" xfId="19974" xr:uid="{00000000-0005-0000-0000-0000F10D0000}"/>
    <cellStyle name="Migliaia 2 11 5 2 3 2 2" xfId="42811" xr:uid="{00000000-0005-0000-0000-0000F20D0000}"/>
    <cellStyle name="Migliaia 2 11 5 2 3 3" xfId="31394" xr:uid="{00000000-0005-0000-0000-0000F30D0000}"/>
    <cellStyle name="Migliaia 2 11 5 2 4" xfId="14266" xr:uid="{00000000-0005-0000-0000-0000F40D0000}"/>
    <cellStyle name="Migliaia 2 11 5 2 4 2" xfId="37103" xr:uid="{00000000-0005-0000-0000-0000F50D0000}"/>
    <cellStyle name="Migliaia 2 11 5 2 5" xfId="25686" xr:uid="{00000000-0005-0000-0000-0000F60D0000}"/>
    <cellStyle name="Migliaia 2 11 5 3" xfId="4275" xr:uid="{00000000-0005-0000-0000-0000F70D0000}"/>
    <cellStyle name="Migliaia 2 11 5 3 2" xfId="9984" xr:uid="{00000000-0005-0000-0000-0000F80D0000}"/>
    <cellStyle name="Migliaia 2 11 5 3 2 2" xfId="21401" xr:uid="{00000000-0005-0000-0000-0000F90D0000}"/>
    <cellStyle name="Migliaia 2 11 5 3 2 2 2" xfId="44238" xr:uid="{00000000-0005-0000-0000-0000FA0D0000}"/>
    <cellStyle name="Migliaia 2 11 5 3 2 3" xfId="32821" xr:uid="{00000000-0005-0000-0000-0000FB0D0000}"/>
    <cellStyle name="Migliaia 2 11 5 3 3" xfId="15693" xr:uid="{00000000-0005-0000-0000-0000FC0D0000}"/>
    <cellStyle name="Migliaia 2 11 5 3 3 2" xfId="38530" xr:uid="{00000000-0005-0000-0000-0000FD0D0000}"/>
    <cellStyle name="Migliaia 2 11 5 3 4" xfId="27113" xr:uid="{00000000-0005-0000-0000-0000FE0D0000}"/>
    <cellStyle name="Migliaia 2 11 5 4" xfId="7130" xr:uid="{00000000-0005-0000-0000-0000FF0D0000}"/>
    <cellStyle name="Migliaia 2 11 5 4 2" xfId="18547" xr:uid="{00000000-0005-0000-0000-0000000E0000}"/>
    <cellStyle name="Migliaia 2 11 5 4 2 2" xfId="41384" xr:uid="{00000000-0005-0000-0000-0000010E0000}"/>
    <cellStyle name="Migliaia 2 11 5 4 3" xfId="29967" xr:uid="{00000000-0005-0000-0000-0000020E0000}"/>
    <cellStyle name="Migliaia 2 11 5 5" xfId="12839" xr:uid="{00000000-0005-0000-0000-0000030E0000}"/>
    <cellStyle name="Migliaia 2 11 5 5 2" xfId="35676" xr:uid="{00000000-0005-0000-0000-0000040E0000}"/>
    <cellStyle name="Migliaia 2 11 5 6" xfId="24259" xr:uid="{00000000-0005-0000-0000-0000050E0000}"/>
    <cellStyle name="Migliaia 2 11 6" xfId="1623" xr:uid="{00000000-0005-0000-0000-0000060E0000}"/>
    <cellStyle name="Migliaia 2 11 6 2" xfId="3063" xr:uid="{00000000-0005-0000-0000-0000070E0000}"/>
    <cellStyle name="Migliaia 2 11 6 2 2" xfId="5919" xr:uid="{00000000-0005-0000-0000-0000080E0000}"/>
    <cellStyle name="Migliaia 2 11 6 2 2 2" xfId="11627" xr:uid="{00000000-0005-0000-0000-0000090E0000}"/>
    <cellStyle name="Migliaia 2 11 6 2 2 2 2" xfId="23045" xr:uid="{00000000-0005-0000-0000-00000A0E0000}"/>
    <cellStyle name="Migliaia 2 11 6 2 2 2 2 2" xfId="45882" xr:uid="{00000000-0005-0000-0000-00000B0E0000}"/>
    <cellStyle name="Migliaia 2 11 6 2 2 2 3" xfId="34465" xr:uid="{00000000-0005-0000-0000-00000C0E0000}"/>
    <cellStyle name="Migliaia 2 11 6 2 2 3" xfId="17337" xr:uid="{00000000-0005-0000-0000-00000D0E0000}"/>
    <cellStyle name="Migliaia 2 11 6 2 2 3 2" xfId="40174" xr:uid="{00000000-0005-0000-0000-00000E0E0000}"/>
    <cellStyle name="Migliaia 2 11 6 2 2 4" xfId="28757" xr:uid="{00000000-0005-0000-0000-00000F0E0000}"/>
    <cellStyle name="Migliaia 2 11 6 2 3" xfId="8774" xr:uid="{00000000-0005-0000-0000-0000100E0000}"/>
    <cellStyle name="Migliaia 2 11 6 2 3 2" xfId="20191" xr:uid="{00000000-0005-0000-0000-0000110E0000}"/>
    <cellStyle name="Migliaia 2 11 6 2 3 2 2" xfId="43028" xr:uid="{00000000-0005-0000-0000-0000120E0000}"/>
    <cellStyle name="Migliaia 2 11 6 2 3 3" xfId="31611" xr:uid="{00000000-0005-0000-0000-0000130E0000}"/>
    <cellStyle name="Migliaia 2 11 6 2 4" xfId="14483" xr:uid="{00000000-0005-0000-0000-0000140E0000}"/>
    <cellStyle name="Migliaia 2 11 6 2 4 2" xfId="37320" xr:uid="{00000000-0005-0000-0000-0000150E0000}"/>
    <cellStyle name="Migliaia 2 11 6 2 5" xfId="25903" xr:uid="{00000000-0005-0000-0000-0000160E0000}"/>
    <cellStyle name="Migliaia 2 11 6 3" xfId="4492" xr:uid="{00000000-0005-0000-0000-0000170E0000}"/>
    <cellStyle name="Migliaia 2 11 6 3 2" xfId="10201" xr:uid="{00000000-0005-0000-0000-0000180E0000}"/>
    <cellStyle name="Migliaia 2 11 6 3 2 2" xfId="21618" xr:uid="{00000000-0005-0000-0000-0000190E0000}"/>
    <cellStyle name="Migliaia 2 11 6 3 2 2 2" xfId="44455" xr:uid="{00000000-0005-0000-0000-00001A0E0000}"/>
    <cellStyle name="Migliaia 2 11 6 3 2 3" xfId="33038" xr:uid="{00000000-0005-0000-0000-00001B0E0000}"/>
    <cellStyle name="Migliaia 2 11 6 3 3" xfId="15910" xr:uid="{00000000-0005-0000-0000-00001C0E0000}"/>
    <cellStyle name="Migliaia 2 11 6 3 3 2" xfId="38747" xr:uid="{00000000-0005-0000-0000-00001D0E0000}"/>
    <cellStyle name="Migliaia 2 11 6 3 4" xfId="27330" xr:uid="{00000000-0005-0000-0000-00001E0E0000}"/>
    <cellStyle name="Migliaia 2 11 6 4" xfId="7347" xr:uid="{00000000-0005-0000-0000-00001F0E0000}"/>
    <cellStyle name="Migliaia 2 11 6 4 2" xfId="18764" xr:uid="{00000000-0005-0000-0000-0000200E0000}"/>
    <cellStyle name="Migliaia 2 11 6 4 2 2" xfId="41601" xr:uid="{00000000-0005-0000-0000-0000210E0000}"/>
    <cellStyle name="Migliaia 2 11 6 4 3" xfId="30184" xr:uid="{00000000-0005-0000-0000-0000220E0000}"/>
    <cellStyle name="Migliaia 2 11 6 5" xfId="13056" xr:uid="{00000000-0005-0000-0000-0000230E0000}"/>
    <cellStyle name="Migliaia 2 11 6 5 2" xfId="35893" xr:uid="{00000000-0005-0000-0000-0000240E0000}"/>
    <cellStyle name="Migliaia 2 11 6 6" xfId="24476" xr:uid="{00000000-0005-0000-0000-0000250E0000}"/>
    <cellStyle name="Migliaia 2 11 7" xfId="1977" xr:uid="{00000000-0005-0000-0000-0000260E0000}"/>
    <cellStyle name="Migliaia 2 11 7 2" xfId="4833" xr:uid="{00000000-0005-0000-0000-0000270E0000}"/>
    <cellStyle name="Migliaia 2 11 7 2 2" xfId="10541" xr:uid="{00000000-0005-0000-0000-0000280E0000}"/>
    <cellStyle name="Migliaia 2 11 7 2 2 2" xfId="21959" xr:uid="{00000000-0005-0000-0000-0000290E0000}"/>
    <cellStyle name="Migliaia 2 11 7 2 2 2 2" xfId="44796" xr:uid="{00000000-0005-0000-0000-00002A0E0000}"/>
    <cellStyle name="Migliaia 2 11 7 2 2 3" xfId="33379" xr:uid="{00000000-0005-0000-0000-00002B0E0000}"/>
    <cellStyle name="Migliaia 2 11 7 2 3" xfId="16251" xr:uid="{00000000-0005-0000-0000-00002C0E0000}"/>
    <cellStyle name="Migliaia 2 11 7 2 3 2" xfId="39088" xr:uid="{00000000-0005-0000-0000-00002D0E0000}"/>
    <cellStyle name="Migliaia 2 11 7 2 4" xfId="27671" xr:uid="{00000000-0005-0000-0000-00002E0E0000}"/>
    <cellStyle name="Migliaia 2 11 7 3" xfId="7688" xr:uid="{00000000-0005-0000-0000-00002F0E0000}"/>
    <cellStyle name="Migliaia 2 11 7 3 2" xfId="19105" xr:uid="{00000000-0005-0000-0000-0000300E0000}"/>
    <cellStyle name="Migliaia 2 11 7 3 2 2" xfId="41942" xr:uid="{00000000-0005-0000-0000-0000310E0000}"/>
    <cellStyle name="Migliaia 2 11 7 3 3" xfId="30525" xr:uid="{00000000-0005-0000-0000-0000320E0000}"/>
    <cellStyle name="Migliaia 2 11 7 4" xfId="13397" xr:uid="{00000000-0005-0000-0000-0000330E0000}"/>
    <cellStyle name="Migliaia 2 11 7 4 2" xfId="36234" xr:uid="{00000000-0005-0000-0000-0000340E0000}"/>
    <cellStyle name="Migliaia 2 11 7 5" xfId="24817" xr:uid="{00000000-0005-0000-0000-0000350E0000}"/>
    <cellStyle name="Migliaia 2 11 8" xfId="3406" xr:uid="{00000000-0005-0000-0000-0000360E0000}"/>
    <cellStyle name="Migliaia 2 11 8 2" xfId="9115" xr:uid="{00000000-0005-0000-0000-0000370E0000}"/>
    <cellStyle name="Migliaia 2 11 8 2 2" xfId="20532" xr:uid="{00000000-0005-0000-0000-0000380E0000}"/>
    <cellStyle name="Migliaia 2 11 8 2 2 2" xfId="43369" xr:uid="{00000000-0005-0000-0000-0000390E0000}"/>
    <cellStyle name="Migliaia 2 11 8 2 3" xfId="31952" xr:uid="{00000000-0005-0000-0000-00003A0E0000}"/>
    <cellStyle name="Migliaia 2 11 8 3" xfId="14824" xr:uid="{00000000-0005-0000-0000-00003B0E0000}"/>
    <cellStyle name="Migliaia 2 11 8 3 2" xfId="37661" xr:uid="{00000000-0005-0000-0000-00003C0E0000}"/>
    <cellStyle name="Migliaia 2 11 8 4" xfId="26244" xr:uid="{00000000-0005-0000-0000-00003D0E0000}"/>
    <cellStyle name="Migliaia 2 11 9" xfId="6261" xr:uid="{00000000-0005-0000-0000-00003E0E0000}"/>
    <cellStyle name="Migliaia 2 11 9 2" xfId="17678" xr:uid="{00000000-0005-0000-0000-00003F0E0000}"/>
    <cellStyle name="Migliaia 2 11 9 2 2" xfId="40515" xr:uid="{00000000-0005-0000-0000-0000400E0000}"/>
    <cellStyle name="Migliaia 2 11 9 3" xfId="29098" xr:uid="{00000000-0005-0000-0000-0000410E0000}"/>
    <cellStyle name="Migliaia 2 12" xfId="178" xr:uid="{00000000-0005-0000-0000-0000420E0000}"/>
    <cellStyle name="Migliaia 2 12 2" xfId="1832" xr:uid="{00000000-0005-0000-0000-0000430E0000}"/>
    <cellStyle name="Migliaia 2 12 2 2" xfId="4688" xr:uid="{00000000-0005-0000-0000-0000440E0000}"/>
    <cellStyle name="Migliaia 2 12 2 2 2" xfId="10397" xr:uid="{00000000-0005-0000-0000-0000450E0000}"/>
    <cellStyle name="Migliaia 2 12 2 2 2 2" xfId="21814" xr:uid="{00000000-0005-0000-0000-0000460E0000}"/>
    <cellStyle name="Migliaia 2 12 2 2 2 2 2" xfId="44651" xr:uid="{00000000-0005-0000-0000-0000470E0000}"/>
    <cellStyle name="Migliaia 2 12 2 2 2 3" xfId="33234" xr:uid="{00000000-0005-0000-0000-0000480E0000}"/>
    <cellStyle name="Migliaia 2 12 2 2 3" xfId="16106" xr:uid="{00000000-0005-0000-0000-0000490E0000}"/>
    <cellStyle name="Migliaia 2 12 2 2 3 2" xfId="38943" xr:uid="{00000000-0005-0000-0000-00004A0E0000}"/>
    <cellStyle name="Migliaia 2 12 2 2 4" xfId="27526" xr:uid="{00000000-0005-0000-0000-00004B0E0000}"/>
    <cellStyle name="Migliaia 2 12 2 3" xfId="7543" xr:uid="{00000000-0005-0000-0000-00004C0E0000}"/>
    <cellStyle name="Migliaia 2 12 2 3 2" xfId="18960" xr:uid="{00000000-0005-0000-0000-00004D0E0000}"/>
    <cellStyle name="Migliaia 2 12 2 3 2 2" xfId="41797" xr:uid="{00000000-0005-0000-0000-00004E0E0000}"/>
    <cellStyle name="Migliaia 2 12 2 3 3" xfId="30380" xr:uid="{00000000-0005-0000-0000-00004F0E0000}"/>
    <cellStyle name="Migliaia 2 12 2 4" xfId="13252" xr:uid="{00000000-0005-0000-0000-0000500E0000}"/>
    <cellStyle name="Migliaia 2 12 2 4 2" xfId="36089" xr:uid="{00000000-0005-0000-0000-0000510E0000}"/>
    <cellStyle name="Migliaia 2 12 2 5" xfId="24672" xr:uid="{00000000-0005-0000-0000-0000520E0000}"/>
    <cellStyle name="Migliaia 2 12 3" xfId="3261" xr:uid="{00000000-0005-0000-0000-0000530E0000}"/>
    <cellStyle name="Migliaia 2 12 3 2" xfId="8970" xr:uid="{00000000-0005-0000-0000-0000540E0000}"/>
    <cellStyle name="Migliaia 2 12 3 2 2" xfId="20387" xr:uid="{00000000-0005-0000-0000-0000550E0000}"/>
    <cellStyle name="Migliaia 2 12 3 2 2 2" xfId="43224" xr:uid="{00000000-0005-0000-0000-0000560E0000}"/>
    <cellStyle name="Migliaia 2 12 3 2 3" xfId="31807" xr:uid="{00000000-0005-0000-0000-0000570E0000}"/>
    <cellStyle name="Migliaia 2 12 3 3" xfId="14679" xr:uid="{00000000-0005-0000-0000-0000580E0000}"/>
    <cellStyle name="Migliaia 2 12 3 3 2" xfId="37516" xr:uid="{00000000-0005-0000-0000-0000590E0000}"/>
    <cellStyle name="Migliaia 2 12 3 4" xfId="26099" xr:uid="{00000000-0005-0000-0000-00005A0E0000}"/>
    <cellStyle name="Migliaia 2 12 4" xfId="6116" xr:uid="{00000000-0005-0000-0000-00005B0E0000}"/>
    <cellStyle name="Migliaia 2 12 4 2" xfId="17533" xr:uid="{00000000-0005-0000-0000-00005C0E0000}"/>
    <cellStyle name="Migliaia 2 12 4 2 2" xfId="40370" xr:uid="{00000000-0005-0000-0000-00005D0E0000}"/>
    <cellStyle name="Migliaia 2 12 4 3" xfId="28953" xr:uid="{00000000-0005-0000-0000-00005E0E0000}"/>
    <cellStyle name="Migliaia 2 12 5" xfId="11825" xr:uid="{00000000-0005-0000-0000-00005F0E0000}"/>
    <cellStyle name="Migliaia 2 12 5 2" xfId="34662" xr:uid="{00000000-0005-0000-0000-0000600E0000}"/>
    <cellStyle name="Migliaia 2 12 6" xfId="23245" xr:uid="{00000000-0005-0000-0000-0000610E0000}"/>
    <cellStyle name="Migliaia 2 13" xfId="486" xr:uid="{00000000-0005-0000-0000-0000620E0000}"/>
    <cellStyle name="Migliaia 2 13 2" xfId="2084" xr:uid="{00000000-0005-0000-0000-0000630E0000}"/>
    <cellStyle name="Migliaia 2 13 2 2" xfId="4940" xr:uid="{00000000-0005-0000-0000-0000640E0000}"/>
    <cellStyle name="Migliaia 2 13 2 2 2" xfId="10648" xr:uid="{00000000-0005-0000-0000-0000650E0000}"/>
    <cellStyle name="Migliaia 2 13 2 2 2 2" xfId="22066" xr:uid="{00000000-0005-0000-0000-0000660E0000}"/>
    <cellStyle name="Migliaia 2 13 2 2 2 2 2" xfId="44903" xr:uid="{00000000-0005-0000-0000-0000670E0000}"/>
    <cellStyle name="Migliaia 2 13 2 2 2 3" xfId="33486" xr:uid="{00000000-0005-0000-0000-0000680E0000}"/>
    <cellStyle name="Migliaia 2 13 2 2 3" xfId="16358" xr:uid="{00000000-0005-0000-0000-0000690E0000}"/>
    <cellStyle name="Migliaia 2 13 2 2 3 2" xfId="39195" xr:uid="{00000000-0005-0000-0000-00006A0E0000}"/>
    <cellStyle name="Migliaia 2 13 2 2 4" xfId="27778" xr:uid="{00000000-0005-0000-0000-00006B0E0000}"/>
    <cellStyle name="Migliaia 2 13 2 3" xfId="7795" xr:uid="{00000000-0005-0000-0000-00006C0E0000}"/>
    <cellStyle name="Migliaia 2 13 2 3 2" xfId="19212" xr:uid="{00000000-0005-0000-0000-00006D0E0000}"/>
    <cellStyle name="Migliaia 2 13 2 3 2 2" xfId="42049" xr:uid="{00000000-0005-0000-0000-00006E0E0000}"/>
    <cellStyle name="Migliaia 2 13 2 3 3" xfId="30632" xr:uid="{00000000-0005-0000-0000-00006F0E0000}"/>
    <cellStyle name="Migliaia 2 13 2 4" xfId="13504" xr:uid="{00000000-0005-0000-0000-0000700E0000}"/>
    <cellStyle name="Migliaia 2 13 2 4 2" xfId="36341" xr:uid="{00000000-0005-0000-0000-0000710E0000}"/>
    <cellStyle name="Migliaia 2 13 2 5" xfId="24924" xr:uid="{00000000-0005-0000-0000-0000720E0000}"/>
    <cellStyle name="Migliaia 2 13 3" xfId="3513" xr:uid="{00000000-0005-0000-0000-0000730E0000}"/>
    <cellStyle name="Migliaia 2 13 3 2" xfId="9222" xr:uid="{00000000-0005-0000-0000-0000740E0000}"/>
    <cellStyle name="Migliaia 2 13 3 2 2" xfId="20639" xr:uid="{00000000-0005-0000-0000-0000750E0000}"/>
    <cellStyle name="Migliaia 2 13 3 2 2 2" xfId="43476" xr:uid="{00000000-0005-0000-0000-0000760E0000}"/>
    <cellStyle name="Migliaia 2 13 3 2 3" xfId="32059" xr:uid="{00000000-0005-0000-0000-0000770E0000}"/>
    <cellStyle name="Migliaia 2 13 3 3" xfId="14931" xr:uid="{00000000-0005-0000-0000-0000780E0000}"/>
    <cellStyle name="Migliaia 2 13 3 3 2" xfId="37768" xr:uid="{00000000-0005-0000-0000-0000790E0000}"/>
    <cellStyle name="Migliaia 2 13 3 4" xfId="26351" xr:uid="{00000000-0005-0000-0000-00007A0E0000}"/>
    <cellStyle name="Migliaia 2 13 4" xfId="6368" xr:uid="{00000000-0005-0000-0000-00007B0E0000}"/>
    <cellStyle name="Migliaia 2 13 4 2" xfId="17785" xr:uid="{00000000-0005-0000-0000-00007C0E0000}"/>
    <cellStyle name="Migliaia 2 13 4 2 2" xfId="40622" xr:uid="{00000000-0005-0000-0000-00007D0E0000}"/>
    <cellStyle name="Migliaia 2 13 4 3" xfId="29205" xr:uid="{00000000-0005-0000-0000-00007E0E0000}"/>
    <cellStyle name="Migliaia 2 13 5" xfId="12077" xr:uid="{00000000-0005-0000-0000-00007F0E0000}"/>
    <cellStyle name="Migliaia 2 13 5 2" xfId="34914" xr:uid="{00000000-0005-0000-0000-0000800E0000}"/>
    <cellStyle name="Migliaia 2 13 6" xfId="23497" xr:uid="{00000000-0005-0000-0000-0000810E0000}"/>
    <cellStyle name="Migliaia 2 14" xfId="753" xr:uid="{00000000-0005-0000-0000-0000820E0000}"/>
    <cellStyle name="Migliaia 2 14 2" xfId="2301" xr:uid="{00000000-0005-0000-0000-0000830E0000}"/>
    <cellStyle name="Migliaia 2 14 2 2" xfId="5157" xr:uid="{00000000-0005-0000-0000-0000840E0000}"/>
    <cellStyle name="Migliaia 2 14 2 2 2" xfId="10865" xr:uid="{00000000-0005-0000-0000-0000850E0000}"/>
    <cellStyle name="Migliaia 2 14 2 2 2 2" xfId="22283" xr:uid="{00000000-0005-0000-0000-0000860E0000}"/>
    <cellStyle name="Migliaia 2 14 2 2 2 2 2" xfId="45120" xr:uid="{00000000-0005-0000-0000-0000870E0000}"/>
    <cellStyle name="Migliaia 2 14 2 2 2 3" xfId="33703" xr:uid="{00000000-0005-0000-0000-0000880E0000}"/>
    <cellStyle name="Migliaia 2 14 2 2 3" xfId="16575" xr:uid="{00000000-0005-0000-0000-0000890E0000}"/>
    <cellStyle name="Migliaia 2 14 2 2 3 2" xfId="39412" xr:uid="{00000000-0005-0000-0000-00008A0E0000}"/>
    <cellStyle name="Migliaia 2 14 2 2 4" xfId="27995" xr:uid="{00000000-0005-0000-0000-00008B0E0000}"/>
    <cellStyle name="Migliaia 2 14 2 3" xfId="8012" xr:uid="{00000000-0005-0000-0000-00008C0E0000}"/>
    <cellStyle name="Migliaia 2 14 2 3 2" xfId="19429" xr:uid="{00000000-0005-0000-0000-00008D0E0000}"/>
    <cellStyle name="Migliaia 2 14 2 3 2 2" xfId="42266" xr:uid="{00000000-0005-0000-0000-00008E0E0000}"/>
    <cellStyle name="Migliaia 2 14 2 3 3" xfId="30849" xr:uid="{00000000-0005-0000-0000-00008F0E0000}"/>
    <cellStyle name="Migliaia 2 14 2 4" xfId="13721" xr:uid="{00000000-0005-0000-0000-0000900E0000}"/>
    <cellStyle name="Migliaia 2 14 2 4 2" xfId="36558" xr:uid="{00000000-0005-0000-0000-0000910E0000}"/>
    <cellStyle name="Migliaia 2 14 2 5" xfId="25141" xr:uid="{00000000-0005-0000-0000-0000920E0000}"/>
    <cellStyle name="Migliaia 2 14 3" xfId="3730" xr:uid="{00000000-0005-0000-0000-0000930E0000}"/>
    <cellStyle name="Migliaia 2 14 3 2" xfId="9439" xr:uid="{00000000-0005-0000-0000-0000940E0000}"/>
    <cellStyle name="Migliaia 2 14 3 2 2" xfId="20856" xr:uid="{00000000-0005-0000-0000-0000950E0000}"/>
    <cellStyle name="Migliaia 2 14 3 2 2 2" xfId="43693" xr:uid="{00000000-0005-0000-0000-0000960E0000}"/>
    <cellStyle name="Migliaia 2 14 3 2 3" xfId="32276" xr:uid="{00000000-0005-0000-0000-0000970E0000}"/>
    <cellStyle name="Migliaia 2 14 3 3" xfId="15148" xr:uid="{00000000-0005-0000-0000-0000980E0000}"/>
    <cellStyle name="Migliaia 2 14 3 3 2" xfId="37985" xr:uid="{00000000-0005-0000-0000-0000990E0000}"/>
    <cellStyle name="Migliaia 2 14 3 4" xfId="26568" xr:uid="{00000000-0005-0000-0000-00009A0E0000}"/>
    <cellStyle name="Migliaia 2 14 4" xfId="6585" xr:uid="{00000000-0005-0000-0000-00009B0E0000}"/>
    <cellStyle name="Migliaia 2 14 4 2" xfId="18002" xr:uid="{00000000-0005-0000-0000-00009C0E0000}"/>
    <cellStyle name="Migliaia 2 14 4 2 2" xfId="40839" xr:uid="{00000000-0005-0000-0000-00009D0E0000}"/>
    <cellStyle name="Migliaia 2 14 4 3" xfId="29422" xr:uid="{00000000-0005-0000-0000-00009E0E0000}"/>
    <cellStyle name="Migliaia 2 14 5" xfId="12294" xr:uid="{00000000-0005-0000-0000-00009F0E0000}"/>
    <cellStyle name="Migliaia 2 14 5 2" xfId="35131" xr:uid="{00000000-0005-0000-0000-0000A00E0000}"/>
    <cellStyle name="Migliaia 2 14 6" xfId="23714" xr:uid="{00000000-0005-0000-0000-0000A10E0000}"/>
    <cellStyle name="Migliaia 2 15" xfId="1000" xr:uid="{00000000-0005-0000-0000-0000A20E0000}"/>
    <cellStyle name="Migliaia 2 15 2" xfId="2518" xr:uid="{00000000-0005-0000-0000-0000A30E0000}"/>
    <cellStyle name="Migliaia 2 15 2 2" xfId="5374" xr:uid="{00000000-0005-0000-0000-0000A40E0000}"/>
    <cellStyle name="Migliaia 2 15 2 2 2" xfId="11082" xr:uid="{00000000-0005-0000-0000-0000A50E0000}"/>
    <cellStyle name="Migliaia 2 15 2 2 2 2" xfId="22500" xr:uid="{00000000-0005-0000-0000-0000A60E0000}"/>
    <cellStyle name="Migliaia 2 15 2 2 2 2 2" xfId="45337" xr:uid="{00000000-0005-0000-0000-0000A70E0000}"/>
    <cellStyle name="Migliaia 2 15 2 2 2 3" xfId="33920" xr:uid="{00000000-0005-0000-0000-0000A80E0000}"/>
    <cellStyle name="Migliaia 2 15 2 2 3" xfId="16792" xr:uid="{00000000-0005-0000-0000-0000A90E0000}"/>
    <cellStyle name="Migliaia 2 15 2 2 3 2" xfId="39629" xr:uid="{00000000-0005-0000-0000-0000AA0E0000}"/>
    <cellStyle name="Migliaia 2 15 2 2 4" xfId="28212" xr:uid="{00000000-0005-0000-0000-0000AB0E0000}"/>
    <cellStyle name="Migliaia 2 15 2 3" xfId="8229" xr:uid="{00000000-0005-0000-0000-0000AC0E0000}"/>
    <cellStyle name="Migliaia 2 15 2 3 2" xfId="19646" xr:uid="{00000000-0005-0000-0000-0000AD0E0000}"/>
    <cellStyle name="Migliaia 2 15 2 3 2 2" xfId="42483" xr:uid="{00000000-0005-0000-0000-0000AE0E0000}"/>
    <cellStyle name="Migliaia 2 15 2 3 3" xfId="31066" xr:uid="{00000000-0005-0000-0000-0000AF0E0000}"/>
    <cellStyle name="Migliaia 2 15 2 4" xfId="13938" xr:uid="{00000000-0005-0000-0000-0000B00E0000}"/>
    <cellStyle name="Migliaia 2 15 2 4 2" xfId="36775" xr:uid="{00000000-0005-0000-0000-0000B10E0000}"/>
    <cellStyle name="Migliaia 2 15 2 5" xfId="25358" xr:uid="{00000000-0005-0000-0000-0000B20E0000}"/>
    <cellStyle name="Migliaia 2 15 3" xfId="3947" xr:uid="{00000000-0005-0000-0000-0000B30E0000}"/>
    <cellStyle name="Migliaia 2 15 3 2" xfId="9656" xr:uid="{00000000-0005-0000-0000-0000B40E0000}"/>
    <cellStyle name="Migliaia 2 15 3 2 2" xfId="21073" xr:uid="{00000000-0005-0000-0000-0000B50E0000}"/>
    <cellStyle name="Migliaia 2 15 3 2 2 2" xfId="43910" xr:uid="{00000000-0005-0000-0000-0000B60E0000}"/>
    <cellStyle name="Migliaia 2 15 3 2 3" xfId="32493" xr:uid="{00000000-0005-0000-0000-0000B70E0000}"/>
    <cellStyle name="Migliaia 2 15 3 3" xfId="15365" xr:uid="{00000000-0005-0000-0000-0000B80E0000}"/>
    <cellStyle name="Migliaia 2 15 3 3 2" xfId="38202" xr:uid="{00000000-0005-0000-0000-0000B90E0000}"/>
    <cellStyle name="Migliaia 2 15 3 4" xfId="26785" xr:uid="{00000000-0005-0000-0000-0000BA0E0000}"/>
    <cellStyle name="Migliaia 2 15 4" xfId="6802" xr:uid="{00000000-0005-0000-0000-0000BB0E0000}"/>
    <cellStyle name="Migliaia 2 15 4 2" xfId="18219" xr:uid="{00000000-0005-0000-0000-0000BC0E0000}"/>
    <cellStyle name="Migliaia 2 15 4 2 2" xfId="41056" xr:uid="{00000000-0005-0000-0000-0000BD0E0000}"/>
    <cellStyle name="Migliaia 2 15 4 3" xfId="29639" xr:uid="{00000000-0005-0000-0000-0000BE0E0000}"/>
    <cellStyle name="Migliaia 2 15 5" xfId="12511" xr:uid="{00000000-0005-0000-0000-0000BF0E0000}"/>
    <cellStyle name="Migliaia 2 15 5 2" xfId="35348" xr:uid="{00000000-0005-0000-0000-0000C00E0000}"/>
    <cellStyle name="Migliaia 2 15 6" xfId="23931" xr:uid="{00000000-0005-0000-0000-0000C10E0000}"/>
    <cellStyle name="Migliaia 2 16" xfId="1247" xr:uid="{00000000-0005-0000-0000-0000C20E0000}"/>
    <cellStyle name="Migliaia 2 16 2" xfId="2735" xr:uid="{00000000-0005-0000-0000-0000C30E0000}"/>
    <cellStyle name="Migliaia 2 16 2 2" xfId="5591" xr:uid="{00000000-0005-0000-0000-0000C40E0000}"/>
    <cellStyle name="Migliaia 2 16 2 2 2" xfId="11299" xr:uid="{00000000-0005-0000-0000-0000C50E0000}"/>
    <cellStyle name="Migliaia 2 16 2 2 2 2" xfId="22717" xr:uid="{00000000-0005-0000-0000-0000C60E0000}"/>
    <cellStyle name="Migliaia 2 16 2 2 2 2 2" xfId="45554" xr:uid="{00000000-0005-0000-0000-0000C70E0000}"/>
    <cellStyle name="Migliaia 2 16 2 2 2 3" xfId="34137" xr:uid="{00000000-0005-0000-0000-0000C80E0000}"/>
    <cellStyle name="Migliaia 2 16 2 2 3" xfId="17009" xr:uid="{00000000-0005-0000-0000-0000C90E0000}"/>
    <cellStyle name="Migliaia 2 16 2 2 3 2" xfId="39846" xr:uid="{00000000-0005-0000-0000-0000CA0E0000}"/>
    <cellStyle name="Migliaia 2 16 2 2 4" xfId="28429" xr:uid="{00000000-0005-0000-0000-0000CB0E0000}"/>
    <cellStyle name="Migliaia 2 16 2 3" xfId="8446" xr:uid="{00000000-0005-0000-0000-0000CC0E0000}"/>
    <cellStyle name="Migliaia 2 16 2 3 2" xfId="19863" xr:uid="{00000000-0005-0000-0000-0000CD0E0000}"/>
    <cellStyle name="Migliaia 2 16 2 3 2 2" xfId="42700" xr:uid="{00000000-0005-0000-0000-0000CE0E0000}"/>
    <cellStyle name="Migliaia 2 16 2 3 3" xfId="31283" xr:uid="{00000000-0005-0000-0000-0000CF0E0000}"/>
    <cellStyle name="Migliaia 2 16 2 4" xfId="14155" xr:uid="{00000000-0005-0000-0000-0000D00E0000}"/>
    <cellStyle name="Migliaia 2 16 2 4 2" xfId="36992" xr:uid="{00000000-0005-0000-0000-0000D10E0000}"/>
    <cellStyle name="Migliaia 2 16 2 5" xfId="25575" xr:uid="{00000000-0005-0000-0000-0000D20E0000}"/>
    <cellStyle name="Migliaia 2 16 3" xfId="4164" xr:uid="{00000000-0005-0000-0000-0000D30E0000}"/>
    <cellStyle name="Migliaia 2 16 3 2" xfId="9873" xr:uid="{00000000-0005-0000-0000-0000D40E0000}"/>
    <cellStyle name="Migliaia 2 16 3 2 2" xfId="21290" xr:uid="{00000000-0005-0000-0000-0000D50E0000}"/>
    <cellStyle name="Migliaia 2 16 3 2 2 2" xfId="44127" xr:uid="{00000000-0005-0000-0000-0000D60E0000}"/>
    <cellStyle name="Migliaia 2 16 3 2 3" xfId="32710" xr:uid="{00000000-0005-0000-0000-0000D70E0000}"/>
    <cellStyle name="Migliaia 2 16 3 3" xfId="15582" xr:uid="{00000000-0005-0000-0000-0000D80E0000}"/>
    <cellStyle name="Migliaia 2 16 3 3 2" xfId="38419" xr:uid="{00000000-0005-0000-0000-0000D90E0000}"/>
    <cellStyle name="Migliaia 2 16 3 4" xfId="27002" xr:uid="{00000000-0005-0000-0000-0000DA0E0000}"/>
    <cellStyle name="Migliaia 2 16 4" xfId="7019" xr:uid="{00000000-0005-0000-0000-0000DB0E0000}"/>
    <cellStyle name="Migliaia 2 16 4 2" xfId="18436" xr:uid="{00000000-0005-0000-0000-0000DC0E0000}"/>
    <cellStyle name="Migliaia 2 16 4 2 2" xfId="41273" xr:uid="{00000000-0005-0000-0000-0000DD0E0000}"/>
    <cellStyle name="Migliaia 2 16 4 3" xfId="29856" xr:uid="{00000000-0005-0000-0000-0000DE0E0000}"/>
    <cellStyle name="Migliaia 2 16 5" xfId="12728" xr:uid="{00000000-0005-0000-0000-0000DF0E0000}"/>
    <cellStyle name="Migliaia 2 16 5 2" xfId="35565" xr:uid="{00000000-0005-0000-0000-0000E00E0000}"/>
    <cellStyle name="Migliaia 2 16 6" xfId="24148" xr:uid="{00000000-0005-0000-0000-0000E10E0000}"/>
    <cellStyle name="Migliaia 2 17" xfId="1494" xr:uid="{00000000-0005-0000-0000-0000E20E0000}"/>
    <cellStyle name="Migliaia 2 17 2" xfId="2952" xr:uid="{00000000-0005-0000-0000-0000E30E0000}"/>
    <cellStyle name="Migliaia 2 17 2 2" xfId="5808" xr:uid="{00000000-0005-0000-0000-0000E40E0000}"/>
    <cellStyle name="Migliaia 2 17 2 2 2" xfId="11516" xr:uid="{00000000-0005-0000-0000-0000E50E0000}"/>
    <cellStyle name="Migliaia 2 17 2 2 2 2" xfId="22934" xr:uid="{00000000-0005-0000-0000-0000E60E0000}"/>
    <cellStyle name="Migliaia 2 17 2 2 2 2 2" xfId="45771" xr:uid="{00000000-0005-0000-0000-0000E70E0000}"/>
    <cellStyle name="Migliaia 2 17 2 2 2 3" xfId="34354" xr:uid="{00000000-0005-0000-0000-0000E80E0000}"/>
    <cellStyle name="Migliaia 2 17 2 2 3" xfId="17226" xr:uid="{00000000-0005-0000-0000-0000E90E0000}"/>
    <cellStyle name="Migliaia 2 17 2 2 3 2" xfId="40063" xr:uid="{00000000-0005-0000-0000-0000EA0E0000}"/>
    <cellStyle name="Migliaia 2 17 2 2 4" xfId="28646" xr:uid="{00000000-0005-0000-0000-0000EB0E0000}"/>
    <cellStyle name="Migliaia 2 17 2 3" xfId="8663" xr:uid="{00000000-0005-0000-0000-0000EC0E0000}"/>
    <cellStyle name="Migliaia 2 17 2 3 2" xfId="20080" xr:uid="{00000000-0005-0000-0000-0000ED0E0000}"/>
    <cellStyle name="Migliaia 2 17 2 3 2 2" xfId="42917" xr:uid="{00000000-0005-0000-0000-0000EE0E0000}"/>
    <cellStyle name="Migliaia 2 17 2 3 3" xfId="31500" xr:uid="{00000000-0005-0000-0000-0000EF0E0000}"/>
    <cellStyle name="Migliaia 2 17 2 4" xfId="14372" xr:uid="{00000000-0005-0000-0000-0000F00E0000}"/>
    <cellStyle name="Migliaia 2 17 2 4 2" xfId="37209" xr:uid="{00000000-0005-0000-0000-0000F10E0000}"/>
    <cellStyle name="Migliaia 2 17 2 5" xfId="25792" xr:uid="{00000000-0005-0000-0000-0000F20E0000}"/>
    <cellStyle name="Migliaia 2 17 3" xfId="4381" xr:uid="{00000000-0005-0000-0000-0000F30E0000}"/>
    <cellStyle name="Migliaia 2 17 3 2" xfId="10090" xr:uid="{00000000-0005-0000-0000-0000F40E0000}"/>
    <cellStyle name="Migliaia 2 17 3 2 2" xfId="21507" xr:uid="{00000000-0005-0000-0000-0000F50E0000}"/>
    <cellStyle name="Migliaia 2 17 3 2 2 2" xfId="44344" xr:uid="{00000000-0005-0000-0000-0000F60E0000}"/>
    <cellStyle name="Migliaia 2 17 3 2 3" xfId="32927" xr:uid="{00000000-0005-0000-0000-0000F70E0000}"/>
    <cellStyle name="Migliaia 2 17 3 3" xfId="15799" xr:uid="{00000000-0005-0000-0000-0000F80E0000}"/>
    <cellStyle name="Migliaia 2 17 3 3 2" xfId="38636" xr:uid="{00000000-0005-0000-0000-0000F90E0000}"/>
    <cellStyle name="Migliaia 2 17 3 4" xfId="27219" xr:uid="{00000000-0005-0000-0000-0000FA0E0000}"/>
    <cellStyle name="Migliaia 2 17 4" xfId="7236" xr:uid="{00000000-0005-0000-0000-0000FB0E0000}"/>
    <cellStyle name="Migliaia 2 17 4 2" xfId="18653" xr:uid="{00000000-0005-0000-0000-0000FC0E0000}"/>
    <cellStyle name="Migliaia 2 17 4 2 2" xfId="41490" xr:uid="{00000000-0005-0000-0000-0000FD0E0000}"/>
    <cellStyle name="Migliaia 2 17 4 3" xfId="30073" xr:uid="{00000000-0005-0000-0000-0000FE0E0000}"/>
    <cellStyle name="Migliaia 2 17 5" xfId="12945" xr:uid="{00000000-0005-0000-0000-0000FF0E0000}"/>
    <cellStyle name="Migliaia 2 17 5 2" xfId="35782" xr:uid="{00000000-0005-0000-0000-0000000F0000}"/>
    <cellStyle name="Migliaia 2 17 6" xfId="24365" xr:uid="{00000000-0005-0000-0000-0000010F0000}"/>
    <cellStyle name="Migliaia 2 18" xfId="161" xr:uid="{00000000-0005-0000-0000-0000020F0000}"/>
    <cellStyle name="Migliaia 2 18 2" xfId="1824" xr:uid="{00000000-0005-0000-0000-0000030F0000}"/>
    <cellStyle name="Migliaia 2 18 2 2" xfId="4680" xr:uid="{00000000-0005-0000-0000-0000040F0000}"/>
    <cellStyle name="Migliaia 2 18 2 2 2" xfId="10389" xr:uid="{00000000-0005-0000-0000-0000050F0000}"/>
    <cellStyle name="Migliaia 2 18 2 2 2 2" xfId="21806" xr:uid="{00000000-0005-0000-0000-0000060F0000}"/>
    <cellStyle name="Migliaia 2 18 2 2 2 2 2" xfId="44643" xr:uid="{00000000-0005-0000-0000-0000070F0000}"/>
    <cellStyle name="Migliaia 2 18 2 2 2 3" xfId="33226" xr:uid="{00000000-0005-0000-0000-0000080F0000}"/>
    <cellStyle name="Migliaia 2 18 2 2 3" xfId="16098" xr:uid="{00000000-0005-0000-0000-0000090F0000}"/>
    <cellStyle name="Migliaia 2 18 2 2 3 2" xfId="38935" xr:uid="{00000000-0005-0000-0000-00000A0F0000}"/>
    <cellStyle name="Migliaia 2 18 2 2 4" xfId="27518" xr:uid="{00000000-0005-0000-0000-00000B0F0000}"/>
    <cellStyle name="Migliaia 2 18 2 3" xfId="7535" xr:uid="{00000000-0005-0000-0000-00000C0F0000}"/>
    <cellStyle name="Migliaia 2 18 2 3 2" xfId="18952" xr:uid="{00000000-0005-0000-0000-00000D0F0000}"/>
    <cellStyle name="Migliaia 2 18 2 3 2 2" xfId="41789" xr:uid="{00000000-0005-0000-0000-00000E0F0000}"/>
    <cellStyle name="Migliaia 2 18 2 3 3" xfId="30372" xr:uid="{00000000-0005-0000-0000-00000F0F0000}"/>
    <cellStyle name="Migliaia 2 18 2 4" xfId="13244" xr:uid="{00000000-0005-0000-0000-0000100F0000}"/>
    <cellStyle name="Migliaia 2 18 2 4 2" xfId="36081" xr:uid="{00000000-0005-0000-0000-0000110F0000}"/>
    <cellStyle name="Migliaia 2 18 2 5" xfId="24664" xr:uid="{00000000-0005-0000-0000-0000120F0000}"/>
    <cellStyle name="Migliaia 2 18 3" xfId="3253" xr:uid="{00000000-0005-0000-0000-0000130F0000}"/>
    <cellStyle name="Migliaia 2 18 3 2" xfId="8962" xr:uid="{00000000-0005-0000-0000-0000140F0000}"/>
    <cellStyle name="Migliaia 2 18 3 2 2" xfId="20379" xr:uid="{00000000-0005-0000-0000-0000150F0000}"/>
    <cellStyle name="Migliaia 2 18 3 2 2 2" xfId="43216" xr:uid="{00000000-0005-0000-0000-0000160F0000}"/>
    <cellStyle name="Migliaia 2 18 3 2 3" xfId="31799" xr:uid="{00000000-0005-0000-0000-0000170F0000}"/>
    <cellStyle name="Migliaia 2 18 3 3" xfId="14671" xr:uid="{00000000-0005-0000-0000-0000180F0000}"/>
    <cellStyle name="Migliaia 2 18 3 3 2" xfId="37508" xr:uid="{00000000-0005-0000-0000-0000190F0000}"/>
    <cellStyle name="Migliaia 2 18 3 4" xfId="26091" xr:uid="{00000000-0005-0000-0000-00001A0F0000}"/>
    <cellStyle name="Migliaia 2 18 4" xfId="6108" xr:uid="{00000000-0005-0000-0000-00001B0F0000}"/>
    <cellStyle name="Migliaia 2 18 4 2" xfId="17525" xr:uid="{00000000-0005-0000-0000-00001C0F0000}"/>
    <cellStyle name="Migliaia 2 18 4 2 2" xfId="40362" xr:uid="{00000000-0005-0000-0000-00001D0F0000}"/>
    <cellStyle name="Migliaia 2 18 4 3" xfId="28945" xr:uid="{00000000-0005-0000-0000-00001E0F0000}"/>
    <cellStyle name="Migliaia 2 18 5" xfId="11817" xr:uid="{00000000-0005-0000-0000-00001F0F0000}"/>
    <cellStyle name="Migliaia 2 18 5 2" xfId="34654" xr:uid="{00000000-0005-0000-0000-0000200F0000}"/>
    <cellStyle name="Migliaia 2 18 6" xfId="23237" xr:uid="{00000000-0005-0000-0000-0000210F0000}"/>
    <cellStyle name="Migliaia 2 19" xfId="1761" xr:uid="{00000000-0005-0000-0000-0000220F0000}"/>
    <cellStyle name="Migliaia 2 19 2" xfId="4617" xr:uid="{00000000-0005-0000-0000-0000230F0000}"/>
    <cellStyle name="Migliaia 2 19 2 2" xfId="10326" xr:uid="{00000000-0005-0000-0000-0000240F0000}"/>
    <cellStyle name="Migliaia 2 19 2 2 2" xfId="21743" xr:uid="{00000000-0005-0000-0000-0000250F0000}"/>
    <cellStyle name="Migliaia 2 19 2 2 2 2" xfId="44580" xr:uid="{00000000-0005-0000-0000-0000260F0000}"/>
    <cellStyle name="Migliaia 2 19 2 2 3" xfId="33163" xr:uid="{00000000-0005-0000-0000-0000270F0000}"/>
    <cellStyle name="Migliaia 2 19 2 3" xfId="16035" xr:uid="{00000000-0005-0000-0000-0000280F0000}"/>
    <cellStyle name="Migliaia 2 19 2 3 2" xfId="38872" xr:uid="{00000000-0005-0000-0000-0000290F0000}"/>
    <cellStyle name="Migliaia 2 19 2 4" xfId="27455" xr:uid="{00000000-0005-0000-0000-00002A0F0000}"/>
    <cellStyle name="Migliaia 2 19 3" xfId="7472" xr:uid="{00000000-0005-0000-0000-00002B0F0000}"/>
    <cellStyle name="Migliaia 2 19 3 2" xfId="18889" xr:uid="{00000000-0005-0000-0000-00002C0F0000}"/>
    <cellStyle name="Migliaia 2 19 3 2 2" xfId="41726" xr:uid="{00000000-0005-0000-0000-00002D0F0000}"/>
    <cellStyle name="Migliaia 2 19 3 3" xfId="30309" xr:uid="{00000000-0005-0000-0000-00002E0F0000}"/>
    <cellStyle name="Migliaia 2 19 4" xfId="13181" xr:uid="{00000000-0005-0000-0000-00002F0F0000}"/>
    <cellStyle name="Migliaia 2 19 4 2" xfId="36018" xr:uid="{00000000-0005-0000-0000-0000300F0000}"/>
    <cellStyle name="Migliaia 2 19 5" xfId="24601" xr:uid="{00000000-0005-0000-0000-0000310F0000}"/>
    <cellStyle name="Migliaia 2 2" xfId="90" xr:uid="{00000000-0005-0000-0000-0000320F0000}"/>
    <cellStyle name="Migliaia 2 2 10" xfId="1008" xr:uid="{00000000-0005-0000-0000-0000330F0000}"/>
    <cellStyle name="Migliaia 2 2 10 2" xfId="2523" xr:uid="{00000000-0005-0000-0000-0000340F0000}"/>
    <cellStyle name="Migliaia 2 2 10 2 2" xfId="5379" xr:uid="{00000000-0005-0000-0000-0000350F0000}"/>
    <cellStyle name="Migliaia 2 2 10 2 2 2" xfId="11087" xr:uid="{00000000-0005-0000-0000-0000360F0000}"/>
    <cellStyle name="Migliaia 2 2 10 2 2 2 2" xfId="22505" xr:uid="{00000000-0005-0000-0000-0000370F0000}"/>
    <cellStyle name="Migliaia 2 2 10 2 2 2 2 2" xfId="45342" xr:uid="{00000000-0005-0000-0000-0000380F0000}"/>
    <cellStyle name="Migliaia 2 2 10 2 2 2 3" xfId="33925" xr:uid="{00000000-0005-0000-0000-0000390F0000}"/>
    <cellStyle name="Migliaia 2 2 10 2 2 3" xfId="16797" xr:uid="{00000000-0005-0000-0000-00003A0F0000}"/>
    <cellStyle name="Migliaia 2 2 10 2 2 3 2" xfId="39634" xr:uid="{00000000-0005-0000-0000-00003B0F0000}"/>
    <cellStyle name="Migliaia 2 2 10 2 2 4" xfId="28217" xr:uid="{00000000-0005-0000-0000-00003C0F0000}"/>
    <cellStyle name="Migliaia 2 2 10 2 3" xfId="8234" xr:uid="{00000000-0005-0000-0000-00003D0F0000}"/>
    <cellStyle name="Migliaia 2 2 10 2 3 2" xfId="19651" xr:uid="{00000000-0005-0000-0000-00003E0F0000}"/>
    <cellStyle name="Migliaia 2 2 10 2 3 2 2" xfId="42488" xr:uid="{00000000-0005-0000-0000-00003F0F0000}"/>
    <cellStyle name="Migliaia 2 2 10 2 3 3" xfId="31071" xr:uid="{00000000-0005-0000-0000-0000400F0000}"/>
    <cellStyle name="Migliaia 2 2 10 2 4" xfId="13943" xr:uid="{00000000-0005-0000-0000-0000410F0000}"/>
    <cellStyle name="Migliaia 2 2 10 2 4 2" xfId="36780" xr:uid="{00000000-0005-0000-0000-0000420F0000}"/>
    <cellStyle name="Migliaia 2 2 10 2 5" xfId="25363" xr:uid="{00000000-0005-0000-0000-0000430F0000}"/>
    <cellStyle name="Migliaia 2 2 10 3" xfId="3952" xr:uid="{00000000-0005-0000-0000-0000440F0000}"/>
    <cellStyle name="Migliaia 2 2 10 3 2" xfId="9661" xr:uid="{00000000-0005-0000-0000-0000450F0000}"/>
    <cellStyle name="Migliaia 2 2 10 3 2 2" xfId="21078" xr:uid="{00000000-0005-0000-0000-0000460F0000}"/>
    <cellStyle name="Migliaia 2 2 10 3 2 2 2" xfId="43915" xr:uid="{00000000-0005-0000-0000-0000470F0000}"/>
    <cellStyle name="Migliaia 2 2 10 3 2 3" xfId="32498" xr:uid="{00000000-0005-0000-0000-0000480F0000}"/>
    <cellStyle name="Migliaia 2 2 10 3 3" xfId="15370" xr:uid="{00000000-0005-0000-0000-0000490F0000}"/>
    <cellStyle name="Migliaia 2 2 10 3 3 2" xfId="38207" xr:uid="{00000000-0005-0000-0000-00004A0F0000}"/>
    <cellStyle name="Migliaia 2 2 10 3 4" xfId="26790" xr:uid="{00000000-0005-0000-0000-00004B0F0000}"/>
    <cellStyle name="Migliaia 2 2 10 4" xfId="6807" xr:uid="{00000000-0005-0000-0000-00004C0F0000}"/>
    <cellStyle name="Migliaia 2 2 10 4 2" xfId="18224" xr:uid="{00000000-0005-0000-0000-00004D0F0000}"/>
    <cellStyle name="Migliaia 2 2 10 4 2 2" xfId="41061" xr:uid="{00000000-0005-0000-0000-00004E0F0000}"/>
    <cellStyle name="Migliaia 2 2 10 4 3" xfId="29644" xr:uid="{00000000-0005-0000-0000-00004F0F0000}"/>
    <cellStyle name="Migliaia 2 2 10 5" xfId="12516" xr:uid="{00000000-0005-0000-0000-0000500F0000}"/>
    <cellStyle name="Migliaia 2 2 10 5 2" xfId="35353" xr:uid="{00000000-0005-0000-0000-0000510F0000}"/>
    <cellStyle name="Migliaia 2 2 10 6" xfId="23936" xr:uid="{00000000-0005-0000-0000-0000520F0000}"/>
    <cellStyle name="Migliaia 2 2 11" xfId="1255" xr:uid="{00000000-0005-0000-0000-0000530F0000}"/>
    <cellStyle name="Migliaia 2 2 11 2" xfId="2740" xr:uid="{00000000-0005-0000-0000-0000540F0000}"/>
    <cellStyle name="Migliaia 2 2 11 2 2" xfId="5596" xr:uid="{00000000-0005-0000-0000-0000550F0000}"/>
    <cellStyle name="Migliaia 2 2 11 2 2 2" xfId="11304" xr:uid="{00000000-0005-0000-0000-0000560F0000}"/>
    <cellStyle name="Migliaia 2 2 11 2 2 2 2" xfId="22722" xr:uid="{00000000-0005-0000-0000-0000570F0000}"/>
    <cellStyle name="Migliaia 2 2 11 2 2 2 2 2" xfId="45559" xr:uid="{00000000-0005-0000-0000-0000580F0000}"/>
    <cellStyle name="Migliaia 2 2 11 2 2 2 3" xfId="34142" xr:uid="{00000000-0005-0000-0000-0000590F0000}"/>
    <cellStyle name="Migliaia 2 2 11 2 2 3" xfId="17014" xr:uid="{00000000-0005-0000-0000-00005A0F0000}"/>
    <cellStyle name="Migliaia 2 2 11 2 2 3 2" xfId="39851" xr:uid="{00000000-0005-0000-0000-00005B0F0000}"/>
    <cellStyle name="Migliaia 2 2 11 2 2 4" xfId="28434" xr:uid="{00000000-0005-0000-0000-00005C0F0000}"/>
    <cellStyle name="Migliaia 2 2 11 2 3" xfId="8451" xr:uid="{00000000-0005-0000-0000-00005D0F0000}"/>
    <cellStyle name="Migliaia 2 2 11 2 3 2" xfId="19868" xr:uid="{00000000-0005-0000-0000-00005E0F0000}"/>
    <cellStyle name="Migliaia 2 2 11 2 3 2 2" xfId="42705" xr:uid="{00000000-0005-0000-0000-00005F0F0000}"/>
    <cellStyle name="Migliaia 2 2 11 2 3 3" xfId="31288" xr:uid="{00000000-0005-0000-0000-0000600F0000}"/>
    <cellStyle name="Migliaia 2 2 11 2 4" xfId="14160" xr:uid="{00000000-0005-0000-0000-0000610F0000}"/>
    <cellStyle name="Migliaia 2 2 11 2 4 2" xfId="36997" xr:uid="{00000000-0005-0000-0000-0000620F0000}"/>
    <cellStyle name="Migliaia 2 2 11 2 5" xfId="25580" xr:uid="{00000000-0005-0000-0000-0000630F0000}"/>
    <cellStyle name="Migliaia 2 2 11 3" xfId="4169" xr:uid="{00000000-0005-0000-0000-0000640F0000}"/>
    <cellStyle name="Migliaia 2 2 11 3 2" xfId="9878" xr:uid="{00000000-0005-0000-0000-0000650F0000}"/>
    <cellStyle name="Migliaia 2 2 11 3 2 2" xfId="21295" xr:uid="{00000000-0005-0000-0000-0000660F0000}"/>
    <cellStyle name="Migliaia 2 2 11 3 2 2 2" xfId="44132" xr:uid="{00000000-0005-0000-0000-0000670F0000}"/>
    <cellStyle name="Migliaia 2 2 11 3 2 3" xfId="32715" xr:uid="{00000000-0005-0000-0000-0000680F0000}"/>
    <cellStyle name="Migliaia 2 2 11 3 3" xfId="15587" xr:uid="{00000000-0005-0000-0000-0000690F0000}"/>
    <cellStyle name="Migliaia 2 2 11 3 3 2" xfId="38424" xr:uid="{00000000-0005-0000-0000-00006A0F0000}"/>
    <cellStyle name="Migliaia 2 2 11 3 4" xfId="27007" xr:uid="{00000000-0005-0000-0000-00006B0F0000}"/>
    <cellStyle name="Migliaia 2 2 11 4" xfId="7024" xr:uid="{00000000-0005-0000-0000-00006C0F0000}"/>
    <cellStyle name="Migliaia 2 2 11 4 2" xfId="18441" xr:uid="{00000000-0005-0000-0000-00006D0F0000}"/>
    <cellStyle name="Migliaia 2 2 11 4 2 2" xfId="41278" xr:uid="{00000000-0005-0000-0000-00006E0F0000}"/>
    <cellStyle name="Migliaia 2 2 11 4 3" xfId="29861" xr:uid="{00000000-0005-0000-0000-00006F0F0000}"/>
    <cellStyle name="Migliaia 2 2 11 5" xfId="12733" xr:uid="{00000000-0005-0000-0000-0000700F0000}"/>
    <cellStyle name="Migliaia 2 2 11 5 2" xfId="35570" xr:uid="{00000000-0005-0000-0000-0000710F0000}"/>
    <cellStyle name="Migliaia 2 2 11 6" xfId="24153" xr:uid="{00000000-0005-0000-0000-0000720F0000}"/>
    <cellStyle name="Migliaia 2 2 12" xfId="1502" xr:uid="{00000000-0005-0000-0000-0000730F0000}"/>
    <cellStyle name="Migliaia 2 2 12 2" xfId="2957" xr:uid="{00000000-0005-0000-0000-0000740F0000}"/>
    <cellStyle name="Migliaia 2 2 12 2 2" xfId="5813" xr:uid="{00000000-0005-0000-0000-0000750F0000}"/>
    <cellStyle name="Migliaia 2 2 12 2 2 2" xfId="11521" xr:uid="{00000000-0005-0000-0000-0000760F0000}"/>
    <cellStyle name="Migliaia 2 2 12 2 2 2 2" xfId="22939" xr:uid="{00000000-0005-0000-0000-0000770F0000}"/>
    <cellStyle name="Migliaia 2 2 12 2 2 2 2 2" xfId="45776" xr:uid="{00000000-0005-0000-0000-0000780F0000}"/>
    <cellStyle name="Migliaia 2 2 12 2 2 2 3" xfId="34359" xr:uid="{00000000-0005-0000-0000-0000790F0000}"/>
    <cellStyle name="Migliaia 2 2 12 2 2 3" xfId="17231" xr:uid="{00000000-0005-0000-0000-00007A0F0000}"/>
    <cellStyle name="Migliaia 2 2 12 2 2 3 2" xfId="40068" xr:uid="{00000000-0005-0000-0000-00007B0F0000}"/>
    <cellStyle name="Migliaia 2 2 12 2 2 4" xfId="28651" xr:uid="{00000000-0005-0000-0000-00007C0F0000}"/>
    <cellStyle name="Migliaia 2 2 12 2 3" xfId="8668" xr:uid="{00000000-0005-0000-0000-00007D0F0000}"/>
    <cellStyle name="Migliaia 2 2 12 2 3 2" xfId="20085" xr:uid="{00000000-0005-0000-0000-00007E0F0000}"/>
    <cellStyle name="Migliaia 2 2 12 2 3 2 2" xfId="42922" xr:uid="{00000000-0005-0000-0000-00007F0F0000}"/>
    <cellStyle name="Migliaia 2 2 12 2 3 3" xfId="31505" xr:uid="{00000000-0005-0000-0000-0000800F0000}"/>
    <cellStyle name="Migliaia 2 2 12 2 4" xfId="14377" xr:uid="{00000000-0005-0000-0000-0000810F0000}"/>
    <cellStyle name="Migliaia 2 2 12 2 4 2" xfId="37214" xr:uid="{00000000-0005-0000-0000-0000820F0000}"/>
    <cellStyle name="Migliaia 2 2 12 2 5" xfId="25797" xr:uid="{00000000-0005-0000-0000-0000830F0000}"/>
    <cellStyle name="Migliaia 2 2 12 3" xfId="4386" xr:uid="{00000000-0005-0000-0000-0000840F0000}"/>
    <cellStyle name="Migliaia 2 2 12 3 2" xfId="10095" xr:uid="{00000000-0005-0000-0000-0000850F0000}"/>
    <cellStyle name="Migliaia 2 2 12 3 2 2" xfId="21512" xr:uid="{00000000-0005-0000-0000-0000860F0000}"/>
    <cellStyle name="Migliaia 2 2 12 3 2 2 2" xfId="44349" xr:uid="{00000000-0005-0000-0000-0000870F0000}"/>
    <cellStyle name="Migliaia 2 2 12 3 2 3" xfId="32932" xr:uid="{00000000-0005-0000-0000-0000880F0000}"/>
    <cellStyle name="Migliaia 2 2 12 3 3" xfId="15804" xr:uid="{00000000-0005-0000-0000-0000890F0000}"/>
    <cellStyle name="Migliaia 2 2 12 3 3 2" xfId="38641" xr:uid="{00000000-0005-0000-0000-00008A0F0000}"/>
    <cellStyle name="Migliaia 2 2 12 3 4" xfId="27224" xr:uid="{00000000-0005-0000-0000-00008B0F0000}"/>
    <cellStyle name="Migliaia 2 2 12 4" xfId="7241" xr:uid="{00000000-0005-0000-0000-00008C0F0000}"/>
    <cellStyle name="Migliaia 2 2 12 4 2" xfId="18658" xr:uid="{00000000-0005-0000-0000-00008D0F0000}"/>
    <cellStyle name="Migliaia 2 2 12 4 2 2" xfId="41495" xr:uid="{00000000-0005-0000-0000-00008E0F0000}"/>
    <cellStyle name="Migliaia 2 2 12 4 3" xfId="30078" xr:uid="{00000000-0005-0000-0000-00008F0F0000}"/>
    <cellStyle name="Migliaia 2 2 12 5" xfId="12950" xr:uid="{00000000-0005-0000-0000-0000900F0000}"/>
    <cellStyle name="Migliaia 2 2 12 5 2" xfId="35787" xr:uid="{00000000-0005-0000-0000-0000910F0000}"/>
    <cellStyle name="Migliaia 2 2 12 6" xfId="24370" xr:uid="{00000000-0005-0000-0000-0000920F0000}"/>
    <cellStyle name="Migliaia 2 2 13" xfId="191" xr:uid="{00000000-0005-0000-0000-0000930F0000}"/>
    <cellStyle name="Migliaia 2 2 13 2" xfId="1840" xr:uid="{00000000-0005-0000-0000-0000940F0000}"/>
    <cellStyle name="Migliaia 2 2 13 2 2" xfId="4696" xr:uid="{00000000-0005-0000-0000-0000950F0000}"/>
    <cellStyle name="Migliaia 2 2 13 2 2 2" xfId="10405" xr:uid="{00000000-0005-0000-0000-0000960F0000}"/>
    <cellStyle name="Migliaia 2 2 13 2 2 2 2" xfId="21822" xr:uid="{00000000-0005-0000-0000-0000970F0000}"/>
    <cellStyle name="Migliaia 2 2 13 2 2 2 2 2" xfId="44659" xr:uid="{00000000-0005-0000-0000-0000980F0000}"/>
    <cellStyle name="Migliaia 2 2 13 2 2 2 3" xfId="33242" xr:uid="{00000000-0005-0000-0000-0000990F0000}"/>
    <cellStyle name="Migliaia 2 2 13 2 2 3" xfId="16114" xr:uid="{00000000-0005-0000-0000-00009A0F0000}"/>
    <cellStyle name="Migliaia 2 2 13 2 2 3 2" xfId="38951" xr:uid="{00000000-0005-0000-0000-00009B0F0000}"/>
    <cellStyle name="Migliaia 2 2 13 2 2 4" xfId="27534" xr:uid="{00000000-0005-0000-0000-00009C0F0000}"/>
    <cellStyle name="Migliaia 2 2 13 2 3" xfId="7551" xr:uid="{00000000-0005-0000-0000-00009D0F0000}"/>
    <cellStyle name="Migliaia 2 2 13 2 3 2" xfId="18968" xr:uid="{00000000-0005-0000-0000-00009E0F0000}"/>
    <cellStyle name="Migliaia 2 2 13 2 3 2 2" xfId="41805" xr:uid="{00000000-0005-0000-0000-00009F0F0000}"/>
    <cellStyle name="Migliaia 2 2 13 2 3 3" xfId="30388" xr:uid="{00000000-0005-0000-0000-0000A00F0000}"/>
    <cellStyle name="Migliaia 2 2 13 2 4" xfId="13260" xr:uid="{00000000-0005-0000-0000-0000A10F0000}"/>
    <cellStyle name="Migliaia 2 2 13 2 4 2" xfId="36097" xr:uid="{00000000-0005-0000-0000-0000A20F0000}"/>
    <cellStyle name="Migliaia 2 2 13 2 5" xfId="24680" xr:uid="{00000000-0005-0000-0000-0000A30F0000}"/>
    <cellStyle name="Migliaia 2 2 13 3" xfId="3269" xr:uid="{00000000-0005-0000-0000-0000A40F0000}"/>
    <cellStyle name="Migliaia 2 2 13 3 2" xfId="8978" xr:uid="{00000000-0005-0000-0000-0000A50F0000}"/>
    <cellStyle name="Migliaia 2 2 13 3 2 2" xfId="20395" xr:uid="{00000000-0005-0000-0000-0000A60F0000}"/>
    <cellStyle name="Migliaia 2 2 13 3 2 2 2" xfId="43232" xr:uid="{00000000-0005-0000-0000-0000A70F0000}"/>
    <cellStyle name="Migliaia 2 2 13 3 2 3" xfId="31815" xr:uid="{00000000-0005-0000-0000-0000A80F0000}"/>
    <cellStyle name="Migliaia 2 2 13 3 3" xfId="14687" xr:uid="{00000000-0005-0000-0000-0000A90F0000}"/>
    <cellStyle name="Migliaia 2 2 13 3 3 2" xfId="37524" xr:uid="{00000000-0005-0000-0000-0000AA0F0000}"/>
    <cellStyle name="Migliaia 2 2 13 3 4" xfId="26107" xr:uid="{00000000-0005-0000-0000-0000AB0F0000}"/>
    <cellStyle name="Migliaia 2 2 13 4" xfId="6124" xr:uid="{00000000-0005-0000-0000-0000AC0F0000}"/>
    <cellStyle name="Migliaia 2 2 13 4 2" xfId="17541" xr:uid="{00000000-0005-0000-0000-0000AD0F0000}"/>
    <cellStyle name="Migliaia 2 2 13 4 2 2" xfId="40378" xr:uid="{00000000-0005-0000-0000-0000AE0F0000}"/>
    <cellStyle name="Migliaia 2 2 13 4 3" xfId="28961" xr:uid="{00000000-0005-0000-0000-0000AF0F0000}"/>
    <cellStyle name="Migliaia 2 2 13 5" xfId="11833" xr:uid="{00000000-0005-0000-0000-0000B00F0000}"/>
    <cellStyle name="Migliaia 2 2 13 5 2" xfId="34670" xr:uid="{00000000-0005-0000-0000-0000B10F0000}"/>
    <cellStyle name="Migliaia 2 2 13 6" xfId="23253" xr:uid="{00000000-0005-0000-0000-0000B20F0000}"/>
    <cellStyle name="Migliaia 2 2 14" xfId="1792" xr:uid="{00000000-0005-0000-0000-0000B30F0000}"/>
    <cellStyle name="Migliaia 2 2 14 2" xfId="4648" xr:uid="{00000000-0005-0000-0000-0000B40F0000}"/>
    <cellStyle name="Migliaia 2 2 14 2 2" xfId="10357" xr:uid="{00000000-0005-0000-0000-0000B50F0000}"/>
    <cellStyle name="Migliaia 2 2 14 2 2 2" xfId="21774" xr:uid="{00000000-0005-0000-0000-0000B60F0000}"/>
    <cellStyle name="Migliaia 2 2 14 2 2 2 2" xfId="44611" xr:uid="{00000000-0005-0000-0000-0000B70F0000}"/>
    <cellStyle name="Migliaia 2 2 14 2 2 3" xfId="33194" xr:uid="{00000000-0005-0000-0000-0000B80F0000}"/>
    <cellStyle name="Migliaia 2 2 14 2 3" xfId="16066" xr:uid="{00000000-0005-0000-0000-0000B90F0000}"/>
    <cellStyle name="Migliaia 2 2 14 2 3 2" xfId="38903" xr:uid="{00000000-0005-0000-0000-0000BA0F0000}"/>
    <cellStyle name="Migliaia 2 2 14 2 4" xfId="27486" xr:uid="{00000000-0005-0000-0000-0000BB0F0000}"/>
    <cellStyle name="Migliaia 2 2 14 3" xfId="7503" xr:uid="{00000000-0005-0000-0000-0000BC0F0000}"/>
    <cellStyle name="Migliaia 2 2 14 3 2" xfId="18920" xr:uid="{00000000-0005-0000-0000-0000BD0F0000}"/>
    <cellStyle name="Migliaia 2 2 14 3 2 2" xfId="41757" xr:uid="{00000000-0005-0000-0000-0000BE0F0000}"/>
    <cellStyle name="Migliaia 2 2 14 3 3" xfId="30340" xr:uid="{00000000-0005-0000-0000-0000BF0F0000}"/>
    <cellStyle name="Migliaia 2 2 14 4" xfId="13212" xr:uid="{00000000-0005-0000-0000-0000C00F0000}"/>
    <cellStyle name="Migliaia 2 2 14 4 2" xfId="36049" xr:uid="{00000000-0005-0000-0000-0000C10F0000}"/>
    <cellStyle name="Migliaia 2 2 14 5" xfId="24632" xr:uid="{00000000-0005-0000-0000-0000C20F0000}"/>
    <cellStyle name="Migliaia 2 2 15" xfId="3221" xr:uid="{00000000-0005-0000-0000-0000C30F0000}"/>
    <cellStyle name="Migliaia 2 2 15 2" xfId="8930" xr:uid="{00000000-0005-0000-0000-0000C40F0000}"/>
    <cellStyle name="Migliaia 2 2 15 2 2" xfId="20347" xr:uid="{00000000-0005-0000-0000-0000C50F0000}"/>
    <cellStyle name="Migliaia 2 2 15 2 2 2" xfId="43184" xr:uid="{00000000-0005-0000-0000-0000C60F0000}"/>
    <cellStyle name="Migliaia 2 2 15 2 3" xfId="31767" xr:uid="{00000000-0005-0000-0000-0000C70F0000}"/>
    <cellStyle name="Migliaia 2 2 15 3" xfId="14639" xr:uid="{00000000-0005-0000-0000-0000C80F0000}"/>
    <cellStyle name="Migliaia 2 2 15 3 2" xfId="37476" xr:uid="{00000000-0005-0000-0000-0000C90F0000}"/>
    <cellStyle name="Migliaia 2 2 15 4" xfId="26059" xr:uid="{00000000-0005-0000-0000-0000CA0F0000}"/>
    <cellStyle name="Migliaia 2 2 16" xfId="6076" xr:uid="{00000000-0005-0000-0000-0000CB0F0000}"/>
    <cellStyle name="Migliaia 2 2 16 2" xfId="17493" xr:uid="{00000000-0005-0000-0000-0000CC0F0000}"/>
    <cellStyle name="Migliaia 2 2 16 2 2" xfId="40330" xr:uid="{00000000-0005-0000-0000-0000CD0F0000}"/>
    <cellStyle name="Migliaia 2 2 16 3" xfId="28913" xr:uid="{00000000-0005-0000-0000-0000CE0F0000}"/>
    <cellStyle name="Migliaia 2 2 17" xfId="11785" xr:uid="{00000000-0005-0000-0000-0000CF0F0000}"/>
    <cellStyle name="Migliaia 2 2 17 2" xfId="34622" xr:uid="{00000000-0005-0000-0000-0000D00F0000}"/>
    <cellStyle name="Migliaia 2 2 18" xfId="23205" xr:uid="{00000000-0005-0000-0000-0000D10F0000}"/>
    <cellStyle name="Migliaia 2 2 19" xfId="143" xr:uid="{00000000-0005-0000-0000-0000D20F0000}"/>
    <cellStyle name="Migliaia 2 2 2" xfId="118" xr:uid="{00000000-0005-0000-0000-0000D30F0000}"/>
    <cellStyle name="Migliaia 2 2 2 10" xfId="1863" xr:uid="{00000000-0005-0000-0000-0000D40F0000}"/>
    <cellStyle name="Migliaia 2 2 2 10 2" xfId="4719" xr:uid="{00000000-0005-0000-0000-0000D50F0000}"/>
    <cellStyle name="Migliaia 2 2 2 10 2 2" xfId="10428" xr:uid="{00000000-0005-0000-0000-0000D60F0000}"/>
    <cellStyle name="Migliaia 2 2 2 10 2 2 2" xfId="21845" xr:uid="{00000000-0005-0000-0000-0000D70F0000}"/>
    <cellStyle name="Migliaia 2 2 2 10 2 2 2 2" xfId="44682" xr:uid="{00000000-0005-0000-0000-0000D80F0000}"/>
    <cellStyle name="Migliaia 2 2 2 10 2 2 3" xfId="33265" xr:uid="{00000000-0005-0000-0000-0000D90F0000}"/>
    <cellStyle name="Migliaia 2 2 2 10 2 3" xfId="16137" xr:uid="{00000000-0005-0000-0000-0000DA0F0000}"/>
    <cellStyle name="Migliaia 2 2 2 10 2 3 2" xfId="38974" xr:uid="{00000000-0005-0000-0000-0000DB0F0000}"/>
    <cellStyle name="Migliaia 2 2 2 10 2 4" xfId="27557" xr:uid="{00000000-0005-0000-0000-0000DC0F0000}"/>
    <cellStyle name="Migliaia 2 2 2 10 3" xfId="7574" xr:uid="{00000000-0005-0000-0000-0000DD0F0000}"/>
    <cellStyle name="Migliaia 2 2 2 10 3 2" xfId="18991" xr:uid="{00000000-0005-0000-0000-0000DE0F0000}"/>
    <cellStyle name="Migliaia 2 2 2 10 3 2 2" xfId="41828" xr:uid="{00000000-0005-0000-0000-0000DF0F0000}"/>
    <cellStyle name="Migliaia 2 2 2 10 3 3" xfId="30411" xr:uid="{00000000-0005-0000-0000-0000E00F0000}"/>
    <cellStyle name="Migliaia 2 2 2 10 4" xfId="13283" xr:uid="{00000000-0005-0000-0000-0000E10F0000}"/>
    <cellStyle name="Migliaia 2 2 2 10 4 2" xfId="36120" xr:uid="{00000000-0005-0000-0000-0000E20F0000}"/>
    <cellStyle name="Migliaia 2 2 2 10 5" xfId="24703" xr:uid="{00000000-0005-0000-0000-0000E30F0000}"/>
    <cellStyle name="Migliaia 2 2 2 11" xfId="3292" xr:uid="{00000000-0005-0000-0000-0000E40F0000}"/>
    <cellStyle name="Migliaia 2 2 2 11 2" xfId="9001" xr:uid="{00000000-0005-0000-0000-0000E50F0000}"/>
    <cellStyle name="Migliaia 2 2 2 11 2 2" xfId="20418" xr:uid="{00000000-0005-0000-0000-0000E60F0000}"/>
    <cellStyle name="Migliaia 2 2 2 11 2 2 2" xfId="43255" xr:uid="{00000000-0005-0000-0000-0000E70F0000}"/>
    <cellStyle name="Migliaia 2 2 2 11 2 3" xfId="31838" xr:uid="{00000000-0005-0000-0000-0000E80F0000}"/>
    <cellStyle name="Migliaia 2 2 2 11 3" xfId="14710" xr:uid="{00000000-0005-0000-0000-0000E90F0000}"/>
    <cellStyle name="Migliaia 2 2 2 11 3 2" xfId="37547" xr:uid="{00000000-0005-0000-0000-0000EA0F0000}"/>
    <cellStyle name="Migliaia 2 2 2 11 4" xfId="26130" xr:uid="{00000000-0005-0000-0000-0000EB0F0000}"/>
    <cellStyle name="Migliaia 2 2 2 12" xfId="6147" xr:uid="{00000000-0005-0000-0000-0000EC0F0000}"/>
    <cellStyle name="Migliaia 2 2 2 12 2" xfId="17564" xr:uid="{00000000-0005-0000-0000-0000ED0F0000}"/>
    <cellStyle name="Migliaia 2 2 2 12 2 2" xfId="40401" xr:uid="{00000000-0005-0000-0000-0000EE0F0000}"/>
    <cellStyle name="Migliaia 2 2 2 12 3" xfId="28984" xr:uid="{00000000-0005-0000-0000-0000EF0F0000}"/>
    <cellStyle name="Migliaia 2 2 2 13" xfId="11856" xr:uid="{00000000-0005-0000-0000-0000F00F0000}"/>
    <cellStyle name="Migliaia 2 2 2 13 2" xfId="34693" xr:uid="{00000000-0005-0000-0000-0000F10F0000}"/>
    <cellStyle name="Migliaia 2 2 2 14" xfId="23276" xr:uid="{00000000-0005-0000-0000-0000F20F0000}"/>
    <cellStyle name="Migliaia 2 2 2 15" xfId="220" xr:uid="{00000000-0005-0000-0000-0000F30F0000}"/>
    <cellStyle name="Migliaia 2 2 2 2" xfId="137" xr:uid="{00000000-0005-0000-0000-0000F40F0000}"/>
    <cellStyle name="Migliaia 2 2 2 2 10" xfId="6226" xr:uid="{00000000-0005-0000-0000-0000F50F0000}"/>
    <cellStyle name="Migliaia 2 2 2 2 10 2" xfId="17643" xr:uid="{00000000-0005-0000-0000-0000F60F0000}"/>
    <cellStyle name="Migliaia 2 2 2 2 10 2 2" xfId="40480" xr:uid="{00000000-0005-0000-0000-0000F70F0000}"/>
    <cellStyle name="Migliaia 2 2 2 2 10 3" xfId="29063" xr:uid="{00000000-0005-0000-0000-0000F80F0000}"/>
    <cellStyle name="Migliaia 2 2 2 2 11" xfId="11935" xr:uid="{00000000-0005-0000-0000-0000F90F0000}"/>
    <cellStyle name="Migliaia 2 2 2 2 11 2" xfId="34772" xr:uid="{00000000-0005-0000-0000-0000FA0F0000}"/>
    <cellStyle name="Migliaia 2 2 2 2 12" xfId="23355" xr:uid="{00000000-0005-0000-0000-0000FB0F0000}"/>
    <cellStyle name="Migliaia 2 2 2 2 13" xfId="313" xr:uid="{00000000-0005-0000-0000-0000FC0F0000}"/>
    <cellStyle name="Migliaia 2 2 2 2 2" xfId="466" xr:uid="{00000000-0005-0000-0000-0000FD0F0000}"/>
    <cellStyle name="Migliaia 2 2 2 2 2 10" xfId="12058" xr:uid="{00000000-0005-0000-0000-0000FE0F0000}"/>
    <cellStyle name="Migliaia 2 2 2 2 2 10 2" xfId="34895" xr:uid="{00000000-0005-0000-0000-0000FF0F0000}"/>
    <cellStyle name="Migliaia 2 2 2 2 2 11" xfId="23478" xr:uid="{00000000-0005-0000-0000-000000100000}"/>
    <cellStyle name="Migliaia 2 2 2 2 2 2" xfId="720" xr:uid="{00000000-0005-0000-0000-000001100000}"/>
    <cellStyle name="Migliaia 2 2 2 2 2 2 2" xfId="2282" xr:uid="{00000000-0005-0000-0000-000002100000}"/>
    <cellStyle name="Migliaia 2 2 2 2 2 2 2 2" xfId="5138" xr:uid="{00000000-0005-0000-0000-000003100000}"/>
    <cellStyle name="Migliaia 2 2 2 2 2 2 2 2 2" xfId="10846" xr:uid="{00000000-0005-0000-0000-000004100000}"/>
    <cellStyle name="Migliaia 2 2 2 2 2 2 2 2 2 2" xfId="22264" xr:uid="{00000000-0005-0000-0000-000005100000}"/>
    <cellStyle name="Migliaia 2 2 2 2 2 2 2 2 2 2 2" xfId="45101" xr:uid="{00000000-0005-0000-0000-000006100000}"/>
    <cellStyle name="Migliaia 2 2 2 2 2 2 2 2 2 3" xfId="33684" xr:uid="{00000000-0005-0000-0000-000007100000}"/>
    <cellStyle name="Migliaia 2 2 2 2 2 2 2 2 3" xfId="16556" xr:uid="{00000000-0005-0000-0000-000008100000}"/>
    <cellStyle name="Migliaia 2 2 2 2 2 2 2 2 3 2" xfId="39393" xr:uid="{00000000-0005-0000-0000-000009100000}"/>
    <cellStyle name="Migliaia 2 2 2 2 2 2 2 2 4" xfId="27976" xr:uid="{00000000-0005-0000-0000-00000A100000}"/>
    <cellStyle name="Migliaia 2 2 2 2 2 2 2 3" xfId="7993" xr:uid="{00000000-0005-0000-0000-00000B100000}"/>
    <cellStyle name="Migliaia 2 2 2 2 2 2 2 3 2" xfId="19410" xr:uid="{00000000-0005-0000-0000-00000C100000}"/>
    <cellStyle name="Migliaia 2 2 2 2 2 2 2 3 2 2" xfId="42247" xr:uid="{00000000-0005-0000-0000-00000D100000}"/>
    <cellStyle name="Migliaia 2 2 2 2 2 2 2 3 3" xfId="30830" xr:uid="{00000000-0005-0000-0000-00000E100000}"/>
    <cellStyle name="Migliaia 2 2 2 2 2 2 2 4" xfId="13702" xr:uid="{00000000-0005-0000-0000-00000F100000}"/>
    <cellStyle name="Migliaia 2 2 2 2 2 2 2 4 2" xfId="36539" xr:uid="{00000000-0005-0000-0000-000010100000}"/>
    <cellStyle name="Migliaia 2 2 2 2 2 2 2 5" xfId="25122" xr:uid="{00000000-0005-0000-0000-000011100000}"/>
    <cellStyle name="Migliaia 2 2 2 2 2 2 3" xfId="3711" xr:uid="{00000000-0005-0000-0000-000012100000}"/>
    <cellStyle name="Migliaia 2 2 2 2 2 2 3 2" xfId="9420" xr:uid="{00000000-0005-0000-0000-000013100000}"/>
    <cellStyle name="Migliaia 2 2 2 2 2 2 3 2 2" xfId="20837" xr:uid="{00000000-0005-0000-0000-000014100000}"/>
    <cellStyle name="Migliaia 2 2 2 2 2 2 3 2 2 2" xfId="43674" xr:uid="{00000000-0005-0000-0000-000015100000}"/>
    <cellStyle name="Migliaia 2 2 2 2 2 2 3 2 3" xfId="32257" xr:uid="{00000000-0005-0000-0000-000016100000}"/>
    <cellStyle name="Migliaia 2 2 2 2 2 2 3 3" xfId="15129" xr:uid="{00000000-0005-0000-0000-000017100000}"/>
    <cellStyle name="Migliaia 2 2 2 2 2 2 3 3 2" xfId="37966" xr:uid="{00000000-0005-0000-0000-000018100000}"/>
    <cellStyle name="Migliaia 2 2 2 2 2 2 3 4" xfId="26549" xr:uid="{00000000-0005-0000-0000-000019100000}"/>
    <cellStyle name="Migliaia 2 2 2 2 2 2 4" xfId="6566" xr:uid="{00000000-0005-0000-0000-00001A100000}"/>
    <cellStyle name="Migliaia 2 2 2 2 2 2 4 2" xfId="17983" xr:uid="{00000000-0005-0000-0000-00001B100000}"/>
    <cellStyle name="Migliaia 2 2 2 2 2 2 4 2 2" xfId="40820" xr:uid="{00000000-0005-0000-0000-00001C100000}"/>
    <cellStyle name="Migliaia 2 2 2 2 2 2 4 3" xfId="29403" xr:uid="{00000000-0005-0000-0000-00001D100000}"/>
    <cellStyle name="Migliaia 2 2 2 2 2 2 5" xfId="12275" xr:uid="{00000000-0005-0000-0000-00001E100000}"/>
    <cellStyle name="Migliaia 2 2 2 2 2 2 5 2" xfId="35112" xr:uid="{00000000-0005-0000-0000-00001F100000}"/>
    <cellStyle name="Migliaia 2 2 2 2 2 2 6" xfId="23695" xr:uid="{00000000-0005-0000-0000-000020100000}"/>
    <cellStyle name="Migliaia 2 2 2 2 2 3" xfId="980" xr:uid="{00000000-0005-0000-0000-000021100000}"/>
    <cellStyle name="Migliaia 2 2 2 2 2 3 2" xfId="2499" xr:uid="{00000000-0005-0000-0000-000022100000}"/>
    <cellStyle name="Migliaia 2 2 2 2 2 3 2 2" xfId="5355" xr:uid="{00000000-0005-0000-0000-000023100000}"/>
    <cellStyle name="Migliaia 2 2 2 2 2 3 2 2 2" xfId="11063" xr:uid="{00000000-0005-0000-0000-000024100000}"/>
    <cellStyle name="Migliaia 2 2 2 2 2 3 2 2 2 2" xfId="22481" xr:uid="{00000000-0005-0000-0000-000025100000}"/>
    <cellStyle name="Migliaia 2 2 2 2 2 3 2 2 2 2 2" xfId="45318" xr:uid="{00000000-0005-0000-0000-000026100000}"/>
    <cellStyle name="Migliaia 2 2 2 2 2 3 2 2 2 3" xfId="33901" xr:uid="{00000000-0005-0000-0000-000027100000}"/>
    <cellStyle name="Migliaia 2 2 2 2 2 3 2 2 3" xfId="16773" xr:uid="{00000000-0005-0000-0000-000028100000}"/>
    <cellStyle name="Migliaia 2 2 2 2 2 3 2 2 3 2" xfId="39610" xr:uid="{00000000-0005-0000-0000-000029100000}"/>
    <cellStyle name="Migliaia 2 2 2 2 2 3 2 2 4" xfId="28193" xr:uid="{00000000-0005-0000-0000-00002A100000}"/>
    <cellStyle name="Migliaia 2 2 2 2 2 3 2 3" xfId="8210" xr:uid="{00000000-0005-0000-0000-00002B100000}"/>
    <cellStyle name="Migliaia 2 2 2 2 2 3 2 3 2" xfId="19627" xr:uid="{00000000-0005-0000-0000-00002C100000}"/>
    <cellStyle name="Migliaia 2 2 2 2 2 3 2 3 2 2" xfId="42464" xr:uid="{00000000-0005-0000-0000-00002D100000}"/>
    <cellStyle name="Migliaia 2 2 2 2 2 3 2 3 3" xfId="31047" xr:uid="{00000000-0005-0000-0000-00002E100000}"/>
    <cellStyle name="Migliaia 2 2 2 2 2 3 2 4" xfId="13919" xr:uid="{00000000-0005-0000-0000-00002F100000}"/>
    <cellStyle name="Migliaia 2 2 2 2 2 3 2 4 2" xfId="36756" xr:uid="{00000000-0005-0000-0000-000030100000}"/>
    <cellStyle name="Migliaia 2 2 2 2 2 3 2 5" xfId="25339" xr:uid="{00000000-0005-0000-0000-000031100000}"/>
    <cellStyle name="Migliaia 2 2 2 2 2 3 3" xfId="3928" xr:uid="{00000000-0005-0000-0000-000032100000}"/>
    <cellStyle name="Migliaia 2 2 2 2 2 3 3 2" xfId="9637" xr:uid="{00000000-0005-0000-0000-000033100000}"/>
    <cellStyle name="Migliaia 2 2 2 2 2 3 3 2 2" xfId="21054" xr:uid="{00000000-0005-0000-0000-000034100000}"/>
    <cellStyle name="Migliaia 2 2 2 2 2 3 3 2 2 2" xfId="43891" xr:uid="{00000000-0005-0000-0000-000035100000}"/>
    <cellStyle name="Migliaia 2 2 2 2 2 3 3 2 3" xfId="32474" xr:uid="{00000000-0005-0000-0000-000036100000}"/>
    <cellStyle name="Migliaia 2 2 2 2 2 3 3 3" xfId="15346" xr:uid="{00000000-0005-0000-0000-000037100000}"/>
    <cellStyle name="Migliaia 2 2 2 2 2 3 3 3 2" xfId="38183" xr:uid="{00000000-0005-0000-0000-000038100000}"/>
    <cellStyle name="Migliaia 2 2 2 2 2 3 3 4" xfId="26766" xr:uid="{00000000-0005-0000-0000-000039100000}"/>
    <cellStyle name="Migliaia 2 2 2 2 2 3 4" xfId="6783" xr:uid="{00000000-0005-0000-0000-00003A100000}"/>
    <cellStyle name="Migliaia 2 2 2 2 2 3 4 2" xfId="18200" xr:uid="{00000000-0005-0000-0000-00003B100000}"/>
    <cellStyle name="Migliaia 2 2 2 2 2 3 4 2 2" xfId="41037" xr:uid="{00000000-0005-0000-0000-00003C100000}"/>
    <cellStyle name="Migliaia 2 2 2 2 2 3 4 3" xfId="29620" xr:uid="{00000000-0005-0000-0000-00003D100000}"/>
    <cellStyle name="Migliaia 2 2 2 2 2 3 5" xfId="12492" xr:uid="{00000000-0005-0000-0000-00003E100000}"/>
    <cellStyle name="Migliaia 2 2 2 2 2 3 5 2" xfId="35329" xr:uid="{00000000-0005-0000-0000-00003F100000}"/>
    <cellStyle name="Migliaia 2 2 2 2 2 3 6" xfId="23912" xr:uid="{00000000-0005-0000-0000-000040100000}"/>
    <cellStyle name="Migliaia 2 2 2 2 2 4" xfId="1227" xr:uid="{00000000-0005-0000-0000-000041100000}"/>
    <cellStyle name="Migliaia 2 2 2 2 2 4 2" xfId="2716" xr:uid="{00000000-0005-0000-0000-000042100000}"/>
    <cellStyle name="Migliaia 2 2 2 2 2 4 2 2" xfId="5572" xr:uid="{00000000-0005-0000-0000-000043100000}"/>
    <cellStyle name="Migliaia 2 2 2 2 2 4 2 2 2" xfId="11280" xr:uid="{00000000-0005-0000-0000-000044100000}"/>
    <cellStyle name="Migliaia 2 2 2 2 2 4 2 2 2 2" xfId="22698" xr:uid="{00000000-0005-0000-0000-000045100000}"/>
    <cellStyle name="Migliaia 2 2 2 2 2 4 2 2 2 2 2" xfId="45535" xr:uid="{00000000-0005-0000-0000-000046100000}"/>
    <cellStyle name="Migliaia 2 2 2 2 2 4 2 2 2 3" xfId="34118" xr:uid="{00000000-0005-0000-0000-000047100000}"/>
    <cellStyle name="Migliaia 2 2 2 2 2 4 2 2 3" xfId="16990" xr:uid="{00000000-0005-0000-0000-000048100000}"/>
    <cellStyle name="Migliaia 2 2 2 2 2 4 2 2 3 2" xfId="39827" xr:uid="{00000000-0005-0000-0000-000049100000}"/>
    <cellStyle name="Migliaia 2 2 2 2 2 4 2 2 4" xfId="28410" xr:uid="{00000000-0005-0000-0000-00004A100000}"/>
    <cellStyle name="Migliaia 2 2 2 2 2 4 2 3" xfId="8427" xr:uid="{00000000-0005-0000-0000-00004B100000}"/>
    <cellStyle name="Migliaia 2 2 2 2 2 4 2 3 2" xfId="19844" xr:uid="{00000000-0005-0000-0000-00004C100000}"/>
    <cellStyle name="Migliaia 2 2 2 2 2 4 2 3 2 2" xfId="42681" xr:uid="{00000000-0005-0000-0000-00004D100000}"/>
    <cellStyle name="Migliaia 2 2 2 2 2 4 2 3 3" xfId="31264" xr:uid="{00000000-0005-0000-0000-00004E100000}"/>
    <cellStyle name="Migliaia 2 2 2 2 2 4 2 4" xfId="14136" xr:uid="{00000000-0005-0000-0000-00004F100000}"/>
    <cellStyle name="Migliaia 2 2 2 2 2 4 2 4 2" xfId="36973" xr:uid="{00000000-0005-0000-0000-000050100000}"/>
    <cellStyle name="Migliaia 2 2 2 2 2 4 2 5" xfId="25556" xr:uid="{00000000-0005-0000-0000-000051100000}"/>
    <cellStyle name="Migliaia 2 2 2 2 2 4 3" xfId="4145" xr:uid="{00000000-0005-0000-0000-000052100000}"/>
    <cellStyle name="Migliaia 2 2 2 2 2 4 3 2" xfId="9854" xr:uid="{00000000-0005-0000-0000-000053100000}"/>
    <cellStyle name="Migliaia 2 2 2 2 2 4 3 2 2" xfId="21271" xr:uid="{00000000-0005-0000-0000-000054100000}"/>
    <cellStyle name="Migliaia 2 2 2 2 2 4 3 2 2 2" xfId="44108" xr:uid="{00000000-0005-0000-0000-000055100000}"/>
    <cellStyle name="Migliaia 2 2 2 2 2 4 3 2 3" xfId="32691" xr:uid="{00000000-0005-0000-0000-000056100000}"/>
    <cellStyle name="Migliaia 2 2 2 2 2 4 3 3" xfId="15563" xr:uid="{00000000-0005-0000-0000-000057100000}"/>
    <cellStyle name="Migliaia 2 2 2 2 2 4 3 3 2" xfId="38400" xr:uid="{00000000-0005-0000-0000-000058100000}"/>
    <cellStyle name="Migliaia 2 2 2 2 2 4 3 4" xfId="26983" xr:uid="{00000000-0005-0000-0000-000059100000}"/>
    <cellStyle name="Migliaia 2 2 2 2 2 4 4" xfId="7000" xr:uid="{00000000-0005-0000-0000-00005A100000}"/>
    <cellStyle name="Migliaia 2 2 2 2 2 4 4 2" xfId="18417" xr:uid="{00000000-0005-0000-0000-00005B100000}"/>
    <cellStyle name="Migliaia 2 2 2 2 2 4 4 2 2" xfId="41254" xr:uid="{00000000-0005-0000-0000-00005C100000}"/>
    <cellStyle name="Migliaia 2 2 2 2 2 4 4 3" xfId="29837" xr:uid="{00000000-0005-0000-0000-00005D100000}"/>
    <cellStyle name="Migliaia 2 2 2 2 2 4 5" xfId="12709" xr:uid="{00000000-0005-0000-0000-00005E100000}"/>
    <cellStyle name="Migliaia 2 2 2 2 2 4 5 2" xfId="35546" xr:uid="{00000000-0005-0000-0000-00005F100000}"/>
    <cellStyle name="Migliaia 2 2 2 2 2 4 6" xfId="24129" xr:uid="{00000000-0005-0000-0000-000060100000}"/>
    <cellStyle name="Migliaia 2 2 2 2 2 5" xfId="1474" xr:uid="{00000000-0005-0000-0000-000061100000}"/>
    <cellStyle name="Migliaia 2 2 2 2 2 5 2" xfId="2933" xr:uid="{00000000-0005-0000-0000-000062100000}"/>
    <cellStyle name="Migliaia 2 2 2 2 2 5 2 2" xfId="5789" xr:uid="{00000000-0005-0000-0000-000063100000}"/>
    <cellStyle name="Migliaia 2 2 2 2 2 5 2 2 2" xfId="11497" xr:uid="{00000000-0005-0000-0000-000064100000}"/>
    <cellStyle name="Migliaia 2 2 2 2 2 5 2 2 2 2" xfId="22915" xr:uid="{00000000-0005-0000-0000-000065100000}"/>
    <cellStyle name="Migliaia 2 2 2 2 2 5 2 2 2 2 2" xfId="45752" xr:uid="{00000000-0005-0000-0000-000066100000}"/>
    <cellStyle name="Migliaia 2 2 2 2 2 5 2 2 2 3" xfId="34335" xr:uid="{00000000-0005-0000-0000-000067100000}"/>
    <cellStyle name="Migliaia 2 2 2 2 2 5 2 2 3" xfId="17207" xr:uid="{00000000-0005-0000-0000-000068100000}"/>
    <cellStyle name="Migliaia 2 2 2 2 2 5 2 2 3 2" xfId="40044" xr:uid="{00000000-0005-0000-0000-000069100000}"/>
    <cellStyle name="Migliaia 2 2 2 2 2 5 2 2 4" xfId="28627" xr:uid="{00000000-0005-0000-0000-00006A100000}"/>
    <cellStyle name="Migliaia 2 2 2 2 2 5 2 3" xfId="8644" xr:uid="{00000000-0005-0000-0000-00006B100000}"/>
    <cellStyle name="Migliaia 2 2 2 2 2 5 2 3 2" xfId="20061" xr:uid="{00000000-0005-0000-0000-00006C100000}"/>
    <cellStyle name="Migliaia 2 2 2 2 2 5 2 3 2 2" xfId="42898" xr:uid="{00000000-0005-0000-0000-00006D100000}"/>
    <cellStyle name="Migliaia 2 2 2 2 2 5 2 3 3" xfId="31481" xr:uid="{00000000-0005-0000-0000-00006E100000}"/>
    <cellStyle name="Migliaia 2 2 2 2 2 5 2 4" xfId="14353" xr:uid="{00000000-0005-0000-0000-00006F100000}"/>
    <cellStyle name="Migliaia 2 2 2 2 2 5 2 4 2" xfId="37190" xr:uid="{00000000-0005-0000-0000-000070100000}"/>
    <cellStyle name="Migliaia 2 2 2 2 2 5 2 5" xfId="25773" xr:uid="{00000000-0005-0000-0000-000071100000}"/>
    <cellStyle name="Migliaia 2 2 2 2 2 5 3" xfId="4362" xr:uid="{00000000-0005-0000-0000-000072100000}"/>
    <cellStyle name="Migliaia 2 2 2 2 2 5 3 2" xfId="10071" xr:uid="{00000000-0005-0000-0000-000073100000}"/>
    <cellStyle name="Migliaia 2 2 2 2 2 5 3 2 2" xfId="21488" xr:uid="{00000000-0005-0000-0000-000074100000}"/>
    <cellStyle name="Migliaia 2 2 2 2 2 5 3 2 2 2" xfId="44325" xr:uid="{00000000-0005-0000-0000-000075100000}"/>
    <cellStyle name="Migliaia 2 2 2 2 2 5 3 2 3" xfId="32908" xr:uid="{00000000-0005-0000-0000-000076100000}"/>
    <cellStyle name="Migliaia 2 2 2 2 2 5 3 3" xfId="15780" xr:uid="{00000000-0005-0000-0000-000077100000}"/>
    <cellStyle name="Migliaia 2 2 2 2 2 5 3 3 2" xfId="38617" xr:uid="{00000000-0005-0000-0000-000078100000}"/>
    <cellStyle name="Migliaia 2 2 2 2 2 5 3 4" xfId="27200" xr:uid="{00000000-0005-0000-0000-000079100000}"/>
    <cellStyle name="Migliaia 2 2 2 2 2 5 4" xfId="7217" xr:uid="{00000000-0005-0000-0000-00007A100000}"/>
    <cellStyle name="Migliaia 2 2 2 2 2 5 4 2" xfId="18634" xr:uid="{00000000-0005-0000-0000-00007B100000}"/>
    <cellStyle name="Migliaia 2 2 2 2 2 5 4 2 2" xfId="41471" xr:uid="{00000000-0005-0000-0000-00007C100000}"/>
    <cellStyle name="Migliaia 2 2 2 2 2 5 4 3" xfId="30054" xr:uid="{00000000-0005-0000-0000-00007D100000}"/>
    <cellStyle name="Migliaia 2 2 2 2 2 5 5" xfId="12926" xr:uid="{00000000-0005-0000-0000-00007E100000}"/>
    <cellStyle name="Migliaia 2 2 2 2 2 5 5 2" xfId="35763" xr:uid="{00000000-0005-0000-0000-00007F100000}"/>
    <cellStyle name="Migliaia 2 2 2 2 2 5 6" xfId="24346" xr:uid="{00000000-0005-0000-0000-000080100000}"/>
    <cellStyle name="Migliaia 2 2 2 2 2 6" xfId="1721" xr:uid="{00000000-0005-0000-0000-000081100000}"/>
    <cellStyle name="Migliaia 2 2 2 2 2 6 2" xfId="3150" xr:uid="{00000000-0005-0000-0000-000082100000}"/>
    <cellStyle name="Migliaia 2 2 2 2 2 6 2 2" xfId="6006" xr:uid="{00000000-0005-0000-0000-000083100000}"/>
    <cellStyle name="Migliaia 2 2 2 2 2 6 2 2 2" xfId="11714" xr:uid="{00000000-0005-0000-0000-000084100000}"/>
    <cellStyle name="Migliaia 2 2 2 2 2 6 2 2 2 2" xfId="23132" xr:uid="{00000000-0005-0000-0000-000085100000}"/>
    <cellStyle name="Migliaia 2 2 2 2 2 6 2 2 2 2 2" xfId="45969" xr:uid="{00000000-0005-0000-0000-000086100000}"/>
    <cellStyle name="Migliaia 2 2 2 2 2 6 2 2 2 3" xfId="34552" xr:uid="{00000000-0005-0000-0000-000087100000}"/>
    <cellStyle name="Migliaia 2 2 2 2 2 6 2 2 3" xfId="17424" xr:uid="{00000000-0005-0000-0000-000088100000}"/>
    <cellStyle name="Migliaia 2 2 2 2 2 6 2 2 3 2" xfId="40261" xr:uid="{00000000-0005-0000-0000-000089100000}"/>
    <cellStyle name="Migliaia 2 2 2 2 2 6 2 2 4" xfId="28844" xr:uid="{00000000-0005-0000-0000-00008A100000}"/>
    <cellStyle name="Migliaia 2 2 2 2 2 6 2 3" xfId="8861" xr:uid="{00000000-0005-0000-0000-00008B100000}"/>
    <cellStyle name="Migliaia 2 2 2 2 2 6 2 3 2" xfId="20278" xr:uid="{00000000-0005-0000-0000-00008C100000}"/>
    <cellStyle name="Migliaia 2 2 2 2 2 6 2 3 2 2" xfId="43115" xr:uid="{00000000-0005-0000-0000-00008D100000}"/>
    <cellStyle name="Migliaia 2 2 2 2 2 6 2 3 3" xfId="31698" xr:uid="{00000000-0005-0000-0000-00008E100000}"/>
    <cellStyle name="Migliaia 2 2 2 2 2 6 2 4" xfId="14570" xr:uid="{00000000-0005-0000-0000-00008F100000}"/>
    <cellStyle name="Migliaia 2 2 2 2 2 6 2 4 2" xfId="37407" xr:uid="{00000000-0005-0000-0000-000090100000}"/>
    <cellStyle name="Migliaia 2 2 2 2 2 6 2 5" xfId="25990" xr:uid="{00000000-0005-0000-0000-000091100000}"/>
    <cellStyle name="Migliaia 2 2 2 2 2 6 3" xfId="4579" xr:uid="{00000000-0005-0000-0000-000092100000}"/>
    <cellStyle name="Migliaia 2 2 2 2 2 6 3 2" xfId="10288" xr:uid="{00000000-0005-0000-0000-000093100000}"/>
    <cellStyle name="Migliaia 2 2 2 2 2 6 3 2 2" xfId="21705" xr:uid="{00000000-0005-0000-0000-000094100000}"/>
    <cellStyle name="Migliaia 2 2 2 2 2 6 3 2 2 2" xfId="44542" xr:uid="{00000000-0005-0000-0000-000095100000}"/>
    <cellStyle name="Migliaia 2 2 2 2 2 6 3 2 3" xfId="33125" xr:uid="{00000000-0005-0000-0000-000096100000}"/>
    <cellStyle name="Migliaia 2 2 2 2 2 6 3 3" xfId="15997" xr:uid="{00000000-0005-0000-0000-000097100000}"/>
    <cellStyle name="Migliaia 2 2 2 2 2 6 3 3 2" xfId="38834" xr:uid="{00000000-0005-0000-0000-000098100000}"/>
    <cellStyle name="Migliaia 2 2 2 2 2 6 3 4" xfId="27417" xr:uid="{00000000-0005-0000-0000-000099100000}"/>
    <cellStyle name="Migliaia 2 2 2 2 2 6 4" xfId="7434" xr:uid="{00000000-0005-0000-0000-00009A100000}"/>
    <cellStyle name="Migliaia 2 2 2 2 2 6 4 2" xfId="18851" xr:uid="{00000000-0005-0000-0000-00009B100000}"/>
    <cellStyle name="Migliaia 2 2 2 2 2 6 4 2 2" xfId="41688" xr:uid="{00000000-0005-0000-0000-00009C100000}"/>
    <cellStyle name="Migliaia 2 2 2 2 2 6 4 3" xfId="30271" xr:uid="{00000000-0005-0000-0000-00009D100000}"/>
    <cellStyle name="Migliaia 2 2 2 2 2 6 5" xfId="13143" xr:uid="{00000000-0005-0000-0000-00009E100000}"/>
    <cellStyle name="Migliaia 2 2 2 2 2 6 5 2" xfId="35980" xr:uid="{00000000-0005-0000-0000-00009F100000}"/>
    <cellStyle name="Migliaia 2 2 2 2 2 6 6" xfId="24563" xr:uid="{00000000-0005-0000-0000-0000A0100000}"/>
    <cellStyle name="Migliaia 2 2 2 2 2 7" xfId="2065" xr:uid="{00000000-0005-0000-0000-0000A1100000}"/>
    <cellStyle name="Migliaia 2 2 2 2 2 7 2" xfId="4921" xr:uid="{00000000-0005-0000-0000-0000A2100000}"/>
    <cellStyle name="Migliaia 2 2 2 2 2 7 2 2" xfId="10629" xr:uid="{00000000-0005-0000-0000-0000A3100000}"/>
    <cellStyle name="Migliaia 2 2 2 2 2 7 2 2 2" xfId="22047" xr:uid="{00000000-0005-0000-0000-0000A4100000}"/>
    <cellStyle name="Migliaia 2 2 2 2 2 7 2 2 2 2" xfId="44884" xr:uid="{00000000-0005-0000-0000-0000A5100000}"/>
    <cellStyle name="Migliaia 2 2 2 2 2 7 2 2 3" xfId="33467" xr:uid="{00000000-0005-0000-0000-0000A6100000}"/>
    <cellStyle name="Migliaia 2 2 2 2 2 7 2 3" xfId="16339" xr:uid="{00000000-0005-0000-0000-0000A7100000}"/>
    <cellStyle name="Migliaia 2 2 2 2 2 7 2 3 2" xfId="39176" xr:uid="{00000000-0005-0000-0000-0000A8100000}"/>
    <cellStyle name="Migliaia 2 2 2 2 2 7 2 4" xfId="27759" xr:uid="{00000000-0005-0000-0000-0000A9100000}"/>
    <cellStyle name="Migliaia 2 2 2 2 2 7 3" xfId="7776" xr:uid="{00000000-0005-0000-0000-0000AA100000}"/>
    <cellStyle name="Migliaia 2 2 2 2 2 7 3 2" xfId="19193" xr:uid="{00000000-0005-0000-0000-0000AB100000}"/>
    <cellStyle name="Migliaia 2 2 2 2 2 7 3 2 2" xfId="42030" xr:uid="{00000000-0005-0000-0000-0000AC100000}"/>
    <cellStyle name="Migliaia 2 2 2 2 2 7 3 3" xfId="30613" xr:uid="{00000000-0005-0000-0000-0000AD100000}"/>
    <cellStyle name="Migliaia 2 2 2 2 2 7 4" xfId="13485" xr:uid="{00000000-0005-0000-0000-0000AE100000}"/>
    <cellStyle name="Migliaia 2 2 2 2 2 7 4 2" xfId="36322" xr:uid="{00000000-0005-0000-0000-0000AF100000}"/>
    <cellStyle name="Migliaia 2 2 2 2 2 7 5" xfId="24905" xr:uid="{00000000-0005-0000-0000-0000B0100000}"/>
    <cellStyle name="Migliaia 2 2 2 2 2 8" xfId="3494" xr:uid="{00000000-0005-0000-0000-0000B1100000}"/>
    <cellStyle name="Migliaia 2 2 2 2 2 8 2" xfId="9203" xr:uid="{00000000-0005-0000-0000-0000B2100000}"/>
    <cellStyle name="Migliaia 2 2 2 2 2 8 2 2" xfId="20620" xr:uid="{00000000-0005-0000-0000-0000B3100000}"/>
    <cellStyle name="Migliaia 2 2 2 2 2 8 2 2 2" xfId="43457" xr:uid="{00000000-0005-0000-0000-0000B4100000}"/>
    <cellStyle name="Migliaia 2 2 2 2 2 8 2 3" xfId="32040" xr:uid="{00000000-0005-0000-0000-0000B5100000}"/>
    <cellStyle name="Migliaia 2 2 2 2 2 8 3" xfId="14912" xr:uid="{00000000-0005-0000-0000-0000B6100000}"/>
    <cellStyle name="Migliaia 2 2 2 2 2 8 3 2" xfId="37749" xr:uid="{00000000-0005-0000-0000-0000B7100000}"/>
    <cellStyle name="Migliaia 2 2 2 2 2 8 4" xfId="26332" xr:uid="{00000000-0005-0000-0000-0000B8100000}"/>
    <cellStyle name="Migliaia 2 2 2 2 2 9" xfId="6349" xr:uid="{00000000-0005-0000-0000-0000B9100000}"/>
    <cellStyle name="Migliaia 2 2 2 2 2 9 2" xfId="17766" xr:uid="{00000000-0005-0000-0000-0000BA100000}"/>
    <cellStyle name="Migliaia 2 2 2 2 2 9 2 2" xfId="40603" xr:uid="{00000000-0005-0000-0000-0000BB100000}"/>
    <cellStyle name="Migliaia 2 2 2 2 2 9 3" xfId="29186" xr:uid="{00000000-0005-0000-0000-0000BC100000}"/>
    <cellStyle name="Migliaia 2 2 2 2 3" xfId="586" xr:uid="{00000000-0005-0000-0000-0000BD100000}"/>
    <cellStyle name="Migliaia 2 2 2 2 3 2" xfId="2168" xr:uid="{00000000-0005-0000-0000-0000BE100000}"/>
    <cellStyle name="Migliaia 2 2 2 2 3 2 2" xfId="5024" xr:uid="{00000000-0005-0000-0000-0000BF100000}"/>
    <cellStyle name="Migliaia 2 2 2 2 3 2 2 2" xfId="10732" xr:uid="{00000000-0005-0000-0000-0000C0100000}"/>
    <cellStyle name="Migliaia 2 2 2 2 3 2 2 2 2" xfId="22150" xr:uid="{00000000-0005-0000-0000-0000C1100000}"/>
    <cellStyle name="Migliaia 2 2 2 2 3 2 2 2 2 2" xfId="44987" xr:uid="{00000000-0005-0000-0000-0000C2100000}"/>
    <cellStyle name="Migliaia 2 2 2 2 3 2 2 2 3" xfId="33570" xr:uid="{00000000-0005-0000-0000-0000C3100000}"/>
    <cellStyle name="Migliaia 2 2 2 2 3 2 2 3" xfId="16442" xr:uid="{00000000-0005-0000-0000-0000C4100000}"/>
    <cellStyle name="Migliaia 2 2 2 2 3 2 2 3 2" xfId="39279" xr:uid="{00000000-0005-0000-0000-0000C5100000}"/>
    <cellStyle name="Migliaia 2 2 2 2 3 2 2 4" xfId="27862" xr:uid="{00000000-0005-0000-0000-0000C6100000}"/>
    <cellStyle name="Migliaia 2 2 2 2 3 2 3" xfId="7879" xr:uid="{00000000-0005-0000-0000-0000C7100000}"/>
    <cellStyle name="Migliaia 2 2 2 2 3 2 3 2" xfId="19296" xr:uid="{00000000-0005-0000-0000-0000C8100000}"/>
    <cellStyle name="Migliaia 2 2 2 2 3 2 3 2 2" xfId="42133" xr:uid="{00000000-0005-0000-0000-0000C9100000}"/>
    <cellStyle name="Migliaia 2 2 2 2 3 2 3 3" xfId="30716" xr:uid="{00000000-0005-0000-0000-0000CA100000}"/>
    <cellStyle name="Migliaia 2 2 2 2 3 2 4" xfId="13588" xr:uid="{00000000-0005-0000-0000-0000CB100000}"/>
    <cellStyle name="Migliaia 2 2 2 2 3 2 4 2" xfId="36425" xr:uid="{00000000-0005-0000-0000-0000CC100000}"/>
    <cellStyle name="Migliaia 2 2 2 2 3 2 5" xfId="25008" xr:uid="{00000000-0005-0000-0000-0000CD100000}"/>
    <cellStyle name="Migliaia 2 2 2 2 3 3" xfId="3597" xr:uid="{00000000-0005-0000-0000-0000CE100000}"/>
    <cellStyle name="Migliaia 2 2 2 2 3 3 2" xfId="9306" xr:uid="{00000000-0005-0000-0000-0000CF100000}"/>
    <cellStyle name="Migliaia 2 2 2 2 3 3 2 2" xfId="20723" xr:uid="{00000000-0005-0000-0000-0000D0100000}"/>
    <cellStyle name="Migliaia 2 2 2 2 3 3 2 2 2" xfId="43560" xr:uid="{00000000-0005-0000-0000-0000D1100000}"/>
    <cellStyle name="Migliaia 2 2 2 2 3 3 2 3" xfId="32143" xr:uid="{00000000-0005-0000-0000-0000D2100000}"/>
    <cellStyle name="Migliaia 2 2 2 2 3 3 3" xfId="15015" xr:uid="{00000000-0005-0000-0000-0000D3100000}"/>
    <cellStyle name="Migliaia 2 2 2 2 3 3 3 2" xfId="37852" xr:uid="{00000000-0005-0000-0000-0000D4100000}"/>
    <cellStyle name="Migliaia 2 2 2 2 3 3 4" xfId="26435" xr:uid="{00000000-0005-0000-0000-0000D5100000}"/>
    <cellStyle name="Migliaia 2 2 2 2 3 4" xfId="6452" xr:uid="{00000000-0005-0000-0000-0000D6100000}"/>
    <cellStyle name="Migliaia 2 2 2 2 3 4 2" xfId="17869" xr:uid="{00000000-0005-0000-0000-0000D7100000}"/>
    <cellStyle name="Migliaia 2 2 2 2 3 4 2 2" xfId="40706" xr:uid="{00000000-0005-0000-0000-0000D8100000}"/>
    <cellStyle name="Migliaia 2 2 2 2 3 4 3" xfId="29289" xr:uid="{00000000-0005-0000-0000-0000D9100000}"/>
    <cellStyle name="Migliaia 2 2 2 2 3 5" xfId="12161" xr:uid="{00000000-0005-0000-0000-0000DA100000}"/>
    <cellStyle name="Migliaia 2 2 2 2 3 5 2" xfId="34998" xr:uid="{00000000-0005-0000-0000-0000DB100000}"/>
    <cellStyle name="Migliaia 2 2 2 2 3 6" xfId="23581" xr:uid="{00000000-0005-0000-0000-0000DC100000}"/>
    <cellStyle name="Migliaia 2 2 2 2 4" xfId="849" xr:uid="{00000000-0005-0000-0000-0000DD100000}"/>
    <cellStyle name="Migliaia 2 2 2 2 4 2" xfId="2385" xr:uid="{00000000-0005-0000-0000-0000DE100000}"/>
    <cellStyle name="Migliaia 2 2 2 2 4 2 2" xfId="5241" xr:uid="{00000000-0005-0000-0000-0000DF100000}"/>
    <cellStyle name="Migliaia 2 2 2 2 4 2 2 2" xfId="10949" xr:uid="{00000000-0005-0000-0000-0000E0100000}"/>
    <cellStyle name="Migliaia 2 2 2 2 4 2 2 2 2" xfId="22367" xr:uid="{00000000-0005-0000-0000-0000E1100000}"/>
    <cellStyle name="Migliaia 2 2 2 2 4 2 2 2 2 2" xfId="45204" xr:uid="{00000000-0005-0000-0000-0000E2100000}"/>
    <cellStyle name="Migliaia 2 2 2 2 4 2 2 2 3" xfId="33787" xr:uid="{00000000-0005-0000-0000-0000E3100000}"/>
    <cellStyle name="Migliaia 2 2 2 2 4 2 2 3" xfId="16659" xr:uid="{00000000-0005-0000-0000-0000E4100000}"/>
    <cellStyle name="Migliaia 2 2 2 2 4 2 2 3 2" xfId="39496" xr:uid="{00000000-0005-0000-0000-0000E5100000}"/>
    <cellStyle name="Migliaia 2 2 2 2 4 2 2 4" xfId="28079" xr:uid="{00000000-0005-0000-0000-0000E6100000}"/>
    <cellStyle name="Migliaia 2 2 2 2 4 2 3" xfId="8096" xr:uid="{00000000-0005-0000-0000-0000E7100000}"/>
    <cellStyle name="Migliaia 2 2 2 2 4 2 3 2" xfId="19513" xr:uid="{00000000-0005-0000-0000-0000E8100000}"/>
    <cellStyle name="Migliaia 2 2 2 2 4 2 3 2 2" xfId="42350" xr:uid="{00000000-0005-0000-0000-0000E9100000}"/>
    <cellStyle name="Migliaia 2 2 2 2 4 2 3 3" xfId="30933" xr:uid="{00000000-0005-0000-0000-0000EA100000}"/>
    <cellStyle name="Migliaia 2 2 2 2 4 2 4" xfId="13805" xr:uid="{00000000-0005-0000-0000-0000EB100000}"/>
    <cellStyle name="Migliaia 2 2 2 2 4 2 4 2" xfId="36642" xr:uid="{00000000-0005-0000-0000-0000EC100000}"/>
    <cellStyle name="Migliaia 2 2 2 2 4 2 5" xfId="25225" xr:uid="{00000000-0005-0000-0000-0000ED100000}"/>
    <cellStyle name="Migliaia 2 2 2 2 4 3" xfId="3814" xr:uid="{00000000-0005-0000-0000-0000EE100000}"/>
    <cellStyle name="Migliaia 2 2 2 2 4 3 2" xfId="9523" xr:uid="{00000000-0005-0000-0000-0000EF100000}"/>
    <cellStyle name="Migliaia 2 2 2 2 4 3 2 2" xfId="20940" xr:uid="{00000000-0005-0000-0000-0000F0100000}"/>
    <cellStyle name="Migliaia 2 2 2 2 4 3 2 2 2" xfId="43777" xr:uid="{00000000-0005-0000-0000-0000F1100000}"/>
    <cellStyle name="Migliaia 2 2 2 2 4 3 2 3" xfId="32360" xr:uid="{00000000-0005-0000-0000-0000F2100000}"/>
    <cellStyle name="Migliaia 2 2 2 2 4 3 3" xfId="15232" xr:uid="{00000000-0005-0000-0000-0000F3100000}"/>
    <cellStyle name="Migliaia 2 2 2 2 4 3 3 2" xfId="38069" xr:uid="{00000000-0005-0000-0000-0000F4100000}"/>
    <cellStyle name="Migliaia 2 2 2 2 4 3 4" xfId="26652" xr:uid="{00000000-0005-0000-0000-0000F5100000}"/>
    <cellStyle name="Migliaia 2 2 2 2 4 4" xfId="6669" xr:uid="{00000000-0005-0000-0000-0000F6100000}"/>
    <cellStyle name="Migliaia 2 2 2 2 4 4 2" xfId="18086" xr:uid="{00000000-0005-0000-0000-0000F7100000}"/>
    <cellStyle name="Migliaia 2 2 2 2 4 4 2 2" xfId="40923" xr:uid="{00000000-0005-0000-0000-0000F8100000}"/>
    <cellStyle name="Migliaia 2 2 2 2 4 4 3" xfId="29506" xr:uid="{00000000-0005-0000-0000-0000F9100000}"/>
    <cellStyle name="Migliaia 2 2 2 2 4 5" xfId="12378" xr:uid="{00000000-0005-0000-0000-0000FA100000}"/>
    <cellStyle name="Migliaia 2 2 2 2 4 5 2" xfId="35215" xr:uid="{00000000-0005-0000-0000-0000FB100000}"/>
    <cellStyle name="Migliaia 2 2 2 2 4 6" xfId="23798" xr:uid="{00000000-0005-0000-0000-0000FC100000}"/>
    <cellStyle name="Migliaia 2 2 2 2 5" xfId="1096" xr:uid="{00000000-0005-0000-0000-0000FD100000}"/>
    <cellStyle name="Migliaia 2 2 2 2 5 2" xfId="2602" xr:uid="{00000000-0005-0000-0000-0000FE100000}"/>
    <cellStyle name="Migliaia 2 2 2 2 5 2 2" xfId="5458" xr:uid="{00000000-0005-0000-0000-0000FF100000}"/>
    <cellStyle name="Migliaia 2 2 2 2 5 2 2 2" xfId="11166" xr:uid="{00000000-0005-0000-0000-000000110000}"/>
    <cellStyle name="Migliaia 2 2 2 2 5 2 2 2 2" xfId="22584" xr:uid="{00000000-0005-0000-0000-000001110000}"/>
    <cellStyle name="Migliaia 2 2 2 2 5 2 2 2 2 2" xfId="45421" xr:uid="{00000000-0005-0000-0000-000002110000}"/>
    <cellStyle name="Migliaia 2 2 2 2 5 2 2 2 3" xfId="34004" xr:uid="{00000000-0005-0000-0000-000003110000}"/>
    <cellStyle name="Migliaia 2 2 2 2 5 2 2 3" xfId="16876" xr:uid="{00000000-0005-0000-0000-000004110000}"/>
    <cellStyle name="Migliaia 2 2 2 2 5 2 2 3 2" xfId="39713" xr:uid="{00000000-0005-0000-0000-000005110000}"/>
    <cellStyle name="Migliaia 2 2 2 2 5 2 2 4" xfId="28296" xr:uid="{00000000-0005-0000-0000-000006110000}"/>
    <cellStyle name="Migliaia 2 2 2 2 5 2 3" xfId="8313" xr:uid="{00000000-0005-0000-0000-000007110000}"/>
    <cellStyle name="Migliaia 2 2 2 2 5 2 3 2" xfId="19730" xr:uid="{00000000-0005-0000-0000-000008110000}"/>
    <cellStyle name="Migliaia 2 2 2 2 5 2 3 2 2" xfId="42567" xr:uid="{00000000-0005-0000-0000-000009110000}"/>
    <cellStyle name="Migliaia 2 2 2 2 5 2 3 3" xfId="31150" xr:uid="{00000000-0005-0000-0000-00000A110000}"/>
    <cellStyle name="Migliaia 2 2 2 2 5 2 4" xfId="14022" xr:uid="{00000000-0005-0000-0000-00000B110000}"/>
    <cellStyle name="Migliaia 2 2 2 2 5 2 4 2" xfId="36859" xr:uid="{00000000-0005-0000-0000-00000C110000}"/>
    <cellStyle name="Migliaia 2 2 2 2 5 2 5" xfId="25442" xr:uid="{00000000-0005-0000-0000-00000D110000}"/>
    <cellStyle name="Migliaia 2 2 2 2 5 3" xfId="4031" xr:uid="{00000000-0005-0000-0000-00000E110000}"/>
    <cellStyle name="Migliaia 2 2 2 2 5 3 2" xfId="9740" xr:uid="{00000000-0005-0000-0000-00000F110000}"/>
    <cellStyle name="Migliaia 2 2 2 2 5 3 2 2" xfId="21157" xr:uid="{00000000-0005-0000-0000-000010110000}"/>
    <cellStyle name="Migliaia 2 2 2 2 5 3 2 2 2" xfId="43994" xr:uid="{00000000-0005-0000-0000-000011110000}"/>
    <cellStyle name="Migliaia 2 2 2 2 5 3 2 3" xfId="32577" xr:uid="{00000000-0005-0000-0000-000012110000}"/>
    <cellStyle name="Migliaia 2 2 2 2 5 3 3" xfId="15449" xr:uid="{00000000-0005-0000-0000-000013110000}"/>
    <cellStyle name="Migliaia 2 2 2 2 5 3 3 2" xfId="38286" xr:uid="{00000000-0005-0000-0000-000014110000}"/>
    <cellStyle name="Migliaia 2 2 2 2 5 3 4" xfId="26869" xr:uid="{00000000-0005-0000-0000-000015110000}"/>
    <cellStyle name="Migliaia 2 2 2 2 5 4" xfId="6886" xr:uid="{00000000-0005-0000-0000-000016110000}"/>
    <cellStyle name="Migliaia 2 2 2 2 5 4 2" xfId="18303" xr:uid="{00000000-0005-0000-0000-000017110000}"/>
    <cellStyle name="Migliaia 2 2 2 2 5 4 2 2" xfId="41140" xr:uid="{00000000-0005-0000-0000-000018110000}"/>
    <cellStyle name="Migliaia 2 2 2 2 5 4 3" xfId="29723" xr:uid="{00000000-0005-0000-0000-000019110000}"/>
    <cellStyle name="Migliaia 2 2 2 2 5 5" xfId="12595" xr:uid="{00000000-0005-0000-0000-00001A110000}"/>
    <cellStyle name="Migliaia 2 2 2 2 5 5 2" xfId="35432" xr:uid="{00000000-0005-0000-0000-00001B110000}"/>
    <cellStyle name="Migliaia 2 2 2 2 5 6" xfId="24015" xr:uid="{00000000-0005-0000-0000-00001C110000}"/>
    <cellStyle name="Migliaia 2 2 2 2 6" xfId="1343" xr:uid="{00000000-0005-0000-0000-00001D110000}"/>
    <cellStyle name="Migliaia 2 2 2 2 6 2" xfId="2819" xr:uid="{00000000-0005-0000-0000-00001E110000}"/>
    <cellStyle name="Migliaia 2 2 2 2 6 2 2" xfId="5675" xr:uid="{00000000-0005-0000-0000-00001F110000}"/>
    <cellStyle name="Migliaia 2 2 2 2 6 2 2 2" xfId="11383" xr:uid="{00000000-0005-0000-0000-000020110000}"/>
    <cellStyle name="Migliaia 2 2 2 2 6 2 2 2 2" xfId="22801" xr:uid="{00000000-0005-0000-0000-000021110000}"/>
    <cellStyle name="Migliaia 2 2 2 2 6 2 2 2 2 2" xfId="45638" xr:uid="{00000000-0005-0000-0000-000022110000}"/>
    <cellStyle name="Migliaia 2 2 2 2 6 2 2 2 3" xfId="34221" xr:uid="{00000000-0005-0000-0000-000023110000}"/>
    <cellStyle name="Migliaia 2 2 2 2 6 2 2 3" xfId="17093" xr:uid="{00000000-0005-0000-0000-000024110000}"/>
    <cellStyle name="Migliaia 2 2 2 2 6 2 2 3 2" xfId="39930" xr:uid="{00000000-0005-0000-0000-000025110000}"/>
    <cellStyle name="Migliaia 2 2 2 2 6 2 2 4" xfId="28513" xr:uid="{00000000-0005-0000-0000-000026110000}"/>
    <cellStyle name="Migliaia 2 2 2 2 6 2 3" xfId="8530" xr:uid="{00000000-0005-0000-0000-000027110000}"/>
    <cellStyle name="Migliaia 2 2 2 2 6 2 3 2" xfId="19947" xr:uid="{00000000-0005-0000-0000-000028110000}"/>
    <cellStyle name="Migliaia 2 2 2 2 6 2 3 2 2" xfId="42784" xr:uid="{00000000-0005-0000-0000-000029110000}"/>
    <cellStyle name="Migliaia 2 2 2 2 6 2 3 3" xfId="31367" xr:uid="{00000000-0005-0000-0000-00002A110000}"/>
    <cellStyle name="Migliaia 2 2 2 2 6 2 4" xfId="14239" xr:uid="{00000000-0005-0000-0000-00002B110000}"/>
    <cellStyle name="Migliaia 2 2 2 2 6 2 4 2" xfId="37076" xr:uid="{00000000-0005-0000-0000-00002C110000}"/>
    <cellStyle name="Migliaia 2 2 2 2 6 2 5" xfId="25659" xr:uid="{00000000-0005-0000-0000-00002D110000}"/>
    <cellStyle name="Migliaia 2 2 2 2 6 3" xfId="4248" xr:uid="{00000000-0005-0000-0000-00002E110000}"/>
    <cellStyle name="Migliaia 2 2 2 2 6 3 2" xfId="9957" xr:uid="{00000000-0005-0000-0000-00002F110000}"/>
    <cellStyle name="Migliaia 2 2 2 2 6 3 2 2" xfId="21374" xr:uid="{00000000-0005-0000-0000-000030110000}"/>
    <cellStyle name="Migliaia 2 2 2 2 6 3 2 2 2" xfId="44211" xr:uid="{00000000-0005-0000-0000-000031110000}"/>
    <cellStyle name="Migliaia 2 2 2 2 6 3 2 3" xfId="32794" xr:uid="{00000000-0005-0000-0000-000032110000}"/>
    <cellStyle name="Migliaia 2 2 2 2 6 3 3" xfId="15666" xr:uid="{00000000-0005-0000-0000-000033110000}"/>
    <cellStyle name="Migliaia 2 2 2 2 6 3 3 2" xfId="38503" xr:uid="{00000000-0005-0000-0000-000034110000}"/>
    <cellStyle name="Migliaia 2 2 2 2 6 3 4" xfId="27086" xr:uid="{00000000-0005-0000-0000-000035110000}"/>
    <cellStyle name="Migliaia 2 2 2 2 6 4" xfId="7103" xr:uid="{00000000-0005-0000-0000-000036110000}"/>
    <cellStyle name="Migliaia 2 2 2 2 6 4 2" xfId="18520" xr:uid="{00000000-0005-0000-0000-000037110000}"/>
    <cellStyle name="Migliaia 2 2 2 2 6 4 2 2" xfId="41357" xr:uid="{00000000-0005-0000-0000-000038110000}"/>
    <cellStyle name="Migliaia 2 2 2 2 6 4 3" xfId="29940" xr:uid="{00000000-0005-0000-0000-000039110000}"/>
    <cellStyle name="Migliaia 2 2 2 2 6 5" xfId="12812" xr:uid="{00000000-0005-0000-0000-00003A110000}"/>
    <cellStyle name="Migliaia 2 2 2 2 6 5 2" xfId="35649" xr:uid="{00000000-0005-0000-0000-00003B110000}"/>
    <cellStyle name="Migliaia 2 2 2 2 6 6" xfId="24232" xr:uid="{00000000-0005-0000-0000-00003C110000}"/>
    <cellStyle name="Migliaia 2 2 2 2 7" xfId="1590" xr:uid="{00000000-0005-0000-0000-00003D110000}"/>
    <cellStyle name="Migliaia 2 2 2 2 7 2" xfId="3036" xr:uid="{00000000-0005-0000-0000-00003E110000}"/>
    <cellStyle name="Migliaia 2 2 2 2 7 2 2" xfId="5892" xr:uid="{00000000-0005-0000-0000-00003F110000}"/>
    <cellStyle name="Migliaia 2 2 2 2 7 2 2 2" xfId="11600" xr:uid="{00000000-0005-0000-0000-000040110000}"/>
    <cellStyle name="Migliaia 2 2 2 2 7 2 2 2 2" xfId="23018" xr:uid="{00000000-0005-0000-0000-000041110000}"/>
    <cellStyle name="Migliaia 2 2 2 2 7 2 2 2 2 2" xfId="45855" xr:uid="{00000000-0005-0000-0000-000042110000}"/>
    <cellStyle name="Migliaia 2 2 2 2 7 2 2 2 3" xfId="34438" xr:uid="{00000000-0005-0000-0000-000043110000}"/>
    <cellStyle name="Migliaia 2 2 2 2 7 2 2 3" xfId="17310" xr:uid="{00000000-0005-0000-0000-000044110000}"/>
    <cellStyle name="Migliaia 2 2 2 2 7 2 2 3 2" xfId="40147" xr:uid="{00000000-0005-0000-0000-000045110000}"/>
    <cellStyle name="Migliaia 2 2 2 2 7 2 2 4" xfId="28730" xr:uid="{00000000-0005-0000-0000-000046110000}"/>
    <cellStyle name="Migliaia 2 2 2 2 7 2 3" xfId="8747" xr:uid="{00000000-0005-0000-0000-000047110000}"/>
    <cellStyle name="Migliaia 2 2 2 2 7 2 3 2" xfId="20164" xr:uid="{00000000-0005-0000-0000-000048110000}"/>
    <cellStyle name="Migliaia 2 2 2 2 7 2 3 2 2" xfId="43001" xr:uid="{00000000-0005-0000-0000-000049110000}"/>
    <cellStyle name="Migliaia 2 2 2 2 7 2 3 3" xfId="31584" xr:uid="{00000000-0005-0000-0000-00004A110000}"/>
    <cellStyle name="Migliaia 2 2 2 2 7 2 4" xfId="14456" xr:uid="{00000000-0005-0000-0000-00004B110000}"/>
    <cellStyle name="Migliaia 2 2 2 2 7 2 4 2" xfId="37293" xr:uid="{00000000-0005-0000-0000-00004C110000}"/>
    <cellStyle name="Migliaia 2 2 2 2 7 2 5" xfId="25876" xr:uid="{00000000-0005-0000-0000-00004D110000}"/>
    <cellStyle name="Migliaia 2 2 2 2 7 3" xfId="4465" xr:uid="{00000000-0005-0000-0000-00004E110000}"/>
    <cellStyle name="Migliaia 2 2 2 2 7 3 2" xfId="10174" xr:uid="{00000000-0005-0000-0000-00004F110000}"/>
    <cellStyle name="Migliaia 2 2 2 2 7 3 2 2" xfId="21591" xr:uid="{00000000-0005-0000-0000-000050110000}"/>
    <cellStyle name="Migliaia 2 2 2 2 7 3 2 2 2" xfId="44428" xr:uid="{00000000-0005-0000-0000-000051110000}"/>
    <cellStyle name="Migliaia 2 2 2 2 7 3 2 3" xfId="33011" xr:uid="{00000000-0005-0000-0000-000052110000}"/>
    <cellStyle name="Migliaia 2 2 2 2 7 3 3" xfId="15883" xr:uid="{00000000-0005-0000-0000-000053110000}"/>
    <cellStyle name="Migliaia 2 2 2 2 7 3 3 2" xfId="38720" xr:uid="{00000000-0005-0000-0000-000054110000}"/>
    <cellStyle name="Migliaia 2 2 2 2 7 3 4" xfId="27303" xr:uid="{00000000-0005-0000-0000-000055110000}"/>
    <cellStyle name="Migliaia 2 2 2 2 7 4" xfId="7320" xr:uid="{00000000-0005-0000-0000-000056110000}"/>
    <cellStyle name="Migliaia 2 2 2 2 7 4 2" xfId="18737" xr:uid="{00000000-0005-0000-0000-000057110000}"/>
    <cellStyle name="Migliaia 2 2 2 2 7 4 2 2" xfId="41574" xr:uid="{00000000-0005-0000-0000-000058110000}"/>
    <cellStyle name="Migliaia 2 2 2 2 7 4 3" xfId="30157" xr:uid="{00000000-0005-0000-0000-000059110000}"/>
    <cellStyle name="Migliaia 2 2 2 2 7 5" xfId="13029" xr:uid="{00000000-0005-0000-0000-00005A110000}"/>
    <cellStyle name="Migliaia 2 2 2 2 7 5 2" xfId="35866" xr:uid="{00000000-0005-0000-0000-00005B110000}"/>
    <cellStyle name="Migliaia 2 2 2 2 7 6" xfId="24449" xr:uid="{00000000-0005-0000-0000-00005C110000}"/>
    <cellStyle name="Migliaia 2 2 2 2 8" xfId="1942" xr:uid="{00000000-0005-0000-0000-00005D110000}"/>
    <cellStyle name="Migliaia 2 2 2 2 8 2" xfId="4798" xr:uid="{00000000-0005-0000-0000-00005E110000}"/>
    <cellStyle name="Migliaia 2 2 2 2 8 2 2" xfId="10507" xr:uid="{00000000-0005-0000-0000-00005F110000}"/>
    <cellStyle name="Migliaia 2 2 2 2 8 2 2 2" xfId="21924" xr:uid="{00000000-0005-0000-0000-000060110000}"/>
    <cellStyle name="Migliaia 2 2 2 2 8 2 2 2 2" xfId="44761" xr:uid="{00000000-0005-0000-0000-000061110000}"/>
    <cellStyle name="Migliaia 2 2 2 2 8 2 2 3" xfId="33344" xr:uid="{00000000-0005-0000-0000-000062110000}"/>
    <cellStyle name="Migliaia 2 2 2 2 8 2 3" xfId="16216" xr:uid="{00000000-0005-0000-0000-000063110000}"/>
    <cellStyle name="Migliaia 2 2 2 2 8 2 3 2" xfId="39053" xr:uid="{00000000-0005-0000-0000-000064110000}"/>
    <cellStyle name="Migliaia 2 2 2 2 8 2 4" xfId="27636" xr:uid="{00000000-0005-0000-0000-000065110000}"/>
    <cellStyle name="Migliaia 2 2 2 2 8 3" xfId="7653" xr:uid="{00000000-0005-0000-0000-000066110000}"/>
    <cellStyle name="Migliaia 2 2 2 2 8 3 2" xfId="19070" xr:uid="{00000000-0005-0000-0000-000067110000}"/>
    <cellStyle name="Migliaia 2 2 2 2 8 3 2 2" xfId="41907" xr:uid="{00000000-0005-0000-0000-000068110000}"/>
    <cellStyle name="Migliaia 2 2 2 2 8 3 3" xfId="30490" xr:uid="{00000000-0005-0000-0000-000069110000}"/>
    <cellStyle name="Migliaia 2 2 2 2 8 4" xfId="13362" xr:uid="{00000000-0005-0000-0000-00006A110000}"/>
    <cellStyle name="Migliaia 2 2 2 2 8 4 2" xfId="36199" xr:uid="{00000000-0005-0000-0000-00006B110000}"/>
    <cellStyle name="Migliaia 2 2 2 2 8 5" xfId="24782" xr:uid="{00000000-0005-0000-0000-00006C110000}"/>
    <cellStyle name="Migliaia 2 2 2 2 9" xfId="3371" xr:uid="{00000000-0005-0000-0000-00006D110000}"/>
    <cellStyle name="Migliaia 2 2 2 2 9 2" xfId="9080" xr:uid="{00000000-0005-0000-0000-00006E110000}"/>
    <cellStyle name="Migliaia 2 2 2 2 9 2 2" xfId="20497" xr:uid="{00000000-0005-0000-0000-00006F110000}"/>
    <cellStyle name="Migliaia 2 2 2 2 9 2 2 2" xfId="43334" xr:uid="{00000000-0005-0000-0000-000070110000}"/>
    <cellStyle name="Migliaia 2 2 2 2 9 2 3" xfId="31917" xr:uid="{00000000-0005-0000-0000-000071110000}"/>
    <cellStyle name="Migliaia 2 2 2 2 9 3" xfId="14789" xr:uid="{00000000-0005-0000-0000-000072110000}"/>
    <cellStyle name="Migliaia 2 2 2 2 9 3 2" xfId="37626" xr:uid="{00000000-0005-0000-0000-000073110000}"/>
    <cellStyle name="Migliaia 2 2 2 2 9 4" xfId="26209" xr:uid="{00000000-0005-0000-0000-000074110000}"/>
    <cellStyle name="Migliaia 2 2 2 3" xfId="274" xr:uid="{00000000-0005-0000-0000-000075110000}"/>
    <cellStyle name="Migliaia 2 2 2 3 10" xfId="6187" xr:uid="{00000000-0005-0000-0000-000076110000}"/>
    <cellStyle name="Migliaia 2 2 2 3 10 2" xfId="17604" xr:uid="{00000000-0005-0000-0000-000077110000}"/>
    <cellStyle name="Migliaia 2 2 2 3 10 2 2" xfId="40441" xr:uid="{00000000-0005-0000-0000-000078110000}"/>
    <cellStyle name="Migliaia 2 2 2 3 10 3" xfId="29024" xr:uid="{00000000-0005-0000-0000-000079110000}"/>
    <cellStyle name="Migliaia 2 2 2 3 11" xfId="11896" xr:uid="{00000000-0005-0000-0000-00007A110000}"/>
    <cellStyle name="Migliaia 2 2 2 3 11 2" xfId="34733" xr:uid="{00000000-0005-0000-0000-00007B110000}"/>
    <cellStyle name="Migliaia 2 2 2 3 12" xfId="23316" xr:uid="{00000000-0005-0000-0000-00007C110000}"/>
    <cellStyle name="Migliaia 2 2 2 3 2" xfId="433" xr:uid="{00000000-0005-0000-0000-00007D110000}"/>
    <cellStyle name="Migliaia 2 2 2 3 2 10" xfId="12025" xr:uid="{00000000-0005-0000-0000-00007E110000}"/>
    <cellStyle name="Migliaia 2 2 2 3 2 10 2" xfId="34862" xr:uid="{00000000-0005-0000-0000-00007F110000}"/>
    <cellStyle name="Migliaia 2 2 2 3 2 11" xfId="23445" xr:uid="{00000000-0005-0000-0000-000080110000}"/>
    <cellStyle name="Migliaia 2 2 2 3 2 2" xfId="687" xr:uid="{00000000-0005-0000-0000-000081110000}"/>
    <cellStyle name="Migliaia 2 2 2 3 2 2 2" xfId="2249" xr:uid="{00000000-0005-0000-0000-000082110000}"/>
    <cellStyle name="Migliaia 2 2 2 3 2 2 2 2" xfId="5105" xr:uid="{00000000-0005-0000-0000-000083110000}"/>
    <cellStyle name="Migliaia 2 2 2 3 2 2 2 2 2" xfId="10813" xr:uid="{00000000-0005-0000-0000-000084110000}"/>
    <cellStyle name="Migliaia 2 2 2 3 2 2 2 2 2 2" xfId="22231" xr:uid="{00000000-0005-0000-0000-000085110000}"/>
    <cellStyle name="Migliaia 2 2 2 3 2 2 2 2 2 2 2" xfId="45068" xr:uid="{00000000-0005-0000-0000-000086110000}"/>
    <cellStyle name="Migliaia 2 2 2 3 2 2 2 2 2 3" xfId="33651" xr:uid="{00000000-0005-0000-0000-000087110000}"/>
    <cellStyle name="Migliaia 2 2 2 3 2 2 2 2 3" xfId="16523" xr:uid="{00000000-0005-0000-0000-000088110000}"/>
    <cellStyle name="Migliaia 2 2 2 3 2 2 2 2 3 2" xfId="39360" xr:uid="{00000000-0005-0000-0000-000089110000}"/>
    <cellStyle name="Migliaia 2 2 2 3 2 2 2 2 4" xfId="27943" xr:uid="{00000000-0005-0000-0000-00008A110000}"/>
    <cellStyle name="Migliaia 2 2 2 3 2 2 2 3" xfId="7960" xr:uid="{00000000-0005-0000-0000-00008B110000}"/>
    <cellStyle name="Migliaia 2 2 2 3 2 2 2 3 2" xfId="19377" xr:uid="{00000000-0005-0000-0000-00008C110000}"/>
    <cellStyle name="Migliaia 2 2 2 3 2 2 2 3 2 2" xfId="42214" xr:uid="{00000000-0005-0000-0000-00008D110000}"/>
    <cellStyle name="Migliaia 2 2 2 3 2 2 2 3 3" xfId="30797" xr:uid="{00000000-0005-0000-0000-00008E110000}"/>
    <cellStyle name="Migliaia 2 2 2 3 2 2 2 4" xfId="13669" xr:uid="{00000000-0005-0000-0000-00008F110000}"/>
    <cellStyle name="Migliaia 2 2 2 3 2 2 2 4 2" xfId="36506" xr:uid="{00000000-0005-0000-0000-000090110000}"/>
    <cellStyle name="Migliaia 2 2 2 3 2 2 2 5" xfId="25089" xr:uid="{00000000-0005-0000-0000-000091110000}"/>
    <cellStyle name="Migliaia 2 2 2 3 2 2 3" xfId="3678" xr:uid="{00000000-0005-0000-0000-000092110000}"/>
    <cellStyle name="Migliaia 2 2 2 3 2 2 3 2" xfId="9387" xr:uid="{00000000-0005-0000-0000-000093110000}"/>
    <cellStyle name="Migliaia 2 2 2 3 2 2 3 2 2" xfId="20804" xr:uid="{00000000-0005-0000-0000-000094110000}"/>
    <cellStyle name="Migliaia 2 2 2 3 2 2 3 2 2 2" xfId="43641" xr:uid="{00000000-0005-0000-0000-000095110000}"/>
    <cellStyle name="Migliaia 2 2 2 3 2 2 3 2 3" xfId="32224" xr:uid="{00000000-0005-0000-0000-000096110000}"/>
    <cellStyle name="Migliaia 2 2 2 3 2 2 3 3" xfId="15096" xr:uid="{00000000-0005-0000-0000-000097110000}"/>
    <cellStyle name="Migliaia 2 2 2 3 2 2 3 3 2" xfId="37933" xr:uid="{00000000-0005-0000-0000-000098110000}"/>
    <cellStyle name="Migliaia 2 2 2 3 2 2 3 4" xfId="26516" xr:uid="{00000000-0005-0000-0000-000099110000}"/>
    <cellStyle name="Migliaia 2 2 2 3 2 2 4" xfId="6533" xr:uid="{00000000-0005-0000-0000-00009A110000}"/>
    <cellStyle name="Migliaia 2 2 2 3 2 2 4 2" xfId="17950" xr:uid="{00000000-0005-0000-0000-00009B110000}"/>
    <cellStyle name="Migliaia 2 2 2 3 2 2 4 2 2" xfId="40787" xr:uid="{00000000-0005-0000-0000-00009C110000}"/>
    <cellStyle name="Migliaia 2 2 2 3 2 2 4 3" xfId="29370" xr:uid="{00000000-0005-0000-0000-00009D110000}"/>
    <cellStyle name="Migliaia 2 2 2 3 2 2 5" xfId="12242" xr:uid="{00000000-0005-0000-0000-00009E110000}"/>
    <cellStyle name="Migliaia 2 2 2 3 2 2 5 2" xfId="35079" xr:uid="{00000000-0005-0000-0000-00009F110000}"/>
    <cellStyle name="Migliaia 2 2 2 3 2 2 6" xfId="23662" xr:uid="{00000000-0005-0000-0000-0000A0110000}"/>
    <cellStyle name="Migliaia 2 2 2 3 2 3" xfId="947" xr:uid="{00000000-0005-0000-0000-0000A1110000}"/>
    <cellStyle name="Migliaia 2 2 2 3 2 3 2" xfId="2466" xr:uid="{00000000-0005-0000-0000-0000A2110000}"/>
    <cellStyle name="Migliaia 2 2 2 3 2 3 2 2" xfId="5322" xr:uid="{00000000-0005-0000-0000-0000A3110000}"/>
    <cellStyle name="Migliaia 2 2 2 3 2 3 2 2 2" xfId="11030" xr:uid="{00000000-0005-0000-0000-0000A4110000}"/>
    <cellStyle name="Migliaia 2 2 2 3 2 3 2 2 2 2" xfId="22448" xr:uid="{00000000-0005-0000-0000-0000A5110000}"/>
    <cellStyle name="Migliaia 2 2 2 3 2 3 2 2 2 2 2" xfId="45285" xr:uid="{00000000-0005-0000-0000-0000A6110000}"/>
    <cellStyle name="Migliaia 2 2 2 3 2 3 2 2 2 3" xfId="33868" xr:uid="{00000000-0005-0000-0000-0000A7110000}"/>
    <cellStyle name="Migliaia 2 2 2 3 2 3 2 2 3" xfId="16740" xr:uid="{00000000-0005-0000-0000-0000A8110000}"/>
    <cellStyle name="Migliaia 2 2 2 3 2 3 2 2 3 2" xfId="39577" xr:uid="{00000000-0005-0000-0000-0000A9110000}"/>
    <cellStyle name="Migliaia 2 2 2 3 2 3 2 2 4" xfId="28160" xr:uid="{00000000-0005-0000-0000-0000AA110000}"/>
    <cellStyle name="Migliaia 2 2 2 3 2 3 2 3" xfId="8177" xr:uid="{00000000-0005-0000-0000-0000AB110000}"/>
    <cellStyle name="Migliaia 2 2 2 3 2 3 2 3 2" xfId="19594" xr:uid="{00000000-0005-0000-0000-0000AC110000}"/>
    <cellStyle name="Migliaia 2 2 2 3 2 3 2 3 2 2" xfId="42431" xr:uid="{00000000-0005-0000-0000-0000AD110000}"/>
    <cellStyle name="Migliaia 2 2 2 3 2 3 2 3 3" xfId="31014" xr:uid="{00000000-0005-0000-0000-0000AE110000}"/>
    <cellStyle name="Migliaia 2 2 2 3 2 3 2 4" xfId="13886" xr:uid="{00000000-0005-0000-0000-0000AF110000}"/>
    <cellStyle name="Migliaia 2 2 2 3 2 3 2 4 2" xfId="36723" xr:uid="{00000000-0005-0000-0000-0000B0110000}"/>
    <cellStyle name="Migliaia 2 2 2 3 2 3 2 5" xfId="25306" xr:uid="{00000000-0005-0000-0000-0000B1110000}"/>
    <cellStyle name="Migliaia 2 2 2 3 2 3 3" xfId="3895" xr:uid="{00000000-0005-0000-0000-0000B2110000}"/>
    <cellStyle name="Migliaia 2 2 2 3 2 3 3 2" xfId="9604" xr:uid="{00000000-0005-0000-0000-0000B3110000}"/>
    <cellStyle name="Migliaia 2 2 2 3 2 3 3 2 2" xfId="21021" xr:uid="{00000000-0005-0000-0000-0000B4110000}"/>
    <cellStyle name="Migliaia 2 2 2 3 2 3 3 2 2 2" xfId="43858" xr:uid="{00000000-0005-0000-0000-0000B5110000}"/>
    <cellStyle name="Migliaia 2 2 2 3 2 3 3 2 3" xfId="32441" xr:uid="{00000000-0005-0000-0000-0000B6110000}"/>
    <cellStyle name="Migliaia 2 2 2 3 2 3 3 3" xfId="15313" xr:uid="{00000000-0005-0000-0000-0000B7110000}"/>
    <cellStyle name="Migliaia 2 2 2 3 2 3 3 3 2" xfId="38150" xr:uid="{00000000-0005-0000-0000-0000B8110000}"/>
    <cellStyle name="Migliaia 2 2 2 3 2 3 3 4" xfId="26733" xr:uid="{00000000-0005-0000-0000-0000B9110000}"/>
    <cellStyle name="Migliaia 2 2 2 3 2 3 4" xfId="6750" xr:uid="{00000000-0005-0000-0000-0000BA110000}"/>
    <cellStyle name="Migliaia 2 2 2 3 2 3 4 2" xfId="18167" xr:uid="{00000000-0005-0000-0000-0000BB110000}"/>
    <cellStyle name="Migliaia 2 2 2 3 2 3 4 2 2" xfId="41004" xr:uid="{00000000-0005-0000-0000-0000BC110000}"/>
    <cellStyle name="Migliaia 2 2 2 3 2 3 4 3" xfId="29587" xr:uid="{00000000-0005-0000-0000-0000BD110000}"/>
    <cellStyle name="Migliaia 2 2 2 3 2 3 5" xfId="12459" xr:uid="{00000000-0005-0000-0000-0000BE110000}"/>
    <cellStyle name="Migliaia 2 2 2 3 2 3 5 2" xfId="35296" xr:uid="{00000000-0005-0000-0000-0000BF110000}"/>
    <cellStyle name="Migliaia 2 2 2 3 2 3 6" xfId="23879" xr:uid="{00000000-0005-0000-0000-0000C0110000}"/>
    <cellStyle name="Migliaia 2 2 2 3 2 4" xfId="1194" xr:uid="{00000000-0005-0000-0000-0000C1110000}"/>
    <cellStyle name="Migliaia 2 2 2 3 2 4 2" xfId="2683" xr:uid="{00000000-0005-0000-0000-0000C2110000}"/>
    <cellStyle name="Migliaia 2 2 2 3 2 4 2 2" xfId="5539" xr:uid="{00000000-0005-0000-0000-0000C3110000}"/>
    <cellStyle name="Migliaia 2 2 2 3 2 4 2 2 2" xfId="11247" xr:uid="{00000000-0005-0000-0000-0000C4110000}"/>
    <cellStyle name="Migliaia 2 2 2 3 2 4 2 2 2 2" xfId="22665" xr:uid="{00000000-0005-0000-0000-0000C5110000}"/>
    <cellStyle name="Migliaia 2 2 2 3 2 4 2 2 2 2 2" xfId="45502" xr:uid="{00000000-0005-0000-0000-0000C6110000}"/>
    <cellStyle name="Migliaia 2 2 2 3 2 4 2 2 2 3" xfId="34085" xr:uid="{00000000-0005-0000-0000-0000C7110000}"/>
    <cellStyle name="Migliaia 2 2 2 3 2 4 2 2 3" xfId="16957" xr:uid="{00000000-0005-0000-0000-0000C8110000}"/>
    <cellStyle name="Migliaia 2 2 2 3 2 4 2 2 3 2" xfId="39794" xr:uid="{00000000-0005-0000-0000-0000C9110000}"/>
    <cellStyle name="Migliaia 2 2 2 3 2 4 2 2 4" xfId="28377" xr:uid="{00000000-0005-0000-0000-0000CA110000}"/>
    <cellStyle name="Migliaia 2 2 2 3 2 4 2 3" xfId="8394" xr:uid="{00000000-0005-0000-0000-0000CB110000}"/>
    <cellStyle name="Migliaia 2 2 2 3 2 4 2 3 2" xfId="19811" xr:uid="{00000000-0005-0000-0000-0000CC110000}"/>
    <cellStyle name="Migliaia 2 2 2 3 2 4 2 3 2 2" xfId="42648" xr:uid="{00000000-0005-0000-0000-0000CD110000}"/>
    <cellStyle name="Migliaia 2 2 2 3 2 4 2 3 3" xfId="31231" xr:uid="{00000000-0005-0000-0000-0000CE110000}"/>
    <cellStyle name="Migliaia 2 2 2 3 2 4 2 4" xfId="14103" xr:uid="{00000000-0005-0000-0000-0000CF110000}"/>
    <cellStyle name="Migliaia 2 2 2 3 2 4 2 4 2" xfId="36940" xr:uid="{00000000-0005-0000-0000-0000D0110000}"/>
    <cellStyle name="Migliaia 2 2 2 3 2 4 2 5" xfId="25523" xr:uid="{00000000-0005-0000-0000-0000D1110000}"/>
    <cellStyle name="Migliaia 2 2 2 3 2 4 3" xfId="4112" xr:uid="{00000000-0005-0000-0000-0000D2110000}"/>
    <cellStyle name="Migliaia 2 2 2 3 2 4 3 2" xfId="9821" xr:uid="{00000000-0005-0000-0000-0000D3110000}"/>
    <cellStyle name="Migliaia 2 2 2 3 2 4 3 2 2" xfId="21238" xr:uid="{00000000-0005-0000-0000-0000D4110000}"/>
    <cellStyle name="Migliaia 2 2 2 3 2 4 3 2 2 2" xfId="44075" xr:uid="{00000000-0005-0000-0000-0000D5110000}"/>
    <cellStyle name="Migliaia 2 2 2 3 2 4 3 2 3" xfId="32658" xr:uid="{00000000-0005-0000-0000-0000D6110000}"/>
    <cellStyle name="Migliaia 2 2 2 3 2 4 3 3" xfId="15530" xr:uid="{00000000-0005-0000-0000-0000D7110000}"/>
    <cellStyle name="Migliaia 2 2 2 3 2 4 3 3 2" xfId="38367" xr:uid="{00000000-0005-0000-0000-0000D8110000}"/>
    <cellStyle name="Migliaia 2 2 2 3 2 4 3 4" xfId="26950" xr:uid="{00000000-0005-0000-0000-0000D9110000}"/>
    <cellStyle name="Migliaia 2 2 2 3 2 4 4" xfId="6967" xr:uid="{00000000-0005-0000-0000-0000DA110000}"/>
    <cellStyle name="Migliaia 2 2 2 3 2 4 4 2" xfId="18384" xr:uid="{00000000-0005-0000-0000-0000DB110000}"/>
    <cellStyle name="Migliaia 2 2 2 3 2 4 4 2 2" xfId="41221" xr:uid="{00000000-0005-0000-0000-0000DC110000}"/>
    <cellStyle name="Migliaia 2 2 2 3 2 4 4 3" xfId="29804" xr:uid="{00000000-0005-0000-0000-0000DD110000}"/>
    <cellStyle name="Migliaia 2 2 2 3 2 4 5" xfId="12676" xr:uid="{00000000-0005-0000-0000-0000DE110000}"/>
    <cellStyle name="Migliaia 2 2 2 3 2 4 5 2" xfId="35513" xr:uid="{00000000-0005-0000-0000-0000DF110000}"/>
    <cellStyle name="Migliaia 2 2 2 3 2 4 6" xfId="24096" xr:uid="{00000000-0005-0000-0000-0000E0110000}"/>
    <cellStyle name="Migliaia 2 2 2 3 2 5" xfId="1441" xr:uid="{00000000-0005-0000-0000-0000E1110000}"/>
    <cellStyle name="Migliaia 2 2 2 3 2 5 2" xfId="2900" xr:uid="{00000000-0005-0000-0000-0000E2110000}"/>
    <cellStyle name="Migliaia 2 2 2 3 2 5 2 2" xfId="5756" xr:uid="{00000000-0005-0000-0000-0000E3110000}"/>
    <cellStyle name="Migliaia 2 2 2 3 2 5 2 2 2" xfId="11464" xr:uid="{00000000-0005-0000-0000-0000E4110000}"/>
    <cellStyle name="Migliaia 2 2 2 3 2 5 2 2 2 2" xfId="22882" xr:uid="{00000000-0005-0000-0000-0000E5110000}"/>
    <cellStyle name="Migliaia 2 2 2 3 2 5 2 2 2 2 2" xfId="45719" xr:uid="{00000000-0005-0000-0000-0000E6110000}"/>
    <cellStyle name="Migliaia 2 2 2 3 2 5 2 2 2 3" xfId="34302" xr:uid="{00000000-0005-0000-0000-0000E7110000}"/>
    <cellStyle name="Migliaia 2 2 2 3 2 5 2 2 3" xfId="17174" xr:uid="{00000000-0005-0000-0000-0000E8110000}"/>
    <cellStyle name="Migliaia 2 2 2 3 2 5 2 2 3 2" xfId="40011" xr:uid="{00000000-0005-0000-0000-0000E9110000}"/>
    <cellStyle name="Migliaia 2 2 2 3 2 5 2 2 4" xfId="28594" xr:uid="{00000000-0005-0000-0000-0000EA110000}"/>
    <cellStyle name="Migliaia 2 2 2 3 2 5 2 3" xfId="8611" xr:uid="{00000000-0005-0000-0000-0000EB110000}"/>
    <cellStyle name="Migliaia 2 2 2 3 2 5 2 3 2" xfId="20028" xr:uid="{00000000-0005-0000-0000-0000EC110000}"/>
    <cellStyle name="Migliaia 2 2 2 3 2 5 2 3 2 2" xfId="42865" xr:uid="{00000000-0005-0000-0000-0000ED110000}"/>
    <cellStyle name="Migliaia 2 2 2 3 2 5 2 3 3" xfId="31448" xr:uid="{00000000-0005-0000-0000-0000EE110000}"/>
    <cellStyle name="Migliaia 2 2 2 3 2 5 2 4" xfId="14320" xr:uid="{00000000-0005-0000-0000-0000EF110000}"/>
    <cellStyle name="Migliaia 2 2 2 3 2 5 2 4 2" xfId="37157" xr:uid="{00000000-0005-0000-0000-0000F0110000}"/>
    <cellStyle name="Migliaia 2 2 2 3 2 5 2 5" xfId="25740" xr:uid="{00000000-0005-0000-0000-0000F1110000}"/>
    <cellStyle name="Migliaia 2 2 2 3 2 5 3" xfId="4329" xr:uid="{00000000-0005-0000-0000-0000F2110000}"/>
    <cellStyle name="Migliaia 2 2 2 3 2 5 3 2" xfId="10038" xr:uid="{00000000-0005-0000-0000-0000F3110000}"/>
    <cellStyle name="Migliaia 2 2 2 3 2 5 3 2 2" xfId="21455" xr:uid="{00000000-0005-0000-0000-0000F4110000}"/>
    <cellStyle name="Migliaia 2 2 2 3 2 5 3 2 2 2" xfId="44292" xr:uid="{00000000-0005-0000-0000-0000F5110000}"/>
    <cellStyle name="Migliaia 2 2 2 3 2 5 3 2 3" xfId="32875" xr:uid="{00000000-0005-0000-0000-0000F6110000}"/>
    <cellStyle name="Migliaia 2 2 2 3 2 5 3 3" xfId="15747" xr:uid="{00000000-0005-0000-0000-0000F7110000}"/>
    <cellStyle name="Migliaia 2 2 2 3 2 5 3 3 2" xfId="38584" xr:uid="{00000000-0005-0000-0000-0000F8110000}"/>
    <cellStyle name="Migliaia 2 2 2 3 2 5 3 4" xfId="27167" xr:uid="{00000000-0005-0000-0000-0000F9110000}"/>
    <cellStyle name="Migliaia 2 2 2 3 2 5 4" xfId="7184" xr:uid="{00000000-0005-0000-0000-0000FA110000}"/>
    <cellStyle name="Migliaia 2 2 2 3 2 5 4 2" xfId="18601" xr:uid="{00000000-0005-0000-0000-0000FB110000}"/>
    <cellStyle name="Migliaia 2 2 2 3 2 5 4 2 2" xfId="41438" xr:uid="{00000000-0005-0000-0000-0000FC110000}"/>
    <cellStyle name="Migliaia 2 2 2 3 2 5 4 3" xfId="30021" xr:uid="{00000000-0005-0000-0000-0000FD110000}"/>
    <cellStyle name="Migliaia 2 2 2 3 2 5 5" xfId="12893" xr:uid="{00000000-0005-0000-0000-0000FE110000}"/>
    <cellStyle name="Migliaia 2 2 2 3 2 5 5 2" xfId="35730" xr:uid="{00000000-0005-0000-0000-0000FF110000}"/>
    <cellStyle name="Migliaia 2 2 2 3 2 5 6" xfId="24313" xr:uid="{00000000-0005-0000-0000-000000120000}"/>
    <cellStyle name="Migliaia 2 2 2 3 2 6" xfId="1688" xr:uid="{00000000-0005-0000-0000-000001120000}"/>
    <cellStyle name="Migliaia 2 2 2 3 2 6 2" xfId="3117" xr:uid="{00000000-0005-0000-0000-000002120000}"/>
    <cellStyle name="Migliaia 2 2 2 3 2 6 2 2" xfId="5973" xr:uid="{00000000-0005-0000-0000-000003120000}"/>
    <cellStyle name="Migliaia 2 2 2 3 2 6 2 2 2" xfId="11681" xr:uid="{00000000-0005-0000-0000-000004120000}"/>
    <cellStyle name="Migliaia 2 2 2 3 2 6 2 2 2 2" xfId="23099" xr:uid="{00000000-0005-0000-0000-000005120000}"/>
    <cellStyle name="Migliaia 2 2 2 3 2 6 2 2 2 2 2" xfId="45936" xr:uid="{00000000-0005-0000-0000-000006120000}"/>
    <cellStyle name="Migliaia 2 2 2 3 2 6 2 2 2 3" xfId="34519" xr:uid="{00000000-0005-0000-0000-000007120000}"/>
    <cellStyle name="Migliaia 2 2 2 3 2 6 2 2 3" xfId="17391" xr:uid="{00000000-0005-0000-0000-000008120000}"/>
    <cellStyle name="Migliaia 2 2 2 3 2 6 2 2 3 2" xfId="40228" xr:uid="{00000000-0005-0000-0000-000009120000}"/>
    <cellStyle name="Migliaia 2 2 2 3 2 6 2 2 4" xfId="28811" xr:uid="{00000000-0005-0000-0000-00000A120000}"/>
    <cellStyle name="Migliaia 2 2 2 3 2 6 2 3" xfId="8828" xr:uid="{00000000-0005-0000-0000-00000B120000}"/>
    <cellStyle name="Migliaia 2 2 2 3 2 6 2 3 2" xfId="20245" xr:uid="{00000000-0005-0000-0000-00000C120000}"/>
    <cellStyle name="Migliaia 2 2 2 3 2 6 2 3 2 2" xfId="43082" xr:uid="{00000000-0005-0000-0000-00000D120000}"/>
    <cellStyle name="Migliaia 2 2 2 3 2 6 2 3 3" xfId="31665" xr:uid="{00000000-0005-0000-0000-00000E120000}"/>
    <cellStyle name="Migliaia 2 2 2 3 2 6 2 4" xfId="14537" xr:uid="{00000000-0005-0000-0000-00000F120000}"/>
    <cellStyle name="Migliaia 2 2 2 3 2 6 2 4 2" xfId="37374" xr:uid="{00000000-0005-0000-0000-000010120000}"/>
    <cellStyle name="Migliaia 2 2 2 3 2 6 2 5" xfId="25957" xr:uid="{00000000-0005-0000-0000-000011120000}"/>
    <cellStyle name="Migliaia 2 2 2 3 2 6 3" xfId="4546" xr:uid="{00000000-0005-0000-0000-000012120000}"/>
    <cellStyle name="Migliaia 2 2 2 3 2 6 3 2" xfId="10255" xr:uid="{00000000-0005-0000-0000-000013120000}"/>
    <cellStyle name="Migliaia 2 2 2 3 2 6 3 2 2" xfId="21672" xr:uid="{00000000-0005-0000-0000-000014120000}"/>
    <cellStyle name="Migliaia 2 2 2 3 2 6 3 2 2 2" xfId="44509" xr:uid="{00000000-0005-0000-0000-000015120000}"/>
    <cellStyle name="Migliaia 2 2 2 3 2 6 3 2 3" xfId="33092" xr:uid="{00000000-0005-0000-0000-000016120000}"/>
    <cellStyle name="Migliaia 2 2 2 3 2 6 3 3" xfId="15964" xr:uid="{00000000-0005-0000-0000-000017120000}"/>
    <cellStyle name="Migliaia 2 2 2 3 2 6 3 3 2" xfId="38801" xr:uid="{00000000-0005-0000-0000-000018120000}"/>
    <cellStyle name="Migliaia 2 2 2 3 2 6 3 4" xfId="27384" xr:uid="{00000000-0005-0000-0000-000019120000}"/>
    <cellStyle name="Migliaia 2 2 2 3 2 6 4" xfId="7401" xr:uid="{00000000-0005-0000-0000-00001A120000}"/>
    <cellStyle name="Migliaia 2 2 2 3 2 6 4 2" xfId="18818" xr:uid="{00000000-0005-0000-0000-00001B120000}"/>
    <cellStyle name="Migliaia 2 2 2 3 2 6 4 2 2" xfId="41655" xr:uid="{00000000-0005-0000-0000-00001C120000}"/>
    <cellStyle name="Migliaia 2 2 2 3 2 6 4 3" xfId="30238" xr:uid="{00000000-0005-0000-0000-00001D120000}"/>
    <cellStyle name="Migliaia 2 2 2 3 2 6 5" xfId="13110" xr:uid="{00000000-0005-0000-0000-00001E120000}"/>
    <cellStyle name="Migliaia 2 2 2 3 2 6 5 2" xfId="35947" xr:uid="{00000000-0005-0000-0000-00001F120000}"/>
    <cellStyle name="Migliaia 2 2 2 3 2 6 6" xfId="24530" xr:uid="{00000000-0005-0000-0000-000020120000}"/>
    <cellStyle name="Migliaia 2 2 2 3 2 7" xfId="2032" xr:uid="{00000000-0005-0000-0000-000021120000}"/>
    <cellStyle name="Migliaia 2 2 2 3 2 7 2" xfId="4888" xr:uid="{00000000-0005-0000-0000-000022120000}"/>
    <cellStyle name="Migliaia 2 2 2 3 2 7 2 2" xfId="10596" xr:uid="{00000000-0005-0000-0000-000023120000}"/>
    <cellStyle name="Migliaia 2 2 2 3 2 7 2 2 2" xfId="22014" xr:uid="{00000000-0005-0000-0000-000024120000}"/>
    <cellStyle name="Migliaia 2 2 2 3 2 7 2 2 2 2" xfId="44851" xr:uid="{00000000-0005-0000-0000-000025120000}"/>
    <cellStyle name="Migliaia 2 2 2 3 2 7 2 2 3" xfId="33434" xr:uid="{00000000-0005-0000-0000-000026120000}"/>
    <cellStyle name="Migliaia 2 2 2 3 2 7 2 3" xfId="16306" xr:uid="{00000000-0005-0000-0000-000027120000}"/>
    <cellStyle name="Migliaia 2 2 2 3 2 7 2 3 2" xfId="39143" xr:uid="{00000000-0005-0000-0000-000028120000}"/>
    <cellStyle name="Migliaia 2 2 2 3 2 7 2 4" xfId="27726" xr:uid="{00000000-0005-0000-0000-000029120000}"/>
    <cellStyle name="Migliaia 2 2 2 3 2 7 3" xfId="7743" xr:uid="{00000000-0005-0000-0000-00002A120000}"/>
    <cellStyle name="Migliaia 2 2 2 3 2 7 3 2" xfId="19160" xr:uid="{00000000-0005-0000-0000-00002B120000}"/>
    <cellStyle name="Migliaia 2 2 2 3 2 7 3 2 2" xfId="41997" xr:uid="{00000000-0005-0000-0000-00002C120000}"/>
    <cellStyle name="Migliaia 2 2 2 3 2 7 3 3" xfId="30580" xr:uid="{00000000-0005-0000-0000-00002D120000}"/>
    <cellStyle name="Migliaia 2 2 2 3 2 7 4" xfId="13452" xr:uid="{00000000-0005-0000-0000-00002E120000}"/>
    <cellStyle name="Migliaia 2 2 2 3 2 7 4 2" xfId="36289" xr:uid="{00000000-0005-0000-0000-00002F120000}"/>
    <cellStyle name="Migliaia 2 2 2 3 2 7 5" xfId="24872" xr:uid="{00000000-0005-0000-0000-000030120000}"/>
    <cellStyle name="Migliaia 2 2 2 3 2 8" xfId="3461" xr:uid="{00000000-0005-0000-0000-000031120000}"/>
    <cellStyle name="Migliaia 2 2 2 3 2 8 2" xfId="9170" xr:uid="{00000000-0005-0000-0000-000032120000}"/>
    <cellStyle name="Migliaia 2 2 2 3 2 8 2 2" xfId="20587" xr:uid="{00000000-0005-0000-0000-000033120000}"/>
    <cellStyle name="Migliaia 2 2 2 3 2 8 2 2 2" xfId="43424" xr:uid="{00000000-0005-0000-0000-000034120000}"/>
    <cellStyle name="Migliaia 2 2 2 3 2 8 2 3" xfId="32007" xr:uid="{00000000-0005-0000-0000-000035120000}"/>
    <cellStyle name="Migliaia 2 2 2 3 2 8 3" xfId="14879" xr:uid="{00000000-0005-0000-0000-000036120000}"/>
    <cellStyle name="Migliaia 2 2 2 3 2 8 3 2" xfId="37716" xr:uid="{00000000-0005-0000-0000-000037120000}"/>
    <cellStyle name="Migliaia 2 2 2 3 2 8 4" xfId="26299" xr:uid="{00000000-0005-0000-0000-000038120000}"/>
    <cellStyle name="Migliaia 2 2 2 3 2 9" xfId="6316" xr:uid="{00000000-0005-0000-0000-000039120000}"/>
    <cellStyle name="Migliaia 2 2 2 3 2 9 2" xfId="17733" xr:uid="{00000000-0005-0000-0000-00003A120000}"/>
    <cellStyle name="Migliaia 2 2 2 3 2 9 2 2" xfId="40570" xr:uid="{00000000-0005-0000-0000-00003B120000}"/>
    <cellStyle name="Migliaia 2 2 2 3 2 9 3" xfId="29153" xr:uid="{00000000-0005-0000-0000-00003C120000}"/>
    <cellStyle name="Migliaia 2 2 2 3 3" xfId="553" xr:uid="{00000000-0005-0000-0000-00003D120000}"/>
    <cellStyle name="Migliaia 2 2 2 3 3 2" xfId="2135" xr:uid="{00000000-0005-0000-0000-00003E120000}"/>
    <cellStyle name="Migliaia 2 2 2 3 3 2 2" xfId="4991" xr:uid="{00000000-0005-0000-0000-00003F120000}"/>
    <cellStyle name="Migliaia 2 2 2 3 3 2 2 2" xfId="10699" xr:uid="{00000000-0005-0000-0000-000040120000}"/>
    <cellStyle name="Migliaia 2 2 2 3 3 2 2 2 2" xfId="22117" xr:uid="{00000000-0005-0000-0000-000041120000}"/>
    <cellStyle name="Migliaia 2 2 2 3 3 2 2 2 2 2" xfId="44954" xr:uid="{00000000-0005-0000-0000-000042120000}"/>
    <cellStyle name="Migliaia 2 2 2 3 3 2 2 2 3" xfId="33537" xr:uid="{00000000-0005-0000-0000-000043120000}"/>
    <cellStyle name="Migliaia 2 2 2 3 3 2 2 3" xfId="16409" xr:uid="{00000000-0005-0000-0000-000044120000}"/>
    <cellStyle name="Migliaia 2 2 2 3 3 2 2 3 2" xfId="39246" xr:uid="{00000000-0005-0000-0000-000045120000}"/>
    <cellStyle name="Migliaia 2 2 2 3 3 2 2 4" xfId="27829" xr:uid="{00000000-0005-0000-0000-000046120000}"/>
    <cellStyle name="Migliaia 2 2 2 3 3 2 3" xfId="7846" xr:uid="{00000000-0005-0000-0000-000047120000}"/>
    <cellStyle name="Migliaia 2 2 2 3 3 2 3 2" xfId="19263" xr:uid="{00000000-0005-0000-0000-000048120000}"/>
    <cellStyle name="Migliaia 2 2 2 3 3 2 3 2 2" xfId="42100" xr:uid="{00000000-0005-0000-0000-000049120000}"/>
    <cellStyle name="Migliaia 2 2 2 3 3 2 3 3" xfId="30683" xr:uid="{00000000-0005-0000-0000-00004A120000}"/>
    <cellStyle name="Migliaia 2 2 2 3 3 2 4" xfId="13555" xr:uid="{00000000-0005-0000-0000-00004B120000}"/>
    <cellStyle name="Migliaia 2 2 2 3 3 2 4 2" xfId="36392" xr:uid="{00000000-0005-0000-0000-00004C120000}"/>
    <cellStyle name="Migliaia 2 2 2 3 3 2 5" xfId="24975" xr:uid="{00000000-0005-0000-0000-00004D120000}"/>
    <cellStyle name="Migliaia 2 2 2 3 3 3" xfId="3564" xr:uid="{00000000-0005-0000-0000-00004E120000}"/>
    <cellStyle name="Migliaia 2 2 2 3 3 3 2" xfId="9273" xr:uid="{00000000-0005-0000-0000-00004F120000}"/>
    <cellStyle name="Migliaia 2 2 2 3 3 3 2 2" xfId="20690" xr:uid="{00000000-0005-0000-0000-000050120000}"/>
    <cellStyle name="Migliaia 2 2 2 3 3 3 2 2 2" xfId="43527" xr:uid="{00000000-0005-0000-0000-000051120000}"/>
    <cellStyle name="Migliaia 2 2 2 3 3 3 2 3" xfId="32110" xr:uid="{00000000-0005-0000-0000-000052120000}"/>
    <cellStyle name="Migliaia 2 2 2 3 3 3 3" xfId="14982" xr:uid="{00000000-0005-0000-0000-000053120000}"/>
    <cellStyle name="Migliaia 2 2 2 3 3 3 3 2" xfId="37819" xr:uid="{00000000-0005-0000-0000-000054120000}"/>
    <cellStyle name="Migliaia 2 2 2 3 3 3 4" xfId="26402" xr:uid="{00000000-0005-0000-0000-000055120000}"/>
    <cellStyle name="Migliaia 2 2 2 3 3 4" xfId="6419" xr:uid="{00000000-0005-0000-0000-000056120000}"/>
    <cellStyle name="Migliaia 2 2 2 3 3 4 2" xfId="17836" xr:uid="{00000000-0005-0000-0000-000057120000}"/>
    <cellStyle name="Migliaia 2 2 2 3 3 4 2 2" xfId="40673" xr:uid="{00000000-0005-0000-0000-000058120000}"/>
    <cellStyle name="Migliaia 2 2 2 3 3 4 3" xfId="29256" xr:uid="{00000000-0005-0000-0000-000059120000}"/>
    <cellStyle name="Migliaia 2 2 2 3 3 5" xfId="12128" xr:uid="{00000000-0005-0000-0000-00005A120000}"/>
    <cellStyle name="Migliaia 2 2 2 3 3 5 2" xfId="34965" xr:uid="{00000000-0005-0000-0000-00005B120000}"/>
    <cellStyle name="Migliaia 2 2 2 3 3 6" xfId="23548" xr:uid="{00000000-0005-0000-0000-00005C120000}"/>
    <cellStyle name="Migliaia 2 2 2 3 4" xfId="816" xr:uid="{00000000-0005-0000-0000-00005D120000}"/>
    <cellStyle name="Migliaia 2 2 2 3 4 2" xfId="2352" xr:uid="{00000000-0005-0000-0000-00005E120000}"/>
    <cellStyle name="Migliaia 2 2 2 3 4 2 2" xfId="5208" xr:uid="{00000000-0005-0000-0000-00005F120000}"/>
    <cellStyle name="Migliaia 2 2 2 3 4 2 2 2" xfId="10916" xr:uid="{00000000-0005-0000-0000-000060120000}"/>
    <cellStyle name="Migliaia 2 2 2 3 4 2 2 2 2" xfId="22334" xr:uid="{00000000-0005-0000-0000-000061120000}"/>
    <cellStyle name="Migliaia 2 2 2 3 4 2 2 2 2 2" xfId="45171" xr:uid="{00000000-0005-0000-0000-000062120000}"/>
    <cellStyle name="Migliaia 2 2 2 3 4 2 2 2 3" xfId="33754" xr:uid="{00000000-0005-0000-0000-000063120000}"/>
    <cellStyle name="Migliaia 2 2 2 3 4 2 2 3" xfId="16626" xr:uid="{00000000-0005-0000-0000-000064120000}"/>
    <cellStyle name="Migliaia 2 2 2 3 4 2 2 3 2" xfId="39463" xr:uid="{00000000-0005-0000-0000-000065120000}"/>
    <cellStyle name="Migliaia 2 2 2 3 4 2 2 4" xfId="28046" xr:uid="{00000000-0005-0000-0000-000066120000}"/>
    <cellStyle name="Migliaia 2 2 2 3 4 2 3" xfId="8063" xr:uid="{00000000-0005-0000-0000-000067120000}"/>
    <cellStyle name="Migliaia 2 2 2 3 4 2 3 2" xfId="19480" xr:uid="{00000000-0005-0000-0000-000068120000}"/>
    <cellStyle name="Migliaia 2 2 2 3 4 2 3 2 2" xfId="42317" xr:uid="{00000000-0005-0000-0000-000069120000}"/>
    <cellStyle name="Migliaia 2 2 2 3 4 2 3 3" xfId="30900" xr:uid="{00000000-0005-0000-0000-00006A120000}"/>
    <cellStyle name="Migliaia 2 2 2 3 4 2 4" xfId="13772" xr:uid="{00000000-0005-0000-0000-00006B120000}"/>
    <cellStyle name="Migliaia 2 2 2 3 4 2 4 2" xfId="36609" xr:uid="{00000000-0005-0000-0000-00006C120000}"/>
    <cellStyle name="Migliaia 2 2 2 3 4 2 5" xfId="25192" xr:uid="{00000000-0005-0000-0000-00006D120000}"/>
    <cellStyle name="Migliaia 2 2 2 3 4 3" xfId="3781" xr:uid="{00000000-0005-0000-0000-00006E120000}"/>
    <cellStyle name="Migliaia 2 2 2 3 4 3 2" xfId="9490" xr:uid="{00000000-0005-0000-0000-00006F120000}"/>
    <cellStyle name="Migliaia 2 2 2 3 4 3 2 2" xfId="20907" xr:uid="{00000000-0005-0000-0000-000070120000}"/>
    <cellStyle name="Migliaia 2 2 2 3 4 3 2 2 2" xfId="43744" xr:uid="{00000000-0005-0000-0000-000071120000}"/>
    <cellStyle name="Migliaia 2 2 2 3 4 3 2 3" xfId="32327" xr:uid="{00000000-0005-0000-0000-000072120000}"/>
    <cellStyle name="Migliaia 2 2 2 3 4 3 3" xfId="15199" xr:uid="{00000000-0005-0000-0000-000073120000}"/>
    <cellStyle name="Migliaia 2 2 2 3 4 3 3 2" xfId="38036" xr:uid="{00000000-0005-0000-0000-000074120000}"/>
    <cellStyle name="Migliaia 2 2 2 3 4 3 4" xfId="26619" xr:uid="{00000000-0005-0000-0000-000075120000}"/>
    <cellStyle name="Migliaia 2 2 2 3 4 4" xfId="6636" xr:uid="{00000000-0005-0000-0000-000076120000}"/>
    <cellStyle name="Migliaia 2 2 2 3 4 4 2" xfId="18053" xr:uid="{00000000-0005-0000-0000-000077120000}"/>
    <cellStyle name="Migliaia 2 2 2 3 4 4 2 2" xfId="40890" xr:uid="{00000000-0005-0000-0000-000078120000}"/>
    <cellStyle name="Migliaia 2 2 2 3 4 4 3" xfId="29473" xr:uid="{00000000-0005-0000-0000-000079120000}"/>
    <cellStyle name="Migliaia 2 2 2 3 4 5" xfId="12345" xr:uid="{00000000-0005-0000-0000-00007A120000}"/>
    <cellStyle name="Migliaia 2 2 2 3 4 5 2" xfId="35182" xr:uid="{00000000-0005-0000-0000-00007B120000}"/>
    <cellStyle name="Migliaia 2 2 2 3 4 6" xfId="23765" xr:uid="{00000000-0005-0000-0000-00007C120000}"/>
    <cellStyle name="Migliaia 2 2 2 3 5" xfId="1063" xr:uid="{00000000-0005-0000-0000-00007D120000}"/>
    <cellStyle name="Migliaia 2 2 2 3 5 2" xfId="2569" xr:uid="{00000000-0005-0000-0000-00007E120000}"/>
    <cellStyle name="Migliaia 2 2 2 3 5 2 2" xfId="5425" xr:uid="{00000000-0005-0000-0000-00007F120000}"/>
    <cellStyle name="Migliaia 2 2 2 3 5 2 2 2" xfId="11133" xr:uid="{00000000-0005-0000-0000-000080120000}"/>
    <cellStyle name="Migliaia 2 2 2 3 5 2 2 2 2" xfId="22551" xr:uid="{00000000-0005-0000-0000-000081120000}"/>
    <cellStyle name="Migliaia 2 2 2 3 5 2 2 2 2 2" xfId="45388" xr:uid="{00000000-0005-0000-0000-000082120000}"/>
    <cellStyle name="Migliaia 2 2 2 3 5 2 2 2 3" xfId="33971" xr:uid="{00000000-0005-0000-0000-000083120000}"/>
    <cellStyle name="Migliaia 2 2 2 3 5 2 2 3" xfId="16843" xr:uid="{00000000-0005-0000-0000-000084120000}"/>
    <cellStyle name="Migliaia 2 2 2 3 5 2 2 3 2" xfId="39680" xr:uid="{00000000-0005-0000-0000-000085120000}"/>
    <cellStyle name="Migliaia 2 2 2 3 5 2 2 4" xfId="28263" xr:uid="{00000000-0005-0000-0000-000086120000}"/>
    <cellStyle name="Migliaia 2 2 2 3 5 2 3" xfId="8280" xr:uid="{00000000-0005-0000-0000-000087120000}"/>
    <cellStyle name="Migliaia 2 2 2 3 5 2 3 2" xfId="19697" xr:uid="{00000000-0005-0000-0000-000088120000}"/>
    <cellStyle name="Migliaia 2 2 2 3 5 2 3 2 2" xfId="42534" xr:uid="{00000000-0005-0000-0000-000089120000}"/>
    <cellStyle name="Migliaia 2 2 2 3 5 2 3 3" xfId="31117" xr:uid="{00000000-0005-0000-0000-00008A120000}"/>
    <cellStyle name="Migliaia 2 2 2 3 5 2 4" xfId="13989" xr:uid="{00000000-0005-0000-0000-00008B120000}"/>
    <cellStyle name="Migliaia 2 2 2 3 5 2 4 2" xfId="36826" xr:uid="{00000000-0005-0000-0000-00008C120000}"/>
    <cellStyle name="Migliaia 2 2 2 3 5 2 5" xfId="25409" xr:uid="{00000000-0005-0000-0000-00008D120000}"/>
    <cellStyle name="Migliaia 2 2 2 3 5 3" xfId="3998" xr:uid="{00000000-0005-0000-0000-00008E120000}"/>
    <cellStyle name="Migliaia 2 2 2 3 5 3 2" xfId="9707" xr:uid="{00000000-0005-0000-0000-00008F120000}"/>
    <cellStyle name="Migliaia 2 2 2 3 5 3 2 2" xfId="21124" xr:uid="{00000000-0005-0000-0000-000090120000}"/>
    <cellStyle name="Migliaia 2 2 2 3 5 3 2 2 2" xfId="43961" xr:uid="{00000000-0005-0000-0000-000091120000}"/>
    <cellStyle name="Migliaia 2 2 2 3 5 3 2 3" xfId="32544" xr:uid="{00000000-0005-0000-0000-000092120000}"/>
    <cellStyle name="Migliaia 2 2 2 3 5 3 3" xfId="15416" xr:uid="{00000000-0005-0000-0000-000093120000}"/>
    <cellStyle name="Migliaia 2 2 2 3 5 3 3 2" xfId="38253" xr:uid="{00000000-0005-0000-0000-000094120000}"/>
    <cellStyle name="Migliaia 2 2 2 3 5 3 4" xfId="26836" xr:uid="{00000000-0005-0000-0000-000095120000}"/>
    <cellStyle name="Migliaia 2 2 2 3 5 4" xfId="6853" xr:uid="{00000000-0005-0000-0000-000096120000}"/>
    <cellStyle name="Migliaia 2 2 2 3 5 4 2" xfId="18270" xr:uid="{00000000-0005-0000-0000-000097120000}"/>
    <cellStyle name="Migliaia 2 2 2 3 5 4 2 2" xfId="41107" xr:uid="{00000000-0005-0000-0000-000098120000}"/>
    <cellStyle name="Migliaia 2 2 2 3 5 4 3" xfId="29690" xr:uid="{00000000-0005-0000-0000-000099120000}"/>
    <cellStyle name="Migliaia 2 2 2 3 5 5" xfId="12562" xr:uid="{00000000-0005-0000-0000-00009A120000}"/>
    <cellStyle name="Migliaia 2 2 2 3 5 5 2" xfId="35399" xr:uid="{00000000-0005-0000-0000-00009B120000}"/>
    <cellStyle name="Migliaia 2 2 2 3 5 6" xfId="23982" xr:uid="{00000000-0005-0000-0000-00009C120000}"/>
    <cellStyle name="Migliaia 2 2 2 3 6" xfId="1310" xr:uid="{00000000-0005-0000-0000-00009D120000}"/>
    <cellStyle name="Migliaia 2 2 2 3 6 2" xfId="2786" xr:uid="{00000000-0005-0000-0000-00009E120000}"/>
    <cellStyle name="Migliaia 2 2 2 3 6 2 2" xfId="5642" xr:uid="{00000000-0005-0000-0000-00009F120000}"/>
    <cellStyle name="Migliaia 2 2 2 3 6 2 2 2" xfId="11350" xr:uid="{00000000-0005-0000-0000-0000A0120000}"/>
    <cellStyle name="Migliaia 2 2 2 3 6 2 2 2 2" xfId="22768" xr:uid="{00000000-0005-0000-0000-0000A1120000}"/>
    <cellStyle name="Migliaia 2 2 2 3 6 2 2 2 2 2" xfId="45605" xr:uid="{00000000-0005-0000-0000-0000A2120000}"/>
    <cellStyle name="Migliaia 2 2 2 3 6 2 2 2 3" xfId="34188" xr:uid="{00000000-0005-0000-0000-0000A3120000}"/>
    <cellStyle name="Migliaia 2 2 2 3 6 2 2 3" xfId="17060" xr:uid="{00000000-0005-0000-0000-0000A4120000}"/>
    <cellStyle name="Migliaia 2 2 2 3 6 2 2 3 2" xfId="39897" xr:uid="{00000000-0005-0000-0000-0000A5120000}"/>
    <cellStyle name="Migliaia 2 2 2 3 6 2 2 4" xfId="28480" xr:uid="{00000000-0005-0000-0000-0000A6120000}"/>
    <cellStyle name="Migliaia 2 2 2 3 6 2 3" xfId="8497" xr:uid="{00000000-0005-0000-0000-0000A7120000}"/>
    <cellStyle name="Migliaia 2 2 2 3 6 2 3 2" xfId="19914" xr:uid="{00000000-0005-0000-0000-0000A8120000}"/>
    <cellStyle name="Migliaia 2 2 2 3 6 2 3 2 2" xfId="42751" xr:uid="{00000000-0005-0000-0000-0000A9120000}"/>
    <cellStyle name="Migliaia 2 2 2 3 6 2 3 3" xfId="31334" xr:uid="{00000000-0005-0000-0000-0000AA120000}"/>
    <cellStyle name="Migliaia 2 2 2 3 6 2 4" xfId="14206" xr:uid="{00000000-0005-0000-0000-0000AB120000}"/>
    <cellStyle name="Migliaia 2 2 2 3 6 2 4 2" xfId="37043" xr:uid="{00000000-0005-0000-0000-0000AC120000}"/>
    <cellStyle name="Migliaia 2 2 2 3 6 2 5" xfId="25626" xr:uid="{00000000-0005-0000-0000-0000AD120000}"/>
    <cellStyle name="Migliaia 2 2 2 3 6 3" xfId="4215" xr:uid="{00000000-0005-0000-0000-0000AE120000}"/>
    <cellStyle name="Migliaia 2 2 2 3 6 3 2" xfId="9924" xr:uid="{00000000-0005-0000-0000-0000AF120000}"/>
    <cellStyle name="Migliaia 2 2 2 3 6 3 2 2" xfId="21341" xr:uid="{00000000-0005-0000-0000-0000B0120000}"/>
    <cellStyle name="Migliaia 2 2 2 3 6 3 2 2 2" xfId="44178" xr:uid="{00000000-0005-0000-0000-0000B1120000}"/>
    <cellStyle name="Migliaia 2 2 2 3 6 3 2 3" xfId="32761" xr:uid="{00000000-0005-0000-0000-0000B2120000}"/>
    <cellStyle name="Migliaia 2 2 2 3 6 3 3" xfId="15633" xr:uid="{00000000-0005-0000-0000-0000B3120000}"/>
    <cellStyle name="Migliaia 2 2 2 3 6 3 3 2" xfId="38470" xr:uid="{00000000-0005-0000-0000-0000B4120000}"/>
    <cellStyle name="Migliaia 2 2 2 3 6 3 4" xfId="27053" xr:uid="{00000000-0005-0000-0000-0000B5120000}"/>
    <cellStyle name="Migliaia 2 2 2 3 6 4" xfId="7070" xr:uid="{00000000-0005-0000-0000-0000B6120000}"/>
    <cellStyle name="Migliaia 2 2 2 3 6 4 2" xfId="18487" xr:uid="{00000000-0005-0000-0000-0000B7120000}"/>
    <cellStyle name="Migliaia 2 2 2 3 6 4 2 2" xfId="41324" xr:uid="{00000000-0005-0000-0000-0000B8120000}"/>
    <cellStyle name="Migliaia 2 2 2 3 6 4 3" xfId="29907" xr:uid="{00000000-0005-0000-0000-0000B9120000}"/>
    <cellStyle name="Migliaia 2 2 2 3 6 5" xfId="12779" xr:uid="{00000000-0005-0000-0000-0000BA120000}"/>
    <cellStyle name="Migliaia 2 2 2 3 6 5 2" xfId="35616" xr:uid="{00000000-0005-0000-0000-0000BB120000}"/>
    <cellStyle name="Migliaia 2 2 2 3 6 6" xfId="24199" xr:uid="{00000000-0005-0000-0000-0000BC120000}"/>
    <cellStyle name="Migliaia 2 2 2 3 7" xfId="1557" xr:uid="{00000000-0005-0000-0000-0000BD120000}"/>
    <cellStyle name="Migliaia 2 2 2 3 7 2" xfId="3003" xr:uid="{00000000-0005-0000-0000-0000BE120000}"/>
    <cellStyle name="Migliaia 2 2 2 3 7 2 2" xfId="5859" xr:uid="{00000000-0005-0000-0000-0000BF120000}"/>
    <cellStyle name="Migliaia 2 2 2 3 7 2 2 2" xfId="11567" xr:uid="{00000000-0005-0000-0000-0000C0120000}"/>
    <cellStyle name="Migliaia 2 2 2 3 7 2 2 2 2" xfId="22985" xr:uid="{00000000-0005-0000-0000-0000C1120000}"/>
    <cellStyle name="Migliaia 2 2 2 3 7 2 2 2 2 2" xfId="45822" xr:uid="{00000000-0005-0000-0000-0000C2120000}"/>
    <cellStyle name="Migliaia 2 2 2 3 7 2 2 2 3" xfId="34405" xr:uid="{00000000-0005-0000-0000-0000C3120000}"/>
    <cellStyle name="Migliaia 2 2 2 3 7 2 2 3" xfId="17277" xr:uid="{00000000-0005-0000-0000-0000C4120000}"/>
    <cellStyle name="Migliaia 2 2 2 3 7 2 2 3 2" xfId="40114" xr:uid="{00000000-0005-0000-0000-0000C5120000}"/>
    <cellStyle name="Migliaia 2 2 2 3 7 2 2 4" xfId="28697" xr:uid="{00000000-0005-0000-0000-0000C6120000}"/>
    <cellStyle name="Migliaia 2 2 2 3 7 2 3" xfId="8714" xr:uid="{00000000-0005-0000-0000-0000C7120000}"/>
    <cellStyle name="Migliaia 2 2 2 3 7 2 3 2" xfId="20131" xr:uid="{00000000-0005-0000-0000-0000C8120000}"/>
    <cellStyle name="Migliaia 2 2 2 3 7 2 3 2 2" xfId="42968" xr:uid="{00000000-0005-0000-0000-0000C9120000}"/>
    <cellStyle name="Migliaia 2 2 2 3 7 2 3 3" xfId="31551" xr:uid="{00000000-0005-0000-0000-0000CA120000}"/>
    <cellStyle name="Migliaia 2 2 2 3 7 2 4" xfId="14423" xr:uid="{00000000-0005-0000-0000-0000CB120000}"/>
    <cellStyle name="Migliaia 2 2 2 3 7 2 4 2" xfId="37260" xr:uid="{00000000-0005-0000-0000-0000CC120000}"/>
    <cellStyle name="Migliaia 2 2 2 3 7 2 5" xfId="25843" xr:uid="{00000000-0005-0000-0000-0000CD120000}"/>
    <cellStyle name="Migliaia 2 2 2 3 7 3" xfId="4432" xr:uid="{00000000-0005-0000-0000-0000CE120000}"/>
    <cellStyle name="Migliaia 2 2 2 3 7 3 2" xfId="10141" xr:uid="{00000000-0005-0000-0000-0000CF120000}"/>
    <cellStyle name="Migliaia 2 2 2 3 7 3 2 2" xfId="21558" xr:uid="{00000000-0005-0000-0000-0000D0120000}"/>
    <cellStyle name="Migliaia 2 2 2 3 7 3 2 2 2" xfId="44395" xr:uid="{00000000-0005-0000-0000-0000D1120000}"/>
    <cellStyle name="Migliaia 2 2 2 3 7 3 2 3" xfId="32978" xr:uid="{00000000-0005-0000-0000-0000D2120000}"/>
    <cellStyle name="Migliaia 2 2 2 3 7 3 3" xfId="15850" xr:uid="{00000000-0005-0000-0000-0000D3120000}"/>
    <cellStyle name="Migliaia 2 2 2 3 7 3 3 2" xfId="38687" xr:uid="{00000000-0005-0000-0000-0000D4120000}"/>
    <cellStyle name="Migliaia 2 2 2 3 7 3 4" xfId="27270" xr:uid="{00000000-0005-0000-0000-0000D5120000}"/>
    <cellStyle name="Migliaia 2 2 2 3 7 4" xfId="7287" xr:uid="{00000000-0005-0000-0000-0000D6120000}"/>
    <cellStyle name="Migliaia 2 2 2 3 7 4 2" xfId="18704" xr:uid="{00000000-0005-0000-0000-0000D7120000}"/>
    <cellStyle name="Migliaia 2 2 2 3 7 4 2 2" xfId="41541" xr:uid="{00000000-0005-0000-0000-0000D8120000}"/>
    <cellStyle name="Migliaia 2 2 2 3 7 4 3" xfId="30124" xr:uid="{00000000-0005-0000-0000-0000D9120000}"/>
    <cellStyle name="Migliaia 2 2 2 3 7 5" xfId="12996" xr:uid="{00000000-0005-0000-0000-0000DA120000}"/>
    <cellStyle name="Migliaia 2 2 2 3 7 5 2" xfId="35833" xr:uid="{00000000-0005-0000-0000-0000DB120000}"/>
    <cellStyle name="Migliaia 2 2 2 3 7 6" xfId="24416" xr:uid="{00000000-0005-0000-0000-0000DC120000}"/>
    <cellStyle name="Migliaia 2 2 2 3 8" xfId="1903" xr:uid="{00000000-0005-0000-0000-0000DD120000}"/>
    <cellStyle name="Migliaia 2 2 2 3 8 2" xfId="4759" xr:uid="{00000000-0005-0000-0000-0000DE120000}"/>
    <cellStyle name="Migliaia 2 2 2 3 8 2 2" xfId="10468" xr:uid="{00000000-0005-0000-0000-0000DF120000}"/>
    <cellStyle name="Migliaia 2 2 2 3 8 2 2 2" xfId="21885" xr:uid="{00000000-0005-0000-0000-0000E0120000}"/>
    <cellStyle name="Migliaia 2 2 2 3 8 2 2 2 2" xfId="44722" xr:uid="{00000000-0005-0000-0000-0000E1120000}"/>
    <cellStyle name="Migliaia 2 2 2 3 8 2 2 3" xfId="33305" xr:uid="{00000000-0005-0000-0000-0000E2120000}"/>
    <cellStyle name="Migliaia 2 2 2 3 8 2 3" xfId="16177" xr:uid="{00000000-0005-0000-0000-0000E3120000}"/>
    <cellStyle name="Migliaia 2 2 2 3 8 2 3 2" xfId="39014" xr:uid="{00000000-0005-0000-0000-0000E4120000}"/>
    <cellStyle name="Migliaia 2 2 2 3 8 2 4" xfId="27597" xr:uid="{00000000-0005-0000-0000-0000E5120000}"/>
    <cellStyle name="Migliaia 2 2 2 3 8 3" xfId="7614" xr:uid="{00000000-0005-0000-0000-0000E6120000}"/>
    <cellStyle name="Migliaia 2 2 2 3 8 3 2" xfId="19031" xr:uid="{00000000-0005-0000-0000-0000E7120000}"/>
    <cellStyle name="Migliaia 2 2 2 3 8 3 2 2" xfId="41868" xr:uid="{00000000-0005-0000-0000-0000E8120000}"/>
    <cellStyle name="Migliaia 2 2 2 3 8 3 3" xfId="30451" xr:uid="{00000000-0005-0000-0000-0000E9120000}"/>
    <cellStyle name="Migliaia 2 2 2 3 8 4" xfId="13323" xr:uid="{00000000-0005-0000-0000-0000EA120000}"/>
    <cellStyle name="Migliaia 2 2 2 3 8 4 2" xfId="36160" xr:uid="{00000000-0005-0000-0000-0000EB120000}"/>
    <cellStyle name="Migliaia 2 2 2 3 8 5" xfId="24743" xr:uid="{00000000-0005-0000-0000-0000EC120000}"/>
    <cellStyle name="Migliaia 2 2 2 3 9" xfId="3332" xr:uid="{00000000-0005-0000-0000-0000ED120000}"/>
    <cellStyle name="Migliaia 2 2 2 3 9 2" xfId="9041" xr:uid="{00000000-0005-0000-0000-0000EE120000}"/>
    <cellStyle name="Migliaia 2 2 2 3 9 2 2" xfId="20458" xr:uid="{00000000-0005-0000-0000-0000EF120000}"/>
    <cellStyle name="Migliaia 2 2 2 3 9 2 2 2" xfId="43295" xr:uid="{00000000-0005-0000-0000-0000F0120000}"/>
    <cellStyle name="Migliaia 2 2 2 3 9 2 3" xfId="31878" xr:uid="{00000000-0005-0000-0000-0000F1120000}"/>
    <cellStyle name="Migliaia 2 2 2 3 9 3" xfId="14750" xr:uid="{00000000-0005-0000-0000-0000F2120000}"/>
    <cellStyle name="Migliaia 2 2 2 3 9 3 2" xfId="37587" xr:uid="{00000000-0005-0000-0000-0000F3120000}"/>
    <cellStyle name="Migliaia 2 2 2 3 9 4" xfId="26170" xr:uid="{00000000-0005-0000-0000-0000F4120000}"/>
    <cellStyle name="Migliaia 2 2 2 4" xfId="395" xr:uid="{00000000-0005-0000-0000-0000F5120000}"/>
    <cellStyle name="Migliaia 2 2 2 4 10" xfId="11994" xr:uid="{00000000-0005-0000-0000-0000F6120000}"/>
    <cellStyle name="Migliaia 2 2 2 4 10 2" xfId="34831" xr:uid="{00000000-0005-0000-0000-0000F7120000}"/>
    <cellStyle name="Migliaia 2 2 2 4 11" xfId="23414" xr:uid="{00000000-0005-0000-0000-0000F8120000}"/>
    <cellStyle name="Migliaia 2 2 2 4 2" xfId="649" xr:uid="{00000000-0005-0000-0000-0000F9120000}"/>
    <cellStyle name="Migliaia 2 2 2 4 2 2" xfId="2218" xr:uid="{00000000-0005-0000-0000-0000FA120000}"/>
    <cellStyle name="Migliaia 2 2 2 4 2 2 2" xfId="5074" xr:uid="{00000000-0005-0000-0000-0000FB120000}"/>
    <cellStyle name="Migliaia 2 2 2 4 2 2 2 2" xfId="10782" xr:uid="{00000000-0005-0000-0000-0000FC120000}"/>
    <cellStyle name="Migliaia 2 2 2 4 2 2 2 2 2" xfId="22200" xr:uid="{00000000-0005-0000-0000-0000FD120000}"/>
    <cellStyle name="Migliaia 2 2 2 4 2 2 2 2 2 2" xfId="45037" xr:uid="{00000000-0005-0000-0000-0000FE120000}"/>
    <cellStyle name="Migliaia 2 2 2 4 2 2 2 2 3" xfId="33620" xr:uid="{00000000-0005-0000-0000-0000FF120000}"/>
    <cellStyle name="Migliaia 2 2 2 4 2 2 2 3" xfId="16492" xr:uid="{00000000-0005-0000-0000-000000130000}"/>
    <cellStyle name="Migliaia 2 2 2 4 2 2 2 3 2" xfId="39329" xr:uid="{00000000-0005-0000-0000-000001130000}"/>
    <cellStyle name="Migliaia 2 2 2 4 2 2 2 4" xfId="27912" xr:uid="{00000000-0005-0000-0000-000002130000}"/>
    <cellStyle name="Migliaia 2 2 2 4 2 2 3" xfId="7929" xr:uid="{00000000-0005-0000-0000-000003130000}"/>
    <cellStyle name="Migliaia 2 2 2 4 2 2 3 2" xfId="19346" xr:uid="{00000000-0005-0000-0000-000004130000}"/>
    <cellStyle name="Migliaia 2 2 2 4 2 2 3 2 2" xfId="42183" xr:uid="{00000000-0005-0000-0000-000005130000}"/>
    <cellStyle name="Migliaia 2 2 2 4 2 2 3 3" xfId="30766" xr:uid="{00000000-0005-0000-0000-000006130000}"/>
    <cellStyle name="Migliaia 2 2 2 4 2 2 4" xfId="13638" xr:uid="{00000000-0005-0000-0000-000007130000}"/>
    <cellStyle name="Migliaia 2 2 2 4 2 2 4 2" xfId="36475" xr:uid="{00000000-0005-0000-0000-000008130000}"/>
    <cellStyle name="Migliaia 2 2 2 4 2 2 5" xfId="25058" xr:uid="{00000000-0005-0000-0000-000009130000}"/>
    <cellStyle name="Migliaia 2 2 2 4 2 3" xfId="3647" xr:uid="{00000000-0005-0000-0000-00000A130000}"/>
    <cellStyle name="Migliaia 2 2 2 4 2 3 2" xfId="9356" xr:uid="{00000000-0005-0000-0000-00000B130000}"/>
    <cellStyle name="Migliaia 2 2 2 4 2 3 2 2" xfId="20773" xr:uid="{00000000-0005-0000-0000-00000C130000}"/>
    <cellStyle name="Migliaia 2 2 2 4 2 3 2 2 2" xfId="43610" xr:uid="{00000000-0005-0000-0000-00000D130000}"/>
    <cellStyle name="Migliaia 2 2 2 4 2 3 2 3" xfId="32193" xr:uid="{00000000-0005-0000-0000-00000E130000}"/>
    <cellStyle name="Migliaia 2 2 2 4 2 3 3" xfId="15065" xr:uid="{00000000-0005-0000-0000-00000F130000}"/>
    <cellStyle name="Migliaia 2 2 2 4 2 3 3 2" xfId="37902" xr:uid="{00000000-0005-0000-0000-000010130000}"/>
    <cellStyle name="Migliaia 2 2 2 4 2 3 4" xfId="26485" xr:uid="{00000000-0005-0000-0000-000011130000}"/>
    <cellStyle name="Migliaia 2 2 2 4 2 4" xfId="6502" xr:uid="{00000000-0005-0000-0000-000012130000}"/>
    <cellStyle name="Migliaia 2 2 2 4 2 4 2" xfId="17919" xr:uid="{00000000-0005-0000-0000-000013130000}"/>
    <cellStyle name="Migliaia 2 2 2 4 2 4 2 2" xfId="40756" xr:uid="{00000000-0005-0000-0000-000014130000}"/>
    <cellStyle name="Migliaia 2 2 2 4 2 4 3" xfId="29339" xr:uid="{00000000-0005-0000-0000-000015130000}"/>
    <cellStyle name="Migliaia 2 2 2 4 2 5" xfId="12211" xr:uid="{00000000-0005-0000-0000-000016130000}"/>
    <cellStyle name="Migliaia 2 2 2 4 2 5 2" xfId="35048" xr:uid="{00000000-0005-0000-0000-000017130000}"/>
    <cellStyle name="Migliaia 2 2 2 4 2 6" xfId="23631" xr:uid="{00000000-0005-0000-0000-000018130000}"/>
    <cellStyle name="Migliaia 2 2 2 4 3" xfId="909" xr:uid="{00000000-0005-0000-0000-000019130000}"/>
    <cellStyle name="Migliaia 2 2 2 4 3 2" xfId="2435" xr:uid="{00000000-0005-0000-0000-00001A130000}"/>
    <cellStyle name="Migliaia 2 2 2 4 3 2 2" xfId="5291" xr:uid="{00000000-0005-0000-0000-00001B130000}"/>
    <cellStyle name="Migliaia 2 2 2 4 3 2 2 2" xfId="10999" xr:uid="{00000000-0005-0000-0000-00001C130000}"/>
    <cellStyle name="Migliaia 2 2 2 4 3 2 2 2 2" xfId="22417" xr:uid="{00000000-0005-0000-0000-00001D130000}"/>
    <cellStyle name="Migliaia 2 2 2 4 3 2 2 2 2 2" xfId="45254" xr:uid="{00000000-0005-0000-0000-00001E130000}"/>
    <cellStyle name="Migliaia 2 2 2 4 3 2 2 2 3" xfId="33837" xr:uid="{00000000-0005-0000-0000-00001F130000}"/>
    <cellStyle name="Migliaia 2 2 2 4 3 2 2 3" xfId="16709" xr:uid="{00000000-0005-0000-0000-000020130000}"/>
    <cellStyle name="Migliaia 2 2 2 4 3 2 2 3 2" xfId="39546" xr:uid="{00000000-0005-0000-0000-000021130000}"/>
    <cellStyle name="Migliaia 2 2 2 4 3 2 2 4" xfId="28129" xr:uid="{00000000-0005-0000-0000-000022130000}"/>
    <cellStyle name="Migliaia 2 2 2 4 3 2 3" xfId="8146" xr:uid="{00000000-0005-0000-0000-000023130000}"/>
    <cellStyle name="Migliaia 2 2 2 4 3 2 3 2" xfId="19563" xr:uid="{00000000-0005-0000-0000-000024130000}"/>
    <cellStyle name="Migliaia 2 2 2 4 3 2 3 2 2" xfId="42400" xr:uid="{00000000-0005-0000-0000-000025130000}"/>
    <cellStyle name="Migliaia 2 2 2 4 3 2 3 3" xfId="30983" xr:uid="{00000000-0005-0000-0000-000026130000}"/>
    <cellStyle name="Migliaia 2 2 2 4 3 2 4" xfId="13855" xr:uid="{00000000-0005-0000-0000-000027130000}"/>
    <cellStyle name="Migliaia 2 2 2 4 3 2 4 2" xfId="36692" xr:uid="{00000000-0005-0000-0000-000028130000}"/>
    <cellStyle name="Migliaia 2 2 2 4 3 2 5" xfId="25275" xr:uid="{00000000-0005-0000-0000-000029130000}"/>
    <cellStyle name="Migliaia 2 2 2 4 3 3" xfId="3864" xr:uid="{00000000-0005-0000-0000-00002A130000}"/>
    <cellStyle name="Migliaia 2 2 2 4 3 3 2" xfId="9573" xr:uid="{00000000-0005-0000-0000-00002B130000}"/>
    <cellStyle name="Migliaia 2 2 2 4 3 3 2 2" xfId="20990" xr:uid="{00000000-0005-0000-0000-00002C130000}"/>
    <cellStyle name="Migliaia 2 2 2 4 3 3 2 2 2" xfId="43827" xr:uid="{00000000-0005-0000-0000-00002D130000}"/>
    <cellStyle name="Migliaia 2 2 2 4 3 3 2 3" xfId="32410" xr:uid="{00000000-0005-0000-0000-00002E130000}"/>
    <cellStyle name="Migliaia 2 2 2 4 3 3 3" xfId="15282" xr:uid="{00000000-0005-0000-0000-00002F130000}"/>
    <cellStyle name="Migliaia 2 2 2 4 3 3 3 2" xfId="38119" xr:uid="{00000000-0005-0000-0000-000030130000}"/>
    <cellStyle name="Migliaia 2 2 2 4 3 3 4" xfId="26702" xr:uid="{00000000-0005-0000-0000-000031130000}"/>
    <cellStyle name="Migliaia 2 2 2 4 3 4" xfId="6719" xr:uid="{00000000-0005-0000-0000-000032130000}"/>
    <cellStyle name="Migliaia 2 2 2 4 3 4 2" xfId="18136" xr:uid="{00000000-0005-0000-0000-000033130000}"/>
    <cellStyle name="Migliaia 2 2 2 4 3 4 2 2" xfId="40973" xr:uid="{00000000-0005-0000-0000-000034130000}"/>
    <cellStyle name="Migliaia 2 2 2 4 3 4 3" xfId="29556" xr:uid="{00000000-0005-0000-0000-000035130000}"/>
    <cellStyle name="Migliaia 2 2 2 4 3 5" xfId="12428" xr:uid="{00000000-0005-0000-0000-000036130000}"/>
    <cellStyle name="Migliaia 2 2 2 4 3 5 2" xfId="35265" xr:uid="{00000000-0005-0000-0000-000037130000}"/>
    <cellStyle name="Migliaia 2 2 2 4 3 6" xfId="23848" xr:uid="{00000000-0005-0000-0000-000038130000}"/>
    <cellStyle name="Migliaia 2 2 2 4 4" xfId="1156" xr:uid="{00000000-0005-0000-0000-000039130000}"/>
    <cellStyle name="Migliaia 2 2 2 4 4 2" xfId="2652" xr:uid="{00000000-0005-0000-0000-00003A130000}"/>
    <cellStyle name="Migliaia 2 2 2 4 4 2 2" xfId="5508" xr:uid="{00000000-0005-0000-0000-00003B130000}"/>
    <cellStyle name="Migliaia 2 2 2 4 4 2 2 2" xfId="11216" xr:uid="{00000000-0005-0000-0000-00003C130000}"/>
    <cellStyle name="Migliaia 2 2 2 4 4 2 2 2 2" xfId="22634" xr:uid="{00000000-0005-0000-0000-00003D130000}"/>
    <cellStyle name="Migliaia 2 2 2 4 4 2 2 2 2 2" xfId="45471" xr:uid="{00000000-0005-0000-0000-00003E130000}"/>
    <cellStyle name="Migliaia 2 2 2 4 4 2 2 2 3" xfId="34054" xr:uid="{00000000-0005-0000-0000-00003F130000}"/>
    <cellStyle name="Migliaia 2 2 2 4 4 2 2 3" xfId="16926" xr:uid="{00000000-0005-0000-0000-000040130000}"/>
    <cellStyle name="Migliaia 2 2 2 4 4 2 2 3 2" xfId="39763" xr:uid="{00000000-0005-0000-0000-000041130000}"/>
    <cellStyle name="Migliaia 2 2 2 4 4 2 2 4" xfId="28346" xr:uid="{00000000-0005-0000-0000-000042130000}"/>
    <cellStyle name="Migliaia 2 2 2 4 4 2 3" xfId="8363" xr:uid="{00000000-0005-0000-0000-000043130000}"/>
    <cellStyle name="Migliaia 2 2 2 4 4 2 3 2" xfId="19780" xr:uid="{00000000-0005-0000-0000-000044130000}"/>
    <cellStyle name="Migliaia 2 2 2 4 4 2 3 2 2" xfId="42617" xr:uid="{00000000-0005-0000-0000-000045130000}"/>
    <cellStyle name="Migliaia 2 2 2 4 4 2 3 3" xfId="31200" xr:uid="{00000000-0005-0000-0000-000046130000}"/>
    <cellStyle name="Migliaia 2 2 2 4 4 2 4" xfId="14072" xr:uid="{00000000-0005-0000-0000-000047130000}"/>
    <cellStyle name="Migliaia 2 2 2 4 4 2 4 2" xfId="36909" xr:uid="{00000000-0005-0000-0000-000048130000}"/>
    <cellStyle name="Migliaia 2 2 2 4 4 2 5" xfId="25492" xr:uid="{00000000-0005-0000-0000-000049130000}"/>
    <cellStyle name="Migliaia 2 2 2 4 4 3" xfId="4081" xr:uid="{00000000-0005-0000-0000-00004A130000}"/>
    <cellStyle name="Migliaia 2 2 2 4 4 3 2" xfId="9790" xr:uid="{00000000-0005-0000-0000-00004B130000}"/>
    <cellStyle name="Migliaia 2 2 2 4 4 3 2 2" xfId="21207" xr:uid="{00000000-0005-0000-0000-00004C130000}"/>
    <cellStyle name="Migliaia 2 2 2 4 4 3 2 2 2" xfId="44044" xr:uid="{00000000-0005-0000-0000-00004D130000}"/>
    <cellStyle name="Migliaia 2 2 2 4 4 3 2 3" xfId="32627" xr:uid="{00000000-0005-0000-0000-00004E130000}"/>
    <cellStyle name="Migliaia 2 2 2 4 4 3 3" xfId="15499" xr:uid="{00000000-0005-0000-0000-00004F130000}"/>
    <cellStyle name="Migliaia 2 2 2 4 4 3 3 2" xfId="38336" xr:uid="{00000000-0005-0000-0000-000050130000}"/>
    <cellStyle name="Migliaia 2 2 2 4 4 3 4" xfId="26919" xr:uid="{00000000-0005-0000-0000-000051130000}"/>
    <cellStyle name="Migliaia 2 2 2 4 4 4" xfId="6936" xr:uid="{00000000-0005-0000-0000-000052130000}"/>
    <cellStyle name="Migliaia 2 2 2 4 4 4 2" xfId="18353" xr:uid="{00000000-0005-0000-0000-000053130000}"/>
    <cellStyle name="Migliaia 2 2 2 4 4 4 2 2" xfId="41190" xr:uid="{00000000-0005-0000-0000-000054130000}"/>
    <cellStyle name="Migliaia 2 2 2 4 4 4 3" xfId="29773" xr:uid="{00000000-0005-0000-0000-000055130000}"/>
    <cellStyle name="Migliaia 2 2 2 4 4 5" xfId="12645" xr:uid="{00000000-0005-0000-0000-000056130000}"/>
    <cellStyle name="Migliaia 2 2 2 4 4 5 2" xfId="35482" xr:uid="{00000000-0005-0000-0000-000057130000}"/>
    <cellStyle name="Migliaia 2 2 2 4 4 6" xfId="24065" xr:uid="{00000000-0005-0000-0000-000058130000}"/>
    <cellStyle name="Migliaia 2 2 2 4 5" xfId="1403" xr:uid="{00000000-0005-0000-0000-000059130000}"/>
    <cellStyle name="Migliaia 2 2 2 4 5 2" xfId="2869" xr:uid="{00000000-0005-0000-0000-00005A130000}"/>
    <cellStyle name="Migliaia 2 2 2 4 5 2 2" xfId="5725" xr:uid="{00000000-0005-0000-0000-00005B130000}"/>
    <cellStyle name="Migliaia 2 2 2 4 5 2 2 2" xfId="11433" xr:uid="{00000000-0005-0000-0000-00005C130000}"/>
    <cellStyle name="Migliaia 2 2 2 4 5 2 2 2 2" xfId="22851" xr:uid="{00000000-0005-0000-0000-00005D130000}"/>
    <cellStyle name="Migliaia 2 2 2 4 5 2 2 2 2 2" xfId="45688" xr:uid="{00000000-0005-0000-0000-00005E130000}"/>
    <cellStyle name="Migliaia 2 2 2 4 5 2 2 2 3" xfId="34271" xr:uid="{00000000-0005-0000-0000-00005F130000}"/>
    <cellStyle name="Migliaia 2 2 2 4 5 2 2 3" xfId="17143" xr:uid="{00000000-0005-0000-0000-000060130000}"/>
    <cellStyle name="Migliaia 2 2 2 4 5 2 2 3 2" xfId="39980" xr:uid="{00000000-0005-0000-0000-000061130000}"/>
    <cellStyle name="Migliaia 2 2 2 4 5 2 2 4" xfId="28563" xr:uid="{00000000-0005-0000-0000-000062130000}"/>
    <cellStyle name="Migliaia 2 2 2 4 5 2 3" xfId="8580" xr:uid="{00000000-0005-0000-0000-000063130000}"/>
    <cellStyle name="Migliaia 2 2 2 4 5 2 3 2" xfId="19997" xr:uid="{00000000-0005-0000-0000-000064130000}"/>
    <cellStyle name="Migliaia 2 2 2 4 5 2 3 2 2" xfId="42834" xr:uid="{00000000-0005-0000-0000-000065130000}"/>
    <cellStyle name="Migliaia 2 2 2 4 5 2 3 3" xfId="31417" xr:uid="{00000000-0005-0000-0000-000066130000}"/>
    <cellStyle name="Migliaia 2 2 2 4 5 2 4" xfId="14289" xr:uid="{00000000-0005-0000-0000-000067130000}"/>
    <cellStyle name="Migliaia 2 2 2 4 5 2 4 2" xfId="37126" xr:uid="{00000000-0005-0000-0000-000068130000}"/>
    <cellStyle name="Migliaia 2 2 2 4 5 2 5" xfId="25709" xr:uid="{00000000-0005-0000-0000-000069130000}"/>
    <cellStyle name="Migliaia 2 2 2 4 5 3" xfId="4298" xr:uid="{00000000-0005-0000-0000-00006A130000}"/>
    <cellStyle name="Migliaia 2 2 2 4 5 3 2" xfId="10007" xr:uid="{00000000-0005-0000-0000-00006B130000}"/>
    <cellStyle name="Migliaia 2 2 2 4 5 3 2 2" xfId="21424" xr:uid="{00000000-0005-0000-0000-00006C130000}"/>
    <cellStyle name="Migliaia 2 2 2 4 5 3 2 2 2" xfId="44261" xr:uid="{00000000-0005-0000-0000-00006D130000}"/>
    <cellStyle name="Migliaia 2 2 2 4 5 3 2 3" xfId="32844" xr:uid="{00000000-0005-0000-0000-00006E130000}"/>
    <cellStyle name="Migliaia 2 2 2 4 5 3 3" xfId="15716" xr:uid="{00000000-0005-0000-0000-00006F130000}"/>
    <cellStyle name="Migliaia 2 2 2 4 5 3 3 2" xfId="38553" xr:uid="{00000000-0005-0000-0000-000070130000}"/>
    <cellStyle name="Migliaia 2 2 2 4 5 3 4" xfId="27136" xr:uid="{00000000-0005-0000-0000-000071130000}"/>
    <cellStyle name="Migliaia 2 2 2 4 5 4" xfId="7153" xr:uid="{00000000-0005-0000-0000-000072130000}"/>
    <cellStyle name="Migliaia 2 2 2 4 5 4 2" xfId="18570" xr:uid="{00000000-0005-0000-0000-000073130000}"/>
    <cellStyle name="Migliaia 2 2 2 4 5 4 2 2" xfId="41407" xr:uid="{00000000-0005-0000-0000-000074130000}"/>
    <cellStyle name="Migliaia 2 2 2 4 5 4 3" xfId="29990" xr:uid="{00000000-0005-0000-0000-000075130000}"/>
    <cellStyle name="Migliaia 2 2 2 4 5 5" xfId="12862" xr:uid="{00000000-0005-0000-0000-000076130000}"/>
    <cellStyle name="Migliaia 2 2 2 4 5 5 2" xfId="35699" xr:uid="{00000000-0005-0000-0000-000077130000}"/>
    <cellStyle name="Migliaia 2 2 2 4 5 6" xfId="24282" xr:uid="{00000000-0005-0000-0000-000078130000}"/>
    <cellStyle name="Migliaia 2 2 2 4 6" xfId="1650" xr:uid="{00000000-0005-0000-0000-000079130000}"/>
    <cellStyle name="Migliaia 2 2 2 4 6 2" xfId="3086" xr:uid="{00000000-0005-0000-0000-00007A130000}"/>
    <cellStyle name="Migliaia 2 2 2 4 6 2 2" xfId="5942" xr:uid="{00000000-0005-0000-0000-00007B130000}"/>
    <cellStyle name="Migliaia 2 2 2 4 6 2 2 2" xfId="11650" xr:uid="{00000000-0005-0000-0000-00007C130000}"/>
    <cellStyle name="Migliaia 2 2 2 4 6 2 2 2 2" xfId="23068" xr:uid="{00000000-0005-0000-0000-00007D130000}"/>
    <cellStyle name="Migliaia 2 2 2 4 6 2 2 2 2 2" xfId="45905" xr:uid="{00000000-0005-0000-0000-00007E130000}"/>
    <cellStyle name="Migliaia 2 2 2 4 6 2 2 2 3" xfId="34488" xr:uid="{00000000-0005-0000-0000-00007F130000}"/>
    <cellStyle name="Migliaia 2 2 2 4 6 2 2 3" xfId="17360" xr:uid="{00000000-0005-0000-0000-000080130000}"/>
    <cellStyle name="Migliaia 2 2 2 4 6 2 2 3 2" xfId="40197" xr:uid="{00000000-0005-0000-0000-000081130000}"/>
    <cellStyle name="Migliaia 2 2 2 4 6 2 2 4" xfId="28780" xr:uid="{00000000-0005-0000-0000-000082130000}"/>
    <cellStyle name="Migliaia 2 2 2 4 6 2 3" xfId="8797" xr:uid="{00000000-0005-0000-0000-000083130000}"/>
    <cellStyle name="Migliaia 2 2 2 4 6 2 3 2" xfId="20214" xr:uid="{00000000-0005-0000-0000-000084130000}"/>
    <cellStyle name="Migliaia 2 2 2 4 6 2 3 2 2" xfId="43051" xr:uid="{00000000-0005-0000-0000-000085130000}"/>
    <cellStyle name="Migliaia 2 2 2 4 6 2 3 3" xfId="31634" xr:uid="{00000000-0005-0000-0000-000086130000}"/>
    <cellStyle name="Migliaia 2 2 2 4 6 2 4" xfId="14506" xr:uid="{00000000-0005-0000-0000-000087130000}"/>
    <cellStyle name="Migliaia 2 2 2 4 6 2 4 2" xfId="37343" xr:uid="{00000000-0005-0000-0000-000088130000}"/>
    <cellStyle name="Migliaia 2 2 2 4 6 2 5" xfId="25926" xr:uid="{00000000-0005-0000-0000-000089130000}"/>
    <cellStyle name="Migliaia 2 2 2 4 6 3" xfId="4515" xr:uid="{00000000-0005-0000-0000-00008A130000}"/>
    <cellStyle name="Migliaia 2 2 2 4 6 3 2" xfId="10224" xr:uid="{00000000-0005-0000-0000-00008B130000}"/>
    <cellStyle name="Migliaia 2 2 2 4 6 3 2 2" xfId="21641" xr:uid="{00000000-0005-0000-0000-00008C130000}"/>
    <cellStyle name="Migliaia 2 2 2 4 6 3 2 2 2" xfId="44478" xr:uid="{00000000-0005-0000-0000-00008D130000}"/>
    <cellStyle name="Migliaia 2 2 2 4 6 3 2 3" xfId="33061" xr:uid="{00000000-0005-0000-0000-00008E130000}"/>
    <cellStyle name="Migliaia 2 2 2 4 6 3 3" xfId="15933" xr:uid="{00000000-0005-0000-0000-00008F130000}"/>
    <cellStyle name="Migliaia 2 2 2 4 6 3 3 2" xfId="38770" xr:uid="{00000000-0005-0000-0000-000090130000}"/>
    <cellStyle name="Migliaia 2 2 2 4 6 3 4" xfId="27353" xr:uid="{00000000-0005-0000-0000-000091130000}"/>
    <cellStyle name="Migliaia 2 2 2 4 6 4" xfId="7370" xr:uid="{00000000-0005-0000-0000-000092130000}"/>
    <cellStyle name="Migliaia 2 2 2 4 6 4 2" xfId="18787" xr:uid="{00000000-0005-0000-0000-000093130000}"/>
    <cellStyle name="Migliaia 2 2 2 4 6 4 2 2" xfId="41624" xr:uid="{00000000-0005-0000-0000-000094130000}"/>
    <cellStyle name="Migliaia 2 2 2 4 6 4 3" xfId="30207" xr:uid="{00000000-0005-0000-0000-000095130000}"/>
    <cellStyle name="Migliaia 2 2 2 4 6 5" xfId="13079" xr:uid="{00000000-0005-0000-0000-000096130000}"/>
    <cellStyle name="Migliaia 2 2 2 4 6 5 2" xfId="35916" xr:uid="{00000000-0005-0000-0000-000097130000}"/>
    <cellStyle name="Migliaia 2 2 2 4 6 6" xfId="24499" xr:uid="{00000000-0005-0000-0000-000098130000}"/>
    <cellStyle name="Migliaia 2 2 2 4 7" xfId="2001" xr:uid="{00000000-0005-0000-0000-000099130000}"/>
    <cellStyle name="Migliaia 2 2 2 4 7 2" xfId="4857" xr:uid="{00000000-0005-0000-0000-00009A130000}"/>
    <cellStyle name="Migliaia 2 2 2 4 7 2 2" xfId="10565" xr:uid="{00000000-0005-0000-0000-00009B130000}"/>
    <cellStyle name="Migliaia 2 2 2 4 7 2 2 2" xfId="21983" xr:uid="{00000000-0005-0000-0000-00009C130000}"/>
    <cellStyle name="Migliaia 2 2 2 4 7 2 2 2 2" xfId="44820" xr:uid="{00000000-0005-0000-0000-00009D130000}"/>
    <cellStyle name="Migliaia 2 2 2 4 7 2 2 3" xfId="33403" xr:uid="{00000000-0005-0000-0000-00009E130000}"/>
    <cellStyle name="Migliaia 2 2 2 4 7 2 3" xfId="16275" xr:uid="{00000000-0005-0000-0000-00009F130000}"/>
    <cellStyle name="Migliaia 2 2 2 4 7 2 3 2" xfId="39112" xr:uid="{00000000-0005-0000-0000-0000A0130000}"/>
    <cellStyle name="Migliaia 2 2 2 4 7 2 4" xfId="27695" xr:uid="{00000000-0005-0000-0000-0000A1130000}"/>
    <cellStyle name="Migliaia 2 2 2 4 7 3" xfId="7712" xr:uid="{00000000-0005-0000-0000-0000A2130000}"/>
    <cellStyle name="Migliaia 2 2 2 4 7 3 2" xfId="19129" xr:uid="{00000000-0005-0000-0000-0000A3130000}"/>
    <cellStyle name="Migliaia 2 2 2 4 7 3 2 2" xfId="41966" xr:uid="{00000000-0005-0000-0000-0000A4130000}"/>
    <cellStyle name="Migliaia 2 2 2 4 7 3 3" xfId="30549" xr:uid="{00000000-0005-0000-0000-0000A5130000}"/>
    <cellStyle name="Migliaia 2 2 2 4 7 4" xfId="13421" xr:uid="{00000000-0005-0000-0000-0000A6130000}"/>
    <cellStyle name="Migliaia 2 2 2 4 7 4 2" xfId="36258" xr:uid="{00000000-0005-0000-0000-0000A7130000}"/>
    <cellStyle name="Migliaia 2 2 2 4 7 5" xfId="24841" xr:uid="{00000000-0005-0000-0000-0000A8130000}"/>
    <cellStyle name="Migliaia 2 2 2 4 8" xfId="3430" xr:uid="{00000000-0005-0000-0000-0000A9130000}"/>
    <cellStyle name="Migliaia 2 2 2 4 8 2" xfId="9139" xr:uid="{00000000-0005-0000-0000-0000AA130000}"/>
    <cellStyle name="Migliaia 2 2 2 4 8 2 2" xfId="20556" xr:uid="{00000000-0005-0000-0000-0000AB130000}"/>
    <cellStyle name="Migliaia 2 2 2 4 8 2 2 2" xfId="43393" xr:uid="{00000000-0005-0000-0000-0000AC130000}"/>
    <cellStyle name="Migliaia 2 2 2 4 8 2 3" xfId="31976" xr:uid="{00000000-0005-0000-0000-0000AD130000}"/>
    <cellStyle name="Migliaia 2 2 2 4 8 3" xfId="14848" xr:uid="{00000000-0005-0000-0000-0000AE130000}"/>
    <cellStyle name="Migliaia 2 2 2 4 8 3 2" xfId="37685" xr:uid="{00000000-0005-0000-0000-0000AF130000}"/>
    <cellStyle name="Migliaia 2 2 2 4 8 4" xfId="26268" xr:uid="{00000000-0005-0000-0000-0000B0130000}"/>
    <cellStyle name="Migliaia 2 2 2 4 9" xfId="6285" xr:uid="{00000000-0005-0000-0000-0000B1130000}"/>
    <cellStyle name="Migliaia 2 2 2 4 9 2" xfId="17702" xr:uid="{00000000-0005-0000-0000-0000B2130000}"/>
    <cellStyle name="Migliaia 2 2 2 4 9 2 2" xfId="40539" xr:uid="{00000000-0005-0000-0000-0000B3130000}"/>
    <cellStyle name="Migliaia 2 2 2 4 9 3" xfId="29122" xr:uid="{00000000-0005-0000-0000-0000B4130000}"/>
    <cellStyle name="Migliaia 2 2 2 5" xfId="515" xr:uid="{00000000-0005-0000-0000-0000B5130000}"/>
    <cellStyle name="Migliaia 2 2 2 5 2" xfId="2104" xr:uid="{00000000-0005-0000-0000-0000B6130000}"/>
    <cellStyle name="Migliaia 2 2 2 5 2 2" xfId="4960" xr:uid="{00000000-0005-0000-0000-0000B7130000}"/>
    <cellStyle name="Migliaia 2 2 2 5 2 2 2" xfId="10668" xr:uid="{00000000-0005-0000-0000-0000B8130000}"/>
    <cellStyle name="Migliaia 2 2 2 5 2 2 2 2" xfId="22086" xr:uid="{00000000-0005-0000-0000-0000B9130000}"/>
    <cellStyle name="Migliaia 2 2 2 5 2 2 2 2 2" xfId="44923" xr:uid="{00000000-0005-0000-0000-0000BA130000}"/>
    <cellStyle name="Migliaia 2 2 2 5 2 2 2 3" xfId="33506" xr:uid="{00000000-0005-0000-0000-0000BB130000}"/>
    <cellStyle name="Migliaia 2 2 2 5 2 2 3" xfId="16378" xr:uid="{00000000-0005-0000-0000-0000BC130000}"/>
    <cellStyle name="Migliaia 2 2 2 5 2 2 3 2" xfId="39215" xr:uid="{00000000-0005-0000-0000-0000BD130000}"/>
    <cellStyle name="Migliaia 2 2 2 5 2 2 4" xfId="27798" xr:uid="{00000000-0005-0000-0000-0000BE130000}"/>
    <cellStyle name="Migliaia 2 2 2 5 2 3" xfId="7815" xr:uid="{00000000-0005-0000-0000-0000BF130000}"/>
    <cellStyle name="Migliaia 2 2 2 5 2 3 2" xfId="19232" xr:uid="{00000000-0005-0000-0000-0000C0130000}"/>
    <cellStyle name="Migliaia 2 2 2 5 2 3 2 2" xfId="42069" xr:uid="{00000000-0005-0000-0000-0000C1130000}"/>
    <cellStyle name="Migliaia 2 2 2 5 2 3 3" xfId="30652" xr:uid="{00000000-0005-0000-0000-0000C2130000}"/>
    <cellStyle name="Migliaia 2 2 2 5 2 4" xfId="13524" xr:uid="{00000000-0005-0000-0000-0000C3130000}"/>
    <cellStyle name="Migliaia 2 2 2 5 2 4 2" xfId="36361" xr:uid="{00000000-0005-0000-0000-0000C4130000}"/>
    <cellStyle name="Migliaia 2 2 2 5 2 5" xfId="24944" xr:uid="{00000000-0005-0000-0000-0000C5130000}"/>
    <cellStyle name="Migliaia 2 2 2 5 3" xfId="3533" xr:uid="{00000000-0005-0000-0000-0000C6130000}"/>
    <cellStyle name="Migliaia 2 2 2 5 3 2" xfId="9242" xr:uid="{00000000-0005-0000-0000-0000C7130000}"/>
    <cellStyle name="Migliaia 2 2 2 5 3 2 2" xfId="20659" xr:uid="{00000000-0005-0000-0000-0000C8130000}"/>
    <cellStyle name="Migliaia 2 2 2 5 3 2 2 2" xfId="43496" xr:uid="{00000000-0005-0000-0000-0000C9130000}"/>
    <cellStyle name="Migliaia 2 2 2 5 3 2 3" xfId="32079" xr:uid="{00000000-0005-0000-0000-0000CA130000}"/>
    <cellStyle name="Migliaia 2 2 2 5 3 3" xfId="14951" xr:uid="{00000000-0005-0000-0000-0000CB130000}"/>
    <cellStyle name="Migliaia 2 2 2 5 3 3 2" xfId="37788" xr:uid="{00000000-0005-0000-0000-0000CC130000}"/>
    <cellStyle name="Migliaia 2 2 2 5 3 4" xfId="26371" xr:uid="{00000000-0005-0000-0000-0000CD130000}"/>
    <cellStyle name="Migliaia 2 2 2 5 4" xfId="6388" xr:uid="{00000000-0005-0000-0000-0000CE130000}"/>
    <cellStyle name="Migliaia 2 2 2 5 4 2" xfId="17805" xr:uid="{00000000-0005-0000-0000-0000CF130000}"/>
    <cellStyle name="Migliaia 2 2 2 5 4 2 2" xfId="40642" xr:uid="{00000000-0005-0000-0000-0000D0130000}"/>
    <cellStyle name="Migliaia 2 2 2 5 4 3" xfId="29225" xr:uid="{00000000-0005-0000-0000-0000D1130000}"/>
    <cellStyle name="Migliaia 2 2 2 5 5" xfId="12097" xr:uid="{00000000-0005-0000-0000-0000D2130000}"/>
    <cellStyle name="Migliaia 2 2 2 5 5 2" xfId="34934" xr:uid="{00000000-0005-0000-0000-0000D3130000}"/>
    <cellStyle name="Migliaia 2 2 2 5 6" xfId="23517" xr:uid="{00000000-0005-0000-0000-0000D4130000}"/>
    <cellStyle name="Migliaia 2 2 2 6" xfId="778" xr:uid="{00000000-0005-0000-0000-0000D5130000}"/>
    <cellStyle name="Migliaia 2 2 2 6 2" xfId="2321" xr:uid="{00000000-0005-0000-0000-0000D6130000}"/>
    <cellStyle name="Migliaia 2 2 2 6 2 2" xfId="5177" xr:uid="{00000000-0005-0000-0000-0000D7130000}"/>
    <cellStyle name="Migliaia 2 2 2 6 2 2 2" xfId="10885" xr:uid="{00000000-0005-0000-0000-0000D8130000}"/>
    <cellStyle name="Migliaia 2 2 2 6 2 2 2 2" xfId="22303" xr:uid="{00000000-0005-0000-0000-0000D9130000}"/>
    <cellStyle name="Migliaia 2 2 2 6 2 2 2 2 2" xfId="45140" xr:uid="{00000000-0005-0000-0000-0000DA130000}"/>
    <cellStyle name="Migliaia 2 2 2 6 2 2 2 3" xfId="33723" xr:uid="{00000000-0005-0000-0000-0000DB130000}"/>
    <cellStyle name="Migliaia 2 2 2 6 2 2 3" xfId="16595" xr:uid="{00000000-0005-0000-0000-0000DC130000}"/>
    <cellStyle name="Migliaia 2 2 2 6 2 2 3 2" xfId="39432" xr:uid="{00000000-0005-0000-0000-0000DD130000}"/>
    <cellStyle name="Migliaia 2 2 2 6 2 2 4" xfId="28015" xr:uid="{00000000-0005-0000-0000-0000DE130000}"/>
    <cellStyle name="Migliaia 2 2 2 6 2 3" xfId="8032" xr:uid="{00000000-0005-0000-0000-0000DF130000}"/>
    <cellStyle name="Migliaia 2 2 2 6 2 3 2" xfId="19449" xr:uid="{00000000-0005-0000-0000-0000E0130000}"/>
    <cellStyle name="Migliaia 2 2 2 6 2 3 2 2" xfId="42286" xr:uid="{00000000-0005-0000-0000-0000E1130000}"/>
    <cellStyle name="Migliaia 2 2 2 6 2 3 3" xfId="30869" xr:uid="{00000000-0005-0000-0000-0000E2130000}"/>
    <cellStyle name="Migliaia 2 2 2 6 2 4" xfId="13741" xr:uid="{00000000-0005-0000-0000-0000E3130000}"/>
    <cellStyle name="Migliaia 2 2 2 6 2 4 2" xfId="36578" xr:uid="{00000000-0005-0000-0000-0000E4130000}"/>
    <cellStyle name="Migliaia 2 2 2 6 2 5" xfId="25161" xr:uid="{00000000-0005-0000-0000-0000E5130000}"/>
    <cellStyle name="Migliaia 2 2 2 6 3" xfId="3750" xr:uid="{00000000-0005-0000-0000-0000E6130000}"/>
    <cellStyle name="Migliaia 2 2 2 6 3 2" xfId="9459" xr:uid="{00000000-0005-0000-0000-0000E7130000}"/>
    <cellStyle name="Migliaia 2 2 2 6 3 2 2" xfId="20876" xr:uid="{00000000-0005-0000-0000-0000E8130000}"/>
    <cellStyle name="Migliaia 2 2 2 6 3 2 2 2" xfId="43713" xr:uid="{00000000-0005-0000-0000-0000E9130000}"/>
    <cellStyle name="Migliaia 2 2 2 6 3 2 3" xfId="32296" xr:uid="{00000000-0005-0000-0000-0000EA130000}"/>
    <cellStyle name="Migliaia 2 2 2 6 3 3" xfId="15168" xr:uid="{00000000-0005-0000-0000-0000EB130000}"/>
    <cellStyle name="Migliaia 2 2 2 6 3 3 2" xfId="38005" xr:uid="{00000000-0005-0000-0000-0000EC130000}"/>
    <cellStyle name="Migliaia 2 2 2 6 3 4" xfId="26588" xr:uid="{00000000-0005-0000-0000-0000ED130000}"/>
    <cellStyle name="Migliaia 2 2 2 6 4" xfId="6605" xr:uid="{00000000-0005-0000-0000-0000EE130000}"/>
    <cellStyle name="Migliaia 2 2 2 6 4 2" xfId="18022" xr:uid="{00000000-0005-0000-0000-0000EF130000}"/>
    <cellStyle name="Migliaia 2 2 2 6 4 2 2" xfId="40859" xr:uid="{00000000-0005-0000-0000-0000F0130000}"/>
    <cellStyle name="Migliaia 2 2 2 6 4 3" xfId="29442" xr:uid="{00000000-0005-0000-0000-0000F1130000}"/>
    <cellStyle name="Migliaia 2 2 2 6 5" xfId="12314" xr:uid="{00000000-0005-0000-0000-0000F2130000}"/>
    <cellStyle name="Migliaia 2 2 2 6 5 2" xfId="35151" xr:uid="{00000000-0005-0000-0000-0000F3130000}"/>
    <cellStyle name="Migliaia 2 2 2 6 6" xfId="23734" xr:uid="{00000000-0005-0000-0000-0000F4130000}"/>
    <cellStyle name="Migliaia 2 2 2 7" xfId="1025" xr:uid="{00000000-0005-0000-0000-0000F5130000}"/>
    <cellStyle name="Migliaia 2 2 2 7 2" xfId="2538" xr:uid="{00000000-0005-0000-0000-0000F6130000}"/>
    <cellStyle name="Migliaia 2 2 2 7 2 2" xfId="5394" xr:uid="{00000000-0005-0000-0000-0000F7130000}"/>
    <cellStyle name="Migliaia 2 2 2 7 2 2 2" xfId="11102" xr:uid="{00000000-0005-0000-0000-0000F8130000}"/>
    <cellStyle name="Migliaia 2 2 2 7 2 2 2 2" xfId="22520" xr:uid="{00000000-0005-0000-0000-0000F9130000}"/>
    <cellStyle name="Migliaia 2 2 2 7 2 2 2 2 2" xfId="45357" xr:uid="{00000000-0005-0000-0000-0000FA130000}"/>
    <cellStyle name="Migliaia 2 2 2 7 2 2 2 3" xfId="33940" xr:uid="{00000000-0005-0000-0000-0000FB130000}"/>
    <cellStyle name="Migliaia 2 2 2 7 2 2 3" xfId="16812" xr:uid="{00000000-0005-0000-0000-0000FC130000}"/>
    <cellStyle name="Migliaia 2 2 2 7 2 2 3 2" xfId="39649" xr:uid="{00000000-0005-0000-0000-0000FD130000}"/>
    <cellStyle name="Migliaia 2 2 2 7 2 2 4" xfId="28232" xr:uid="{00000000-0005-0000-0000-0000FE130000}"/>
    <cellStyle name="Migliaia 2 2 2 7 2 3" xfId="8249" xr:uid="{00000000-0005-0000-0000-0000FF130000}"/>
    <cellStyle name="Migliaia 2 2 2 7 2 3 2" xfId="19666" xr:uid="{00000000-0005-0000-0000-000000140000}"/>
    <cellStyle name="Migliaia 2 2 2 7 2 3 2 2" xfId="42503" xr:uid="{00000000-0005-0000-0000-000001140000}"/>
    <cellStyle name="Migliaia 2 2 2 7 2 3 3" xfId="31086" xr:uid="{00000000-0005-0000-0000-000002140000}"/>
    <cellStyle name="Migliaia 2 2 2 7 2 4" xfId="13958" xr:uid="{00000000-0005-0000-0000-000003140000}"/>
    <cellStyle name="Migliaia 2 2 2 7 2 4 2" xfId="36795" xr:uid="{00000000-0005-0000-0000-000004140000}"/>
    <cellStyle name="Migliaia 2 2 2 7 2 5" xfId="25378" xr:uid="{00000000-0005-0000-0000-000005140000}"/>
    <cellStyle name="Migliaia 2 2 2 7 3" xfId="3967" xr:uid="{00000000-0005-0000-0000-000006140000}"/>
    <cellStyle name="Migliaia 2 2 2 7 3 2" xfId="9676" xr:uid="{00000000-0005-0000-0000-000007140000}"/>
    <cellStyle name="Migliaia 2 2 2 7 3 2 2" xfId="21093" xr:uid="{00000000-0005-0000-0000-000008140000}"/>
    <cellStyle name="Migliaia 2 2 2 7 3 2 2 2" xfId="43930" xr:uid="{00000000-0005-0000-0000-000009140000}"/>
    <cellStyle name="Migliaia 2 2 2 7 3 2 3" xfId="32513" xr:uid="{00000000-0005-0000-0000-00000A140000}"/>
    <cellStyle name="Migliaia 2 2 2 7 3 3" xfId="15385" xr:uid="{00000000-0005-0000-0000-00000B140000}"/>
    <cellStyle name="Migliaia 2 2 2 7 3 3 2" xfId="38222" xr:uid="{00000000-0005-0000-0000-00000C140000}"/>
    <cellStyle name="Migliaia 2 2 2 7 3 4" xfId="26805" xr:uid="{00000000-0005-0000-0000-00000D140000}"/>
    <cellStyle name="Migliaia 2 2 2 7 4" xfId="6822" xr:uid="{00000000-0005-0000-0000-00000E140000}"/>
    <cellStyle name="Migliaia 2 2 2 7 4 2" xfId="18239" xr:uid="{00000000-0005-0000-0000-00000F140000}"/>
    <cellStyle name="Migliaia 2 2 2 7 4 2 2" xfId="41076" xr:uid="{00000000-0005-0000-0000-000010140000}"/>
    <cellStyle name="Migliaia 2 2 2 7 4 3" xfId="29659" xr:uid="{00000000-0005-0000-0000-000011140000}"/>
    <cellStyle name="Migliaia 2 2 2 7 5" xfId="12531" xr:uid="{00000000-0005-0000-0000-000012140000}"/>
    <cellStyle name="Migliaia 2 2 2 7 5 2" xfId="35368" xr:uid="{00000000-0005-0000-0000-000013140000}"/>
    <cellStyle name="Migliaia 2 2 2 7 6" xfId="23951" xr:uid="{00000000-0005-0000-0000-000014140000}"/>
    <cellStyle name="Migliaia 2 2 2 8" xfId="1272" xr:uid="{00000000-0005-0000-0000-000015140000}"/>
    <cellStyle name="Migliaia 2 2 2 8 2" xfId="2755" xr:uid="{00000000-0005-0000-0000-000016140000}"/>
    <cellStyle name="Migliaia 2 2 2 8 2 2" xfId="5611" xr:uid="{00000000-0005-0000-0000-000017140000}"/>
    <cellStyle name="Migliaia 2 2 2 8 2 2 2" xfId="11319" xr:uid="{00000000-0005-0000-0000-000018140000}"/>
    <cellStyle name="Migliaia 2 2 2 8 2 2 2 2" xfId="22737" xr:uid="{00000000-0005-0000-0000-000019140000}"/>
    <cellStyle name="Migliaia 2 2 2 8 2 2 2 2 2" xfId="45574" xr:uid="{00000000-0005-0000-0000-00001A140000}"/>
    <cellStyle name="Migliaia 2 2 2 8 2 2 2 3" xfId="34157" xr:uid="{00000000-0005-0000-0000-00001B140000}"/>
    <cellStyle name="Migliaia 2 2 2 8 2 2 3" xfId="17029" xr:uid="{00000000-0005-0000-0000-00001C140000}"/>
    <cellStyle name="Migliaia 2 2 2 8 2 2 3 2" xfId="39866" xr:uid="{00000000-0005-0000-0000-00001D140000}"/>
    <cellStyle name="Migliaia 2 2 2 8 2 2 4" xfId="28449" xr:uid="{00000000-0005-0000-0000-00001E140000}"/>
    <cellStyle name="Migliaia 2 2 2 8 2 3" xfId="8466" xr:uid="{00000000-0005-0000-0000-00001F140000}"/>
    <cellStyle name="Migliaia 2 2 2 8 2 3 2" xfId="19883" xr:uid="{00000000-0005-0000-0000-000020140000}"/>
    <cellStyle name="Migliaia 2 2 2 8 2 3 2 2" xfId="42720" xr:uid="{00000000-0005-0000-0000-000021140000}"/>
    <cellStyle name="Migliaia 2 2 2 8 2 3 3" xfId="31303" xr:uid="{00000000-0005-0000-0000-000022140000}"/>
    <cellStyle name="Migliaia 2 2 2 8 2 4" xfId="14175" xr:uid="{00000000-0005-0000-0000-000023140000}"/>
    <cellStyle name="Migliaia 2 2 2 8 2 4 2" xfId="37012" xr:uid="{00000000-0005-0000-0000-000024140000}"/>
    <cellStyle name="Migliaia 2 2 2 8 2 5" xfId="25595" xr:uid="{00000000-0005-0000-0000-000025140000}"/>
    <cellStyle name="Migliaia 2 2 2 8 3" xfId="4184" xr:uid="{00000000-0005-0000-0000-000026140000}"/>
    <cellStyle name="Migliaia 2 2 2 8 3 2" xfId="9893" xr:uid="{00000000-0005-0000-0000-000027140000}"/>
    <cellStyle name="Migliaia 2 2 2 8 3 2 2" xfId="21310" xr:uid="{00000000-0005-0000-0000-000028140000}"/>
    <cellStyle name="Migliaia 2 2 2 8 3 2 2 2" xfId="44147" xr:uid="{00000000-0005-0000-0000-000029140000}"/>
    <cellStyle name="Migliaia 2 2 2 8 3 2 3" xfId="32730" xr:uid="{00000000-0005-0000-0000-00002A140000}"/>
    <cellStyle name="Migliaia 2 2 2 8 3 3" xfId="15602" xr:uid="{00000000-0005-0000-0000-00002B140000}"/>
    <cellStyle name="Migliaia 2 2 2 8 3 3 2" xfId="38439" xr:uid="{00000000-0005-0000-0000-00002C140000}"/>
    <cellStyle name="Migliaia 2 2 2 8 3 4" xfId="27022" xr:uid="{00000000-0005-0000-0000-00002D140000}"/>
    <cellStyle name="Migliaia 2 2 2 8 4" xfId="7039" xr:uid="{00000000-0005-0000-0000-00002E140000}"/>
    <cellStyle name="Migliaia 2 2 2 8 4 2" xfId="18456" xr:uid="{00000000-0005-0000-0000-00002F140000}"/>
    <cellStyle name="Migliaia 2 2 2 8 4 2 2" xfId="41293" xr:uid="{00000000-0005-0000-0000-000030140000}"/>
    <cellStyle name="Migliaia 2 2 2 8 4 3" xfId="29876" xr:uid="{00000000-0005-0000-0000-000031140000}"/>
    <cellStyle name="Migliaia 2 2 2 8 5" xfId="12748" xr:uid="{00000000-0005-0000-0000-000032140000}"/>
    <cellStyle name="Migliaia 2 2 2 8 5 2" xfId="35585" xr:uid="{00000000-0005-0000-0000-000033140000}"/>
    <cellStyle name="Migliaia 2 2 2 8 6" xfId="24168" xr:uid="{00000000-0005-0000-0000-000034140000}"/>
    <cellStyle name="Migliaia 2 2 2 9" xfId="1519" xr:uid="{00000000-0005-0000-0000-000035140000}"/>
    <cellStyle name="Migliaia 2 2 2 9 2" xfId="2972" xr:uid="{00000000-0005-0000-0000-000036140000}"/>
    <cellStyle name="Migliaia 2 2 2 9 2 2" xfId="5828" xr:uid="{00000000-0005-0000-0000-000037140000}"/>
    <cellStyle name="Migliaia 2 2 2 9 2 2 2" xfId="11536" xr:uid="{00000000-0005-0000-0000-000038140000}"/>
    <cellStyle name="Migliaia 2 2 2 9 2 2 2 2" xfId="22954" xr:uid="{00000000-0005-0000-0000-000039140000}"/>
    <cellStyle name="Migliaia 2 2 2 9 2 2 2 2 2" xfId="45791" xr:uid="{00000000-0005-0000-0000-00003A140000}"/>
    <cellStyle name="Migliaia 2 2 2 9 2 2 2 3" xfId="34374" xr:uid="{00000000-0005-0000-0000-00003B140000}"/>
    <cellStyle name="Migliaia 2 2 2 9 2 2 3" xfId="17246" xr:uid="{00000000-0005-0000-0000-00003C140000}"/>
    <cellStyle name="Migliaia 2 2 2 9 2 2 3 2" xfId="40083" xr:uid="{00000000-0005-0000-0000-00003D140000}"/>
    <cellStyle name="Migliaia 2 2 2 9 2 2 4" xfId="28666" xr:uid="{00000000-0005-0000-0000-00003E140000}"/>
    <cellStyle name="Migliaia 2 2 2 9 2 3" xfId="8683" xr:uid="{00000000-0005-0000-0000-00003F140000}"/>
    <cellStyle name="Migliaia 2 2 2 9 2 3 2" xfId="20100" xr:uid="{00000000-0005-0000-0000-000040140000}"/>
    <cellStyle name="Migliaia 2 2 2 9 2 3 2 2" xfId="42937" xr:uid="{00000000-0005-0000-0000-000041140000}"/>
    <cellStyle name="Migliaia 2 2 2 9 2 3 3" xfId="31520" xr:uid="{00000000-0005-0000-0000-000042140000}"/>
    <cellStyle name="Migliaia 2 2 2 9 2 4" xfId="14392" xr:uid="{00000000-0005-0000-0000-000043140000}"/>
    <cellStyle name="Migliaia 2 2 2 9 2 4 2" xfId="37229" xr:uid="{00000000-0005-0000-0000-000044140000}"/>
    <cellStyle name="Migliaia 2 2 2 9 2 5" xfId="25812" xr:uid="{00000000-0005-0000-0000-000045140000}"/>
    <cellStyle name="Migliaia 2 2 2 9 3" xfId="4401" xr:uid="{00000000-0005-0000-0000-000046140000}"/>
    <cellStyle name="Migliaia 2 2 2 9 3 2" xfId="10110" xr:uid="{00000000-0005-0000-0000-000047140000}"/>
    <cellStyle name="Migliaia 2 2 2 9 3 2 2" xfId="21527" xr:uid="{00000000-0005-0000-0000-000048140000}"/>
    <cellStyle name="Migliaia 2 2 2 9 3 2 2 2" xfId="44364" xr:uid="{00000000-0005-0000-0000-000049140000}"/>
    <cellStyle name="Migliaia 2 2 2 9 3 2 3" xfId="32947" xr:uid="{00000000-0005-0000-0000-00004A140000}"/>
    <cellStyle name="Migliaia 2 2 2 9 3 3" xfId="15819" xr:uid="{00000000-0005-0000-0000-00004B140000}"/>
    <cellStyle name="Migliaia 2 2 2 9 3 3 2" xfId="38656" xr:uid="{00000000-0005-0000-0000-00004C140000}"/>
    <cellStyle name="Migliaia 2 2 2 9 3 4" xfId="27239" xr:uid="{00000000-0005-0000-0000-00004D140000}"/>
    <cellStyle name="Migliaia 2 2 2 9 4" xfId="7256" xr:uid="{00000000-0005-0000-0000-00004E140000}"/>
    <cellStyle name="Migliaia 2 2 2 9 4 2" xfId="18673" xr:uid="{00000000-0005-0000-0000-00004F140000}"/>
    <cellStyle name="Migliaia 2 2 2 9 4 2 2" xfId="41510" xr:uid="{00000000-0005-0000-0000-000050140000}"/>
    <cellStyle name="Migliaia 2 2 2 9 4 3" xfId="30093" xr:uid="{00000000-0005-0000-0000-000051140000}"/>
    <cellStyle name="Migliaia 2 2 2 9 5" xfId="12965" xr:uid="{00000000-0005-0000-0000-000052140000}"/>
    <cellStyle name="Migliaia 2 2 2 9 5 2" xfId="35802" xr:uid="{00000000-0005-0000-0000-000053140000}"/>
    <cellStyle name="Migliaia 2 2 2 9 6" xfId="24385" xr:uid="{00000000-0005-0000-0000-000054140000}"/>
    <cellStyle name="Migliaia 2 2 3" xfId="129" xr:uid="{00000000-0005-0000-0000-000055140000}"/>
    <cellStyle name="Migliaia 2 2 3 10" xfId="1881" xr:uid="{00000000-0005-0000-0000-000056140000}"/>
    <cellStyle name="Migliaia 2 2 3 10 2" xfId="4737" xr:uid="{00000000-0005-0000-0000-000057140000}"/>
    <cellStyle name="Migliaia 2 2 3 10 2 2" xfId="10446" xr:uid="{00000000-0005-0000-0000-000058140000}"/>
    <cellStyle name="Migliaia 2 2 3 10 2 2 2" xfId="21863" xr:uid="{00000000-0005-0000-0000-000059140000}"/>
    <cellStyle name="Migliaia 2 2 3 10 2 2 2 2" xfId="44700" xr:uid="{00000000-0005-0000-0000-00005A140000}"/>
    <cellStyle name="Migliaia 2 2 3 10 2 2 3" xfId="33283" xr:uid="{00000000-0005-0000-0000-00005B140000}"/>
    <cellStyle name="Migliaia 2 2 3 10 2 3" xfId="16155" xr:uid="{00000000-0005-0000-0000-00005C140000}"/>
    <cellStyle name="Migliaia 2 2 3 10 2 3 2" xfId="38992" xr:uid="{00000000-0005-0000-0000-00005D140000}"/>
    <cellStyle name="Migliaia 2 2 3 10 2 4" xfId="27575" xr:uid="{00000000-0005-0000-0000-00005E140000}"/>
    <cellStyle name="Migliaia 2 2 3 10 3" xfId="7592" xr:uid="{00000000-0005-0000-0000-00005F140000}"/>
    <cellStyle name="Migliaia 2 2 3 10 3 2" xfId="19009" xr:uid="{00000000-0005-0000-0000-000060140000}"/>
    <cellStyle name="Migliaia 2 2 3 10 3 2 2" xfId="41846" xr:uid="{00000000-0005-0000-0000-000061140000}"/>
    <cellStyle name="Migliaia 2 2 3 10 3 3" xfId="30429" xr:uid="{00000000-0005-0000-0000-000062140000}"/>
    <cellStyle name="Migliaia 2 2 3 10 4" xfId="13301" xr:uid="{00000000-0005-0000-0000-000063140000}"/>
    <cellStyle name="Migliaia 2 2 3 10 4 2" xfId="36138" xr:uid="{00000000-0005-0000-0000-000064140000}"/>
    <cellStyle name="Migliaia 2 2 3 10 5" xfId="24721" xr:uid="{00000000-0005-0000-0000-000065140000}"/>
    <cellStyle name="Migliaia 2 2 3 11" xfId="3310" xr:uid="{00000000-0005-0000-0000-000066140000}"/>
    <cellStyle name="Migliaia 2 2 3 11 2" xfId="9019" xr:uid="{00000000-0005-0000-0000-000067140000}"/>
    <cellStyle name="Migliaia 2 2 3 11 2 2" xfId="20436" xr:uid="{00000000-0005-0000-0000-000068140000}"/>
    <cellStyle name="Migliaia 2 2 3 11 2 2 2" xfId="43273" xr:uid="{00000000-0005-0000-0000-000069140000}"/>
    <cellStyle name="Migliaia 2 2 3 11 2 3" xfId="31856" xr:uid="{00000000-0005-0000-0000-00006A140000}"/>
    <cellStyle name="Migliaia 2 2 3 11 3" xfId="14728" xr:uid="{00000000-0005-0000-0000-00006B140000}"/>
    <cellStyle name="Migliaia 2 2 3 11 3 2" xfId="37565" xr:uid="{00000000-0005-0000-0000-00006C140000}"/>
    <cellStyle name="Migliaia 2 2 3 11 4" xfId="26148" xr:uid="{00000000-0005-0000-0000-00006D140000}"/>
    <cellStyle name="Migliaia 2 2 3 12" xfId="6165" xr:uid="{00000000-0005-0000-0000-00006E140000}"/>
    <cellStyle name="Migliaia 2 2 3 12 2" xfId="17582" xr:uid="{00000000-0005-0000-0000-00006F140000}"/>
    <cellStyle name="Migliaia 2 2 3 12 2 2" xfId="40419" xr:uid="{00000000-0005-0000-0000-000070140000}"/>
    <cellStyle name="Migliaia 2 2 3 12 3" xfId="29002" xr:uid="{00000000-0005-0000-0000-000071140000}"/>
    <cellStyle name="Migliaia 2 2 3 13" xfId="11874" xr:uid="{00000000-0005-0000-0000-000072140000}"/>
    <cellStyle name="Migliaia 2 2 3 13 2" xfId="34711" xr:uid="{00000000-0005-0000-0000-000073140000}"/>
    <cellStyle name="Migliaia 2 2 3 14" xfId="23294" xr:uid="{00000000-0005-0000-0000-000074140000}"/>
    <cellStyle name="Migliaia 2 2 3 15" xfId="248" xr:uid="{00000000-0005-0000-0000-000075140000}"/>
    <cellStyle name="Migliaia 2 2 3 2" xfId="327" xr:uid="{00000000-0005-0000-0000-000076140000}"/>
    <cellStyle name="Migliaia 2 2 3 2 10" xfId="6240" xr:uid="{00000000-0005-0000-0000-000077140000}"/>
    <cellStyle name="Migliaia 2 2 3 2 10 2" xfId="17657" xr:uid="{00000000-0005-0000-0000-000078140000}"/>
    <cellStyle name="Migliaia 2 2 3 2 10 2 2" xfId="40494" xr:uid="{00000000-0005-0000-0000-000079140000}"/>
    <cellStyle name="Migliaia 2 2 3 2 10 3" xfId="29077" xr:uid="{00000000-0005-0000-0000-00007A140000}"/>
    <cellStyle name="Migliaia 2 2 3 2 11" xfId="11949" xr:uid="{00000000-0005-0000-0000-00007B140000}"/>
    <cellStyle name="Migliaia 2 2 3 2 11 2" xfId="34786" xr:uid="{00000000-0005-0000-0000-00007C140000}"/>
    <cellStyle name="Migliaia 2 2 3 2 12" xfId="23369" xr:uid="{00000000-0005-0000-0000-00007D140000}"/>
    <cellStyle name="Migliaia 2 2 3 2 2" xfId="477" xr:uid="{00000000-0005-0000-0000-00007E140000}"/>
    <cellStyle name="Migliaia 2 2 3 2 2 10" xfId="12069" xr:uid="{00000000-0005-0000-0000-00007F140000}"/>
    <cellStyle name="Migliaia 2 2 3 2 2 10 2" xfId="34906" xr:uid="{00000000-0005-0000-0000-000080140000}"/>
    <cellStyle name="Migliaia 2 2 3 2 2 11" xfId="23489" xr:uid="{00000000-0005-0000-0000-000081140000}"/>
    <cellStyle name="Migliaia 2 2 3 2 2 2" xfId="731" xr:uid="{00000000-0005-0000-0000-000082140000}"/>
    <cellStyle name="Migliaia 2 2 3 2 2 2 2" xfId="2293" xr:uid="{00000000-0005-0000-0000-000083140000}"/>
    <cellStyle name="Migliaia 2 2 3 2 2 2 2 2" xfId="5149" xr:uid="{00000000-0005-0000-0000-000084140000}"/>
    <cellStyle name="Migliaia 2 2 3 2 2 2 2 2 2" xfId="10857" xr:uid="{00000000-0005-0000-0000-000085140000}"/>
    <cellStyle name="Migliaia 2 2 3 2 2 2 2 2 2 2" xfId="22275" xr:uid="{00000000-0005-0000-0000-000086140000}"/>
    <cellStyle name="Migliaia 2 2 3 2 2 2 2 2 2 2 2" xfId="45112" xr:uid="{00000000-0005-0000-0000-000087140000}"/>
    <cellStyle name="Migliaia 2 2 3 2 2 2 2 2 2 3" xfId="33695" xr:uid="{00000000-0005-0000-0000-000088140000}"/>
    <cellStyle name="Migliaia 2 2 3 2 2 2 2 2 3" xfId="16567" xr:uid="{00000000-0005-0000-0000-000089140000}"/>
    <cellStyle name="Migliaia 2 2 3 2 2 2 2 2 3 2" xfId="39404" xr:uid="{00000000-0005-0000-0000-00008A140000}"/>
    <cellStyle name="Migliaia 2 2 3 2 2 2 2 2 4" xfId="27987" xr:uid="{00000000-0005-0000-0000-00008B140000}"/>
    <cellStyle name="Migliaia 2 2 3 2 2 2 2 3" xfId="8004" xr:uid="{00000000-0005-0000-0000-00008C140000}"/>
    <cellStyle name="Migliaia 2 2 3 2 2 2 2 3 2" xfId="19421" xr:uid="{00000000-0005-0000-0000-00008D140000}"/>
    <cellStyle name="Migliaia 2 2 3 2 2 2 2 3 2 2" xfId="42258" xr:uid="{00000000-0005-0000-0000-00008E140000}"/>
    <cellStyle name="Migliaia 2 2 3 2 2 2 2 3 3" xfId="30841" xr:uid="{00000000-0005-0000-0000-00008F140000}"/>
    <cellStyle name="Migliaia 2 2 3 2 2 2 2 4" xfId="13713" xr:uid="{00000000-0005-0000-0000-000090140000}"/>
    <cellStyle name="Migliaia 2 2 3 2 2 2 2 4 2" xfId="36550" xr:uid="{00000000-0005-0000-0000-000091140000}"/>
    <cellStyle name="Migliaia 2 2 3 2 2 2 2 5" xfId="25133" xr:uid="{00000000-0005-0000-0000-000092140000}"/>
    <cellStyle name="Migliaia 2 2 3 2 2 2 3" xfId="3722" xr:uid="{00000000-0005-0000-0000-000093140000}"/>
    <cellStyle name="Migliaia 2 2 3 2 2 2 3 2" xfId="9431" xr:uid="{00000000-0005-0000-0000-000094140000}"/>
    <cellStyle name="Migliaia 2 2 3 2 2 2 3 2 2" xfId="20848" xr:uid="{00000000-0005-0000-0000-000095140000}"/>
    <cellStyle name="Migliaia 2 2 3 2 2 2 3 2 2 2" xfId="43685" xr:uid="{00000000-0005-0000-0000-000096140000}"/>
    <cellStyle name="Migliaia 2 2 3 2 2 2 3 2 3" xfId="32268" xr:uid="{00000000-0005-0000-0000-000097140000}"/>
    <cellStyle name="Migliaia 2 2 3 2 2 2 3 3" xfId="15140" xr:uid="{00000000-0005-0000-0000-000098140000}"/>
    <cellStyle name="Migliaia 2 2 3 2 2 2 3 3 2" xfId="37977" xr:uid="{00000000-0005-0000-0000-000099140000}"/>
    <cellStyle name="Migliaia 2 2 3 2 2 2 3 4" xfId="26560" xr:uid="{00000000-0005-0000-0000-00009A140000}"/>
    <cellStyle name="Migliaia 2 2 3 2 2 2 4" xfId="6577" xr:uid="{00000000-0005-0000-0000-00009B140000}"/>
    <cellStyle name="Migliaia 2 2 3 2 2 2 4 2" xfId="17994" xr:uid="{00000000-0005-0000-0000-00009C140000}"/>
    <cellStyle name="Migliaia 2 2 3 2 2 2 4 2 2" xfId="40831" xr:uid="{00000000-0005-0000-0000-00009D140000}"/>
    <cellStyle name="Migliaia 2 2 3 2 2 2 4 3" xfId="29414" xr:uid="{00000000-0005-0000-0000-00009E140000}"/>
    <cellStyle name="Migliaia 2 2 3 2 2 2 5" xfId="12286" xr:uid="{00000000-0005-0000-0000-00009F140000}"/>
    <cellStyle name="Migliaia 2 2 3 2 2 2 5 2" xfId="35123" xr:uid="{00000000-0005-0000-0000-0000A0140000}"/>
    <cellStyle name="Migliaia 2 2 3 2 2 2 6" xfId="23706" xr:uid="{00000000-0005-0000-0000-0000A1140000}"/>
    <cellStyle name="Migliaia 2 2 3 2 2 3" xfId="991" xr:uid="{00000000-0005-0000-0000-0000A2140000}"/>
    <cellStyle name="Migliaia 2 2 3 2 2 3 2" xfId="2510" xr:uid="{00000000-0005-0000-0000-0000A3140000}"/>
    <cellStyle name="Migliaia 2 2 3 2 2 3 2 2" xfId="5366" xr:uid="{00000000-0005-0000-0000-0000A4140000}"/>
    <cellStyle name="Migliaia 2 2 3 2 2 3 2 2 2" xfId="11074" xr:uid="{00000000-0005-0000-0000-0000A5140000}"/>
    <cellStyle name="Migliaia 2 2 3 2 2 3 2 2 2 2" xfId="22492" xr:uid="{00000000-0005-0000-0000-0000A6140000}"/>
    <cellStyle name="Migliaia 2 2 3 2 2 3 2 2 2 2 2" xfId="45329" xr:uid="{00000000-0005-0000-0000-0000A7140000}"/>
    <cellStyle name="Migliaia 2 2 3 2 2 3 2 2 2 3" xfId="33912" xr:uid="{00000000-0005-0000-0000-0000A8140000}"/>
    <cellStyle name="Migliaia 2 2 3 2 2 3 2 2 3" xfId="16784" xr:uid="{00000000-0005-0000-0000-0000A9140000}"/>
    <cellStyle name="Migliaia 2 2 3 2 2 3 2 2 3 2" xfId="39621" xr:uid="{00000000-0005-0000-0000-0000AA140000}"/>
    <cellStyle name="Migliaia 2 2 3 2 2 3 2 2 4" xfId="28204" xr:uid="{00000000-0005-0000-0000-0000AB140000}"/>
    <cellStyle name="Migliaia 2 2 3 2 2 3 2 3" xfId="8221" xr:uid="{00000000-0005-0000-0000-0000AC140000}"/>
    <cellStyle name="Migliaia 2 2 3 2 2 3 2 3 2" xfId="19638" xr:uid="{00000000-0005-0000-0000-0000AD140000}"/>
    <cellStyle name="Migliaia 2 2 3 2 2 3 2 3 2 2" xfId="42475" xr:uid="{00000000-0005-0000-0000-0000AE140000}"/>
    <cellStyle name="Migliaia 2 2 3 2 2 3 2 3 3" xfId="31058" xr:uid="{00000000-0005-0000-0000-0000AF140000}"/>
    <cellStyle name="Migliaia 2 2 3 2 2 3 2 4" xfId="13930" xr:uid="{00000000-0005-0000-0000-0000B0140000}"/>
    <cellStyle name="Migliaia 2 2 3 2 2 3 2 4 2" xfId="36767" xr:uid="{00000000-0005-0000-0000-0000B1140000}"/>
    <cellStyle name="Migliaia 2 2 3 2 2 3 2 5" xfId="25350" xr:uid="{00000000-0005-0000-0000-0000B2140000}"/>
    <cellStyle name="Migliaia 2 2 3 2 2 3 3" xfId="3939" xr:uid="{00000000-0005-0000-0000-0000B3140000}"/>
    <cellStyle name="Migliaia 2 2 3 2 2 3 3 2" xfId="9648" xr:uid="{00000000-0005-0000-0000-0000B4140000}"/>
    <cellStyle name="Migliaia 2 2 3 2 2 3 3 2 2" xfId="21065" xr:uid="{00000000-0005-0000-0000-0000B5140000}"/>
    <cellStyle name="Migliaia 2 2 3 2 2 3 3 2 2 2" xfId="43902" xr:uid="{00000000-0005-0000-0000-0000B6140000}"/>
    <cellStyle name="Migliaia 2 2 3 2 2 3 3 2 3" xfId="32485" xr:uid="{00000000-0005-0000-0000-0000B7140000}"/>
    <cellStyle name="Migliaia 2 2 3 2 2 3 3 3" xfId="15357" xr:uid="{00000000-0005-0000-0000-0000B8140000}"/>
    <cellStyle name="Migliaia 2 2 3 2 2 3 3 3 2" xfId="38194" xr:uid="{00000000-0005-0000-0000-0000B9140000}"/>
    <cellStyle name="Migliaia 2 2 3 2 2 3 3 4" xfId="26777" xr:uid="{00000000-0005-0000-0000-0000BA140000}"/>
    <cellStyle name="Migliaia 2 2 3 2 2 3 4" xfId="6794" xr:uid="{00000000-0005-0000-0000-0000BB140000}"/>
    <cellStyle name="Migliaia 2 2 3 2 2 3 4 2" xfId="18211" xr:uid="{00000000-0005-0000-0000-0000BC140000}"/>
    <cellStyle name="Migliaia 2 2 3 2 2 3 4 2 2" xfId="41048" xr:uid="{00000000-0005-0000-0000-0000BD140000}"/>
    <cellStyle name="Migliaia 2 2 3 2 2 3 4 3" xfId="29631" xr:uid="{00000000-0005-0000-0000-0000BE140000}"/>
    <cellStyle name="Migliaia 2 2 3 2 2 3 5" xfId="12503" xr:uid="{00000000-0005-0000-0000-0000BF140000}"/>
    <cellStyle name="Migliaia 2 2 3 2 2 3 5 2" xfId="35340" xr:uid="{00000000-0005-0000-0000-0000C0140000}"/>
    <cellStyle name="Migliaia 2 2 3 2 2 3 6" xfId="23923" xr:uid="{00000000-0005-0000-0000-0000C1140000}"/>
    <cellStyle name="Migliaia 2 2 3 2 2 4" xfId="1238" xr:uid="{00000000-0005-0000-0000-0000C2140000}"/>
    <cellStyle name="Migliaia 2 2 3 2 2 4 2" xfId="2727" xr:uid="{00000000-0005-0000-0000-0000C3140000}"/>
    <cellStyle name="Migliaia 2 2 3 2 2 4 2 2" xfId="5583" xr:uid="{00000000-0005-0000-0000-0000C4140000}"/>
    <cellStyle name="Migliaia 2 2 3 2 2 4 2 2 2" xfId="11291" xr:uid="{00000000-0005-0000-0000-0000C5140000}"/>
    <cellStyle name="Migliaia 2 2 3 2 2 4 2 2 2 2" xfId="22709" xr:uid="{00000000-0005-0000-0000-0000C6140000}"/>
    <cellStyle name="Migliaia 2 2 3 2 2 4 2 2 2 2 2" xfId="45546" xr:uid="{00000000-0005-0000-0000-0000C7140000}"/>
    <cellStyle name="Migliaia 2 2 3 2 2 4 2 2 2 3" xfId="34129" xr:uid="{00000000-0005-0000-0000-0000C8140000}"/>
    <cellStyle name="Migliaia 2 2 3 2 2 4 2 2 3" xfId="17001" xr:uid="{00000000-0005-0000-0000-0000C9140000}"/>
    <cellStyle name="Migliaia 2 2 3 2 2 4 2 2 3 2" xfId="39838" xr:uid="{00000000-0005-0000-0000-0000CA140000}"/>
    <cellStyle name="Migliaia 2 2 3 2 2 4 2 2 4" xfId="28421" xr:uid="{00000000-0005-0000-0000-0000CB140000}"/>
    <cellStyle name="Migliaia 2 2 3 2 2 4 2 3" xfId="8438" xr:uid="{00000000-0005-0000-0000-0000CC140000}"/>
    <cellStyle name="Migliaia 2 2 3 2 2 4 2 3 2" xfId="19855" xr:uid="{00000000-0005-0000-0000-0000CD140000}"/>
    <cellStyle name="Migliaia 2 2 3 2 2 4 2 3 2 2" xfId="42692" xr:uid="{00000000-0005-0000-0000-0000CE140000}"/>
    <cellStyle name="Migliaia 2 2 3 2 2 4 2 3 3" xfId="31275" xr:uid="{00000000-0005-0000-0000-0000CF140000}"/>
    <cellStyle name="Migliaia 2 2 3 2 2 4 2 4" xfId="14147" xr:uid="{00000000-0005-0000-0000-0000D0140000}"/>
    <cellStyle name="Migliaia 2 2 3 2 2 4 2 4 2" xfId="36984" xr:uid="{00000000-0005-0000-0000-0000D1140000}"/>
    <cellStyle name="Migliaia 2 2 3 2 2 4 2 5" xfId="25567" xr:uid="{00000000-0005-0000-0000-0000D2140000}"/>
    <cellStyle name="Migliaia 2 2 3 2 2 4 3" xfId="4156" xr:uid="{00000000-0005-0000-0000-0000D3140000}"/>
    <cellStyle name="Migliaia 2 2 3 2 2 4 3 2" xfId="9865" xr:uid="{00000000-0005-0000-0000-0000D4140000}"/>
    <cellStyle name="Migliaia 2 2 3 2 2 4 3 2 2" xfId="21282" xr:uid="{00000000-0005-0000-0000-0000D5140000}"/>
    <cellStyle name="Migliaia 2 2 3 2 2 4 3 2 2 2" xfId="44119" xr:uid="{00000000-0005-0000-0000-0000D6140000}"/>
    <cellStyle name="Migliaia 2 2 3 2 2 4 3 2 3" xfId="32702" xr:uid="{00000000-0005-0000-0000-0000D7140000}"/>
    <cellStyle name="Migliaia 2 2 3 2 2 4 3 3" xfId="15574" xr:uid="{00000000-0005-0000-0000-0000D8140000}"/>
    <cellStyle name="Migliaia 2 2 3 2 2 4 3 3 2" xfId="38411" xr:uid="{00000000-0005-0000-0000-0000D9140000}"/>
    <cellStyle name="Migliaia 2 2 3 2 2 4 3 4" xfId="26994" xr:uid="{00000000-0005-0000-0000-0000DA140000}"/>
    <cellStyle name="Migliaia 2 2 3 2 2 4 4" xfId="7011" xr:uid="{00000000-0005-0000-0000-0000DB140000}"/>
    <cellStyle name="Migliaia 2 2 3 2 2 4 4 2" xfId="18428" xr:uid="{00000000-0005-0000-0000-0000DC140000}"/>
    <cellStyle name="Migliaia 2 2 3 2 2 4 4 2 2" xfId="41265" xr:uid="{00000000-0005-0000-0000-0000DD140000}"/>
    <cellStyle name="Migliaia 2 2 3 2 2 4 4 3" xfId="29848" xr:uid="{00000000-0005-0000-0000-0000DE140000}"/>
    <cellStyle name="Migliaia 2 2 3 2 2 4 5" xfId="12720" xr:uid="{00000000-0005-0000-0000-0000DF140000}"/>
    <cellStyle name="Migliaia 2 2 3 2 2 4 5 2" xfId="35557" xr:uid="{00000000-0005-0000-0000-0000E0140000}"/>
    <cellStyle name="Migliaia 2 2 3 2 2 4 6" xfId="24140" xr:uid="{00000000-0005-0000-0000-0000E1140000}"/>
    <cellStyle name="Migliaia 2 2 3 2 2 5" xfId="1485" xr:uid="{00000000-0005-0000-0000-0000E2140000}"/>
    <cellStyle name="Migliaia 2 2 3 2 2 5 2" xfId="2944" xr:uid="{00000000-0005-0000-0000-0000E3140000}"/>
    <cellStyle name="Migliaia 2 2 3 2 2 5 2 2" xfId="5800" xr:uid="{00000000-0005-0000-0000-0000E4140000}"/>
    <cellStyle name="Migliaia 2 2 3 2 2 5 2 2 2" xfId="11508" xr:uid="{00000000-0005-0000-0000-0000E5140000}"/>
    <cellStyle name="Migliaia 2 2 3 2 2 5 2 2 2 2" xfId="22926" xr:uid="{00000000-0005-0000-0000-0000E6140000}"/>
    <cellStyle name="Migliaia 2 2 3 2 2 5 2 2 2 2 2" xfId="45763" xr:uid="{00000000-0005-0000-0000-0000E7140000}"/>
    <cellStyle name="Migliaia 2 2 3 2 2 5 2 2 2 3" xfId="34346" xr:uid="{00000000-0005-0000-0000-0000E8140000}"/>
    <cellStyle name="Migliaia 2 2 3 2 2 5 2 2 3" xfId="17218" xr:uid="{00000000-0005-0000-0000-0000E9140000}"/>
    <cellStyle name="Migliaia 2 2 3 2 2 5 2 2 3 2" xfId="40055" xr:uid="{00000000-0005-0000-0000-0000EA140000}"/>
    <cellStyle name="Migliaia 2 2 3 2 2 5 2 2 4" xfId="28638" xr:uid="{00000000-0005-0000-0000-0000EB140000}"/>
    <cellStyle name="Migliaia 2 2 3 2 2 5 2 3" xfId="8655" xr:uid="{00000000-0005-0000-0000-0000EC140000}"/>
    <cellStyle name="Migliaia 2 2 3 2 2 5 2 3 2" xfId="20072" xr:uid="{00000000-0005-0000-0000-0000ED140000}"/>
    <cellStyle name="Migliaia 2 2 3 2 2 5 2 3 2 2" xfId="42909" xr:uid="{00000000-0005-0000-0000-0000EE140000}"/>
    <cellStyle name="Migliaia 2 2 3 2 2 5 2 3 3" xfId="31492" xr:uid="{00000000-0005-0000-0000-0000EF140000}"/>
    <cellStyle name="Migliaia 2 2 3 2 2 5 2 4" xfId="14364" xr:uid="{00000000-0005-0000-0000-0000F0140000}"/>
    <cellStyle name="Migliaia 2 2 3 2 2 5 2 4 2" xfId="37201" xr:uid="{00000000-0005-0000-0000-0000F1140000}"/>
    <cellStyle name="Migliaia 2 2 3 2 2 5 2 5" xfId="25784" xr:uid="{00000000-0005-0000-0000-0000F2140000}"/>
    <cellStyle name="Migliaia 2 2 3 2 2 5 3" xfId="4373" xr:uid="{00000000-0005-0000-0000-0000F3140000}"/>
    <cellStyle name="Migliaia 2 2 3 2 2 5 3 2" xfId="10082" xr:uid="{00000000-0005-0000-0000-0000F4140000}"/>
    <cellStyle name="Migliaia 2 2 3 2 2 5 3 2 2" xfId="21499" xr:uid="{00000000-0005-0000-0000-0000F5140000}"/>
    <cellStyle name="Migliaia 2 2 3 2 2 5 3 2 2 2" xfId="44336" xr:uid="{00000000-0005-0000-0000-0000F6140000}"/>
    <cellStyle name="Migliaia 2 2 3 2 2 5 3 2 3" xfId="32919" xr:uid="{00000000-0005-0000-0000-0000F7140000}"/>
    <cellStyle name="Migliaia 2 2 3 2 2 5 3 3" xfId="15791" xr:uid="{00000000-0005-0000-0000-0000F8140000}"/>
    <cellStyle name="Migliaia 2 2 3 2 2 5 3 3 2" xfId="38628" xr:uid="{00000000-0005-0000-0000-0000F9140000}"/>
    <cellStyle name="Migliaia 2 2 3 2 2 5 3 4" xfId="27211" xr:uid="{00000000-0005-0000-0000-0000FA140000}"/>
    <cellStyle name="Migliaia 2 2 3 2 2 5 4" xfId="7228" xr:uid="{00000000-0005-0000-0000-0000FB140000}"/>
    <cellStyle name="Migliaia 2 2 3 2 2 5 4 2" xfId="18645" xr:uid="{00000000-0005-0000-0000-0000FC140000}"/>
    <cellStyle name="Migliaia 2 2 3 2 2 5 4 2 2" xfId="41482" xr:uid="{00000000-0005-0000-0000-0000FD140000}"/>
    <cellStyle name="Migliaia 2 2 3 2 2 5 4 3" xfId="30065" xr:uid="{00000000-0005-0000-0000-0000FE140000}"/>
    <cellStyle name="Migliaia 2 2 3 2 2 5 5" xfId="12937" xr:uid="{00000000-0005-0000-0000-0000FF140000}"/>
    <cellStyle name="Migliaia 2 2 3 2 2 5 5 2" xfId="35774" xr:uid="{00000000-0005-0000-0000-000000150000}"/>
    <cellStyle name="Migliaia 2 2 3 2 2 5 6" xfId="24357" xr:uid="{00000000-0005-0000-0000-000001150000}"/>
    <cellStyle name="Migliaia 2 2 3 2 2 6" xfId="1732" xr:uid="{00000000-0005-0000-0000-000002150000}"/>
    <cellStyle name="Migliaia 2 2 3 2 2 6 2" xfId="3161" xr:uid="{00000000-0005-0000-0000-000003150000}"/>
    <cellStyle name="Migliaia 2 2 3 2 2 6 2 2" xfId="6017" xr:uid="{00000000-0005-0000-0000-000004150000}"/>
    <cellStyle name="Migliaia 2 2 3 2 2 6 2 2 2" xfId="11725" xr:uid="{00000000-0005-0000-0000-000005150000}"/>
    <cellStyle name="Migliaia 2 2 3 2 2 6 2 2 2 2" xfId="23143" xr:uid="{00000000-0005-0000-0000-000006150000}"/>
    <cellStyle name="Migliaia 2 2 3 2 2 6 2 2 2 2 2" xfId="45980" xr:uid="{00000000-0005-0000-0000-000007150000}"/>
    <cellStyle name="Migliaia 2 2 3 2 2 6 2 2 2 3" xfId="34563" xr:uid="{00000000-0005-0000-0000-000008150000}"/>
    <cellStyle name="Migliaia 2 2 3 2 2 6 2 2 3" xfId="17435" xr:uid="{00000000-0005-0000-0000-000009150000}"/>
    <cellStyle name="Migliaia 2 2 3 2 2 6 2 2 3 2" xfId="40272" xr:uid="{00000000-0005-0000-0000-00000A150000}"/>
    <cellStyle name="Migliaia 2 2 3 2 2 6 2 2 4" xfId="28855" xr:uid="{00000000-0005-0000-0000-00000B150000}"/>
    <cellStyle name="Migliaia 2 2 3 2 2 6 2 3" xfId="8872" xr:uid="{00000000-0005-0000-0000-00000C150000}"/>
    <cellStyle name="Migliaia 2 2 3 2 2 6 2 3 2" xfId="20289" xr:uid="{00000000-0005-0000-0000-00000D150000}"/>
    <cellStyle name="Migliaia 2 2 3 2 2 6 2 3 2 2" xfId="43126" xr:uid="{00000000-0005-0000-0000-00000E150000}"/>
    <cellStyle name="Migliaia 2 2 3 2 2 6 2 3 3" xfId="31709" xr:uid="{00000000-0005-0000-0000-00000F150000}"/>
    <cellStyle name="Migliaia 2 2 3 2 2 6 2 4" xfId="14581" xr:uid="{00000000-0005-0000-0000-000010150000}"/>
    <cellStyle name="Migliaia 2 2 3 2 2 6 2 4 2" xfId="37418" xr:uid="{00000000-0005-0000-0000-000011150000}"/>
    <cellStyle name="Migliaia 2 2 3 2 2 6 2 5" xfId="26001" xr:uid="{00000000-0005-0000-0000-000012150000}"/>
    <cellStyle name="Migliaia 2 2 3 2 2 6 3" xfId="4590" xr:uid="{00000000-0005-0000-0000-000013150000}"/>
    <cellStyle name="Migliaia 2 2 3 2 2 6 3 2" xfId="10299" xr:uid="{00000000-0005-0000-0000-000014150000}"/>
    <cellStyle name="Migliaia 2 2 3 2 2 6 3 2 2" xfId="21716" xr:uid="{00000000-0005-0000-0000-000015150000}"/>
    <cellStyle name="Migliaia 2 2 3 2 2 6 3 2 2 2" xfId="44553" xr:uid="{00000000-0005-0000-0000-000016150000}"/>
    <cellStyle name="Migliaia 2 2 3 2 2 6 3 2 3" xfId="33136" xr:uid="{00000000-0005-0000-0000-000017150000}"/>
    <cellStyle name="Migliaia 2 2 3 2 2 6 3 3" xfId="16008" xr:uid="{00000000-0005-0000-0000-000018150000}"/>
    <cellStyle name="Migliaia 2 2 3 2 2 6 3 3 2" xfId="38845" xr:uid="{00000000-0005-0000-0000-000019150000}"/>
    <cellStyle name="Migliaia 2 2 3 2 2 6 3 4" xfId="27428" xr:uid="{00000000-0005-0000-0000-00001A150000}"/>
    <cellStyle name="Migliaia 2 2 3 2 2 6 4" xfId="7445" xr:uid="{00000000-0005-0000-0000-00001B150000}"/>
    <cellStyle name="Migliaia 2 2 3 2 2 6 4 2" xfId="18862" xr:uid="{00000000-0005-0000-0000-00001C150000}"/>
    <cellStyle name="Migliaia 2 2 3 2 2 6 4 2 2" xfId="41699" xr:uid="{00000000-0005-0000-0000-00001D150000}"/>
    <cellStyle name="Migliaia 2 2 3 2 2 6 4 3" xfId="30282" xr:uid="{00000000-0005-0000-0000-00001E150000}"/>
    <cellStyle name="Migliaia 2 2 3 2 2 6 5" xfId="13154" xr:uid="{00000000-0005-0000-0000-00001F150000}"/>
    <cellStyle name="Migliaia 2 2 3 2 2 6 5 2" xfId="35991" xr:uid="{00000000-0005-0000-0000-000020150000}"/>
    <cellStyle name="Migliaia 2 2 3 2 2 6 6" xfId="24574" xr:uid="{00000000-0005-0000-0000-000021150000}"/>
    <cellStyle name="Migliaia 2 2 3 2 2 7" xfId="2076" xr:uid="{00000000-0005-0000-0000-000022150000}"/>
    <cellStyle name="Migliaia 2 2 3 2 2 7 2" xfId="4932" xr:uid="{00000000-0005-0000-0000-000023150000}"/>
    <cellStyle name="Migliaia 2 2 3 2 2 7 2 2" xfId="10640" xr:uid="{00000000-0005-0000-0000-000024150000}"/>
    <cellStyle name="Migliaia 2 2 3 2 2 7 2 2 2" xfId="22058" xr:uid="{00000000-0005-0000-0000-000025150000}"/>
    <cellStyle name="Migliaia 2 2 3 2 2 7 2 2 2 2" xfId="44895" xr:uid="{00000000-0005-0000-0000-000026150000}"/>
    <cellStyle name="Migliaia 2 2 3 2 2 7 2 2 3" xfId="33478" xr:uid="{00000000-0005-0000-0000-000027150000}"/>
    <cellStyle name="Migliaia 2 2 3 2 2 7 2 3" xfId="16350" xr:uid="{00000000-0005-0000-0000-000028150000}"/>
    <cellStyle name="Migliaia 2 2 3 2 2 7 2 3 2" xfId="39187" xr:uid="{00000000-0005-0000-0000-000029150000}"/>
    <cellStyle name="Migliaia 2 2 3 2 2 7 2 4" xfId="27770" xr:uid="{00000000-0005-0000-0000-00002A150000}"/>
    <cellStyle name="Migliaia 2 2 3 2 2 7 3" xfId="7787" xr:uid="{00000000-0005-0000-0000-00002B150000}"/>
    <cellStyle name="Migliaia 2 2 3 2 2 7 3 2" xfId="19204" xr:uid="{00000000-0005-0000-0000-00002C150000}"/>
    <cellStyle name="Migliaia 2 2 3 2 2 7 3 2 2" xfId="42041" xr:uid="{00000000-0005-0000-0000-00002D150000}"/>
    <cellStyle name="Migliaia 2 2 3 2 2 7 3 3" xfId="30624" xr:uid="{00000000-0005-0000-0000-00002E150000}"/>
    <cellStyle name="Migliaia 2 2 3 2 2 7 4" xfId="13496" xr:uid="{00000000-0005-0000-0000-00002F150000}"/>
    <cellStyle name="Migliaia 2 2 3 2 2 7 4 2" xfId="36333" xr:uid="{00000000-0005-0000-0000-000030150000}"/>
    <cellStyle name="Migliaia 2 2 3 2 2 7 5" xfId="24916" xr:uid="{00000000-0005-0000-0000-000031150000}"/>
    <cellStyle name="Migliaia 2 2 3 2 2 8" xfId="3505" xr:uid="{00000000-0005-0000-0000-000032150000}"/>
    <cellStyle name="Migliaia 2 2 3 2 2 8 2" xfId="9214" xr:uid="{00000000-0005-0000-0000-000033150000}"/>
    <cellStyle name="Migliaia 2 2 3 2 2 8 2 2" xfId="20631" xr:uid="{00000000-0005-0000-0000-000034150000}"/>
    <cellStyle name="Migliaia 2 2 3 2 2 8 2 2 2" xfId="43468" xr:uid="{00000000-0005-0000-0000-000035150000}"/>
    <cellStyle name="Migliaia 2 2 3 2 2 8 2 3" xfId="32051" xr:uid="{00000000-0005-0000-0000-000036150000}"/>
    <cellStyle name="Migliaia 2 2 3 2 2 8 3" xfId="14923" xr:uid="{00000000-0005-0000-0000-000037150000}"/>
    <cellStyle name="Migliaia 2 2 3 2 2 8 3 2" xfId="37760" xr:uid="{00000000-0005-0000-0000-000038150000}"/>
    <cellStyle name="Migliaia 2 2 3 2 2 8 4" xfId="26343" xr:uid="{00000000-0005-0000-0000-000039150000}"/>
    <cellStyle name="Migliaia 2 2 3 2 2 9" xfId="6360" xr:uid="{00000000-0005-0000-0000-00003A150000}"/>
    <cellStyle name="Migliaia 2 2 3 2 2 9 2" xfId="17777" xr:uid="{00000000-0005-0000-0000-00003B150000}"/>
    <cellStyle name="Migliaia 2 2 3 2 2 9 2 2" xfId="40614" xr:uid="{00000000-0005-0000-0000-00003C150000}"/>
    <cellStyle name="Migliaia 2 2 3 2 2 9 3" xfId="29197" xr:uid="{00000000-0005-0000-0000-00003D150000}"/>
    <cellStyle name="Migliaia 2 2 3 2 3" xfId="597" xr:uid="{00000000-0005-0000-0000-00003E150000}"/>
    <cellStyle name="Migliaia 2 2 3 2 3 2" xfId="2179" xr:uid="{00000000-0005-0000-0000-00003F150000}"/>
    <cellStyle name="Migliaia 2 2 3 2 3 2 2" xfId="5035" xr:uid="{00000000-0005-0000-0000-000040150000}"/>
    <cellStyle name="Migliaia 2 2 3 2 3 2 2 2" xfId="10743" xr:uid="{00000000-0005-0000-0000-000041150000}"/>
    <cellStyle name="Migliaia 2 2 3 2 3 2 2 2 2" xfId="22161" xr:uid="{00000000-0005-0000-0000-000042150000}"/>
    <cellStyle name="Migliaia 2 2 3 2 3 2 2 2 2 2" xfId="44998" xr:uid="{00000000-0005-0000-0000-000043150000}"/>
    <cellStyle name="Migliaia 2 2 3 2 3 2 2 2 3" xfId="33581" xr:uid="{00000000-0005-0000-0000-000044150000}"/>
    <cellStyle name="Migliaia 2 2 3 2 3 2 2 3" xfId="16453" xr:uid="{00000000-0005-0000-0000-000045150000}"/>
    <cellStyle name="Migliaia 2 2 3 2 3 2 2 3 2" xfId="39290" xr:uid="{00000000-0005-0000-0000-000046150000}"/>
    <cellStyle name="Migliaia 2 2 3 2 3 2 2 4" xfId="27873" xr:uid="{00000000-0005-0000-0000-000047150000}"/>
    <cellStyle name="Migliaia 2 2 3 2 3 2 3" xfId="7890" xr:uid="{00000000-0005-0000-0000-000048150000}"/>
    <cellStyle name="Migliaia 2 2 3 2 3 2 3 2" xfId="19307" xr:uid="{00000000-0005-0000-0000-000049150000}"/>
    <cellStyle name="Migliaia 2 2 3 2 3 2 3 2 2" xfId="42144" xr:uid="{00000000-0005-0000-0000-00004A150000}"/>
    <cellStyle name="Migliaia 2 2 3 2 3 2 3 3" xfId="30727" xr:uid="{00000000-0005-0000-0000-00004B150000}"/>
    <cellStyle name="Migliaia 2 2 3 2 3 2 4" xfId="13599" xr:uid="{00000000-0005-0000-0000-00004C150000}"/>
    <cellStyle name="Migliaia 2 2 3 2 3 2 4 2" xfId="36436" xr:uid="{00000000-0005-0000-0000-00004D150000}"/>
    <cellStyle name="Migliaia 2 2 3 2 3 2 5" xfId="25019" xr:uid="{00000000-0005-0000-0000-00004E150000}"/>
    <cellStyle name="Migliaia 2 2 3 2 3 3" xfId="3608" xr:uid="{00000000-0005-0000-0000-00004F150000}"/>
    <cellStyle name="Migliaia 2 2 3 2 3 3 2" xfId="9317" xr:uid="{00000000-0005-0000-0000-000050150000}"/>
    <cellStyle name="Migliaia 2 2 3 2 3 3 2 2" xfId="20734" xr:uid="{00000000-0005-0000-0000-000051150000}"/>
    <cellStyle name="Migliaia 2 2 3 2 3 3 2 2 2" xfId="43571" xr:uid="{00000000-0005-0000-0000-000052150000}"/>
    <cellStyle name="Migliaia 2 2 3 2 3 3 2 3" xfId="32154" xr:uid="{00000000-0005-0000-0000-000053150000}"/>
    <cellStyle name="Migliaia 2 2 3 2 3 3 3" xfId="15026" xr:uid="{00000000-0005-0000-0000-000054150000}"/>
    <cellStyle name="Migliaia 2 2 3 2 3 3 3 2" xfId="37863" xr:uid="{00000000-0005-0000-0000-000055150000}"/>
    <cellStyle name="Migliaia 2 2 3 2 3 3 4" xfId="26446" xr:uid="{00000000-0005-0000-0000-000056150000}"/>
    <cellStyle name="Migliaia 2 2 3 2 3 4" xfId="6463" xr:uid="{00000000-0005-0000-0000-000057150000}"/>
    <cellStyle name="Migliaia 2 2 3 2 3 4 2" xfId="17880" xr:uid="{00000000-0005-0000-0000-000058150000}"/>
    <cellStyle name="Migliaia 2 2 3 2 3 4 2 2" xfId="40717" xr:uid="{00000000-0005-0000-0000-000059150000}"/>
    <cellStyle name="Migliaia 2 2 3 2 3 4 3" xfId="29300" xr:uid="{00000000-0005-0000-0000-00005A150000}"/>
    <cellStyle name="Migliaia 2 2 3 2 3 5" xfId="12172" xr:uid="{00000000-0005-0000-0000-00005B150000}"/>
    <cellStyle name="Migliaia 2 2 3 2 3 5 2" xfId="35009" xr:uid="{00000000-0005-0000-0000-00005C150000}"/>
    <cellStyle name="Migliaia 2 2 3 2 3 6" xfId="23592" xr:uid="{00000000-0005-0000-0000-00005D150000}"/>
    <cellStyle name="Migliaia 2 2 3 2 4" xfId="860" xr:uid="{00000000-0005-0000-0000-00005E150000}"/>
    <cellStyle name="Migliaia 2 2 3 2 4 2" xfId="2396" xr:uid="{00000000-0005-0000-0000-00005F150000}"/>
    <cellStyle name="Migliaia 2 2 3 2 4 2 2" xfId="5252" xr:uid="{00000000-0005-0000-0000-000060150000}"/>
    <cellStyle name="Migliaia 2 2 3 2 4 2 2 2" xfId="10960" xr:uid="{00000000-0005-0000-0000-000061150000}"/>
    <cellStyle name="Migliaia 2 2 3 2 4 2 2 2 2" xfId="22378" xr:uid="{00000000-0005-0000-0000-000062150000}"/>
    <cellStyle name="Migliaia 2 2 3 2 4 2 2 2 2 2" xfId="45215" xr:uid="{00000000-0005-0000-0000-000063150000}"/>
    <cellStyle name="Migliaia 2 2 3 2 4 2 2 2 3" xfId="33798" xr:uid="{00000000-0005-0000-0000-000064150000}"/>
    <cellStyle name="Migliaia 2 2 3 2 4 2 2 3" xfId="16670" xr:uid="{00000000-0005-0000-0000-000065150000}"/>
    <cellStyle name="Migliaia 2 2 3 2 4 2 2 3 2" xfId="39507" xr:uid="{00000000-0005-0000-0000-000066150000}"/>
    <cellStyle name="Migliaia 2 2 3 2 4 2 2 4" xfId="28090" xr:uid="{00000000-0005-0000-0000-000067150000}"/>
    <cellStyle name="Migliaia 2 2 3 2 4 2 3" xfId="8107" xr:uid="{00000000-0005-0000-0000-000068150000}"/>
    <cellStyle name="Migliaia 2 2 3 2 4 2 3 2" xfId="19524" xr:uid="{00000000-0005-0000-0000-000069150000}"/>
    <cellStyle name="Migliaia 2 2 3 2 4 2 3 2 2" xfId="42361" xr:uid="{00000000-0005-0000-0000-00006A150000}"/>
    <cellStyle name="Migliaia 2 2 3 2 4 2 3 3" xfId="30944" xr:uid="{00000000-0005-0000-0000-00006B150000}"/>
    <cellStyle name="Migliaia 2 2 3 2 4 2 4" xfId="13816" xr:uid="{00000000-0005-0000-0000-00006C150000}"/>
    <cellStyle name="Migliaia 2 2 3 2 4 2 4 2" xfId="36653" xr:uid="{00000000-0005-0000-0000-00006D150000}"/>
    <cellStyle name="Migliaia 2 2 3 2 4 2 5" xfId="25236" xr:uid="{00000000-0005-0000-0000-00006E150000}"/>
    <cellStyle name="Migliaia 2 2 3 2 4 3" xfId="3825" xr:uid="{00000000-0005-0000-0000-00006F150000}"/>
    <cellStyle name="Migliaia 2 2 3 2 4 3 2" xfId="9534" xr:uid="{00000000-0005-0000-0000-000070150000}"/>
    <cellStyle name="Migliaia 2 2 3 2 4 3 2 2" xfId="20951" xr:uid="{00000000-0005-0000-0000-000071150000}"/>
    <cellStyle name="Migliaia 2 2 3 2 4 3 2 2 2" xfId="43788" xr:uid="{00000000-0005-0000-0000-000072150000}"/>
    <cellStyle name="Migliaia 2 2 3 2 4 3 2 3" xfId="32371" xr:uid="{00000000-0005-0000-0000-000073150000}"/>
    <cellStyle name="Migliaia 2 2 3 2 4 3 3" xfId="15243" xr:uid="{00000000-0005-0000-0000-000074150000}"/>
    <cellStyle name="Migliaia 2 2 3 2 4 3 3 2" xfId="38080" xr:uid="{00000000-0005-0000-0000-000075150000}"/>
    <cellStyle name="Migliaia 2 2 3 2 4 3 4" xfId="26663" xr:uid="{00000000-0005-0000-0000-000076150000}"/>
    <cellStyle name="Migliaia 2 2 3 2 4 4" xfId="6680" xr:uid="{00000000-0005-0000-0000-000077150000}"/>
    <cellStyle name="Migliaia 2 2 3 2 4 4 2" xfId="18097" xr:uid="{00000000-0005-0000-0000-000078150000}"/>
    <cellStyle name="Migliaia 2 2 3 2 4 4 2 2" xfId="40934" xr:uid="{00000000-0005-0000-0000-000079150000}"/>
    <cellStyle name="Migliaia 2 2 3 2 4 4 3" xfId="29517" xr:uid="{00000000-0005-0000-0000-00007A150000}"/>
    <cellStyle name="Migliaia 2 2 3 2 4 5" xfId="12389" xr:uid="{00000000-0005-0000-0000-00007B150000}"/>
    <cellStyle name="Migliaia 2 2 3 2 4 5 2" xfId="35226" xr:uid="{00000000-0005-0000-0000-00007C150000}"/>
    <cellStyle name="Migliaia 2 2 3 2 4 6" xfId="23809" xr:uid="{00000000-0005-0000-0000-00007D150000}"/>
    <cellStyle name="Migliaia 2 2 3 2 5" xfId="1107" xr:uid="{00000000-0005-0000-0000-00007E150000}"/>
    <cellStyle name="Migliaia 2 2 3 2 5 2" xfId="2613" xr:uid="{00000000-0005-0000-0000-00007F150000}"/>
    <cellStyle name="Migliaia 2 2 3 2 5 2 2" xfId="5469" xr:uid="{00000000-0005-0000-0000-000080150000}"/>
    <cellStyle name="Migliaia 2 2 3 2 5 2 2 2" xfId="11177" xr:uid="{00000000-0005-0000-0000-000081150000}"/>
    <cellStyle name="Migliaia 2 2 3 2 5 2 2 2 2" xfId="22595" xr:uid="{00000000-0005-0000-0000-000082150000}"/>
    <cellStyle name="Migliaia 2 2 3 2 5 2 2 2 2 2" xfId="45432" xr:uid="{00000000-0005-0000-0000-000083150000}"/>
    <cellStyle name="Migliaia 2 2 3 2 5 2 2 2 3" xfId="34015" xr:uid="{00000000-0005-0000-0000-000084150000}"/>
    <cellStyle name="Migliaia 2 2 3 2 5 2 2 3" xfId="16887" xr:uid="{00000000-0005-0000-0000-000085150000}"/>
    <cellStyle name="Migliaia 2 2 3 2 5 2 2 3 2" xfId="39724" xr:uid="{00000000-0005-0000-0000-000086150000}"/>
    <cellStyle name="Migliaia 2 2 3 2 5 2 2 4" xfId="28307" xr:uid="{00000000-0005-0000-0000-000087150000}"/>
    <cellStyle name="Migliaia 2 2 3 2 5 2 3" xfId="8324" xr:uid="{00000000-0005-0000-0000-000088150000}"/>
    <cellStyle name="Migliaia 2 2 3 2 5 2 3 2" xfId="19741" xr:uid="{00000000-0005-0000-0000-000089150000}"/>
    <cellStyle name="Migliaia 2 2 3 2 5 2 3 2 2" xfId="42578" xr:uid="{00000000-0005-0000-0000-00008A150000}"/>
    <cellStyle name="Migliaia 2 2 3 2 5 2 3 3" xfId="31161" xr:uid="{00000000-0005-0000-0000-00008B150000}"/>
    <cellStyle name="Migliaia 2 2 3 2 5 2 4" xfId="14033" xr:uid="{00000000-0005-0000-0000-00008C150000}"/>
    <cellStyle name="Migliaia 2 2 3 2 5 2 4 2" xfId="36870" xr:uid="{00000000-0005-0000-0000-00008D150000}"/>
    <cellStyle name="Migliaia 2 2 3 2 5 2 5" xfId="25453" xr:uid="{00000000-0005-0000-0000-00008E150000}"/>
    <cellStyle name="Migliaia 2 2 3 2 5 3" xfId="4042" xr:uid="{00000000-0005-0000-0000-00008F150000}"/>
    <cellStyle name="Migliaia 2 2 3 2 5 3 2" xfId="9751" xr:uid="{00000000-0005-0000-0000-000090150000}"/>
    <cellStyle name="Migliaia 2 2 3 2 5 3 2 2" xfId="21168" xr:uid="{00000000-0005-0000-0000-000091150000}"/>
    <cellStyle name="Migliaia 2 2 3 2 5 3 2 2 2" xfId="44005" xr:uid="{00000000-0005-0000-0000-000092150000}"/>
    <cellStyle name="Migliaia 2 2 3 2 5 3 2 3" xfId="32588" xr:uid="{00000000-0005-0000-0000-000093150000}"/>
    <cellStyle name="Migliaia 2 2 3 2 5 3 3" xfId="15460" xr:uid="{00000000-0005-0000-0000-000094150000}"/>
    <cellStyle name="Migliaia 2 2 3 2 5 3 3 2" xfId="38297" xr:uid="{00000000-0005-0000-0000-000095150000}"/>
    <cellStyle name="Migliaia 2 2 3 2 5 3 4" xfId="26880" xr:uid="{00000000-0005-0000-0000-000096150000}"/>
    <cellStyle name="Migliaia 2 2 3 2 5 4" xfId="6897" xr:uid="{00000000-0005-0000-0000-000097150000}"/>
    <cellStyle name="Migliaia 2 2 3 2 5 4 2" xfId="18314" xr:uid="{00000000-0005-0000-0000-000098150000}"/>
    <cellStyle name="Migliaia 2 2 3 2 5 4 2 2" xfId="41151" xr:uid="{00000000-0005-0000-0000-000099150000}"/>
    <cellStyle name="Migliaia 2 2 3 2 5 4 3" xfId="29734" xr:uid="{00000000-0005-0000-0000-00009A150000}"/>
    <cellStyle name="Migliaia 2 2 3 2 5 5" xfId="12606" xr:uid="{00000000-0005-0000-0000-00009B150000}"/>
    <cellStyle name="Migliaia 2 2 3 2 5 5 2" xfId="35443" xr:uid="{00000000-0005-0000-0000-00009C150000}"/>
    <cellStyle name="Migliaia 2 2 3 2 5 6" xfId="24026" xr:uid="{00000000-0005-0000-0000-00009D150000}"/>
    <cellStyle name="Migliaia 2 2 3 2 6" xfId="1354" xr:uid="{00000000-0005-0000-0000-00009E150000}"/>
    <cellStyle name="Migliaia 2 2 3 2 6 2" xfId="2830" xr:uid="{00000000-0005-0000-0000-00009F150000}"/>
    <cellStyle name="Migliaia 2 2 3 2 6 2 2" xfId="5686" xr:uid="{00000000-0005-0000-0000-0000A0150000}"/>
    <cellStyle name="Migliaia 2 2 3 2 6 2 2 2" xfId="11394" xr:uid="{00000000-0005-0000-0000-0000A1150000}"/>
    <cellStyle name="Migliaia 2 2 3 2 6 2 2 2 2" xfId="22812" xr:uid="{00000000-0005-0000-0000-0000A2150000}"/>
    <cellStyle name="Migliaia 2 2 3 2 6 2 2 2 2 2" xfId="45649" xr:uid="{00000000-0005-0000-0000-0000A3150000}"/>
    <cellStyle name="Migliaia 2 2 3 2 6 2 2 2 3" xfId="34232" xr:uid="{00000000-0005-0000-0000-0000A4150000}"/>
    <cellStyle name="Migliaia 2 2 3 2 6 2 2 3" xfId="17104" xr:uid="{00000000-0005-0000-0000-0000A5150000}"/>
    <cellStyle name="Migliaia 2 2 3 2 6 2 2 3 2" xfId="39941" xr:uid="{00000000-0005-0000-0000-0000A6150000}"/>
    <cellStyle name="Migliaia 2 2 3 2 6 2 2 4" xfId="28524" xr:uid="{00000000-0005-0000-0000-0000A7150000}"/>
    <cellStyle name="Migliaia 2 2 3 2 6 2 3" xfId="8541" xr:uid="{00000000-0005-0000-0000-0000A8150000}"/>
    <cellStyle name="Migliaia 2 2 3 2 6 2 3 2" xfId="19958" xr:uid="{00000000-0005-0000-0000-0000A9150000}"/>
    <cellStyle name="Migliaia 2 2 3 2 6 2 3 2 2" xfId="42795" xr:uid="{00000000-0005-0000-0000-0000AA150000}"/>
    <cellStyle name="Migliaia 2 2 3 2 6 2 3 3" xfId="31378" xr:uid="{00000000-0005-0000-0000-0000AB150000}"/>
    <cellStyle name="Migliaia 2 2 3 2 6 2 4" xfId="14250" xr:uid="{00000000-0005-0000-0000-0000AC150000}"/>
    <cellStyle name="Migliaia 2 2 3 2 6 2 4 2" xfId="37087" xr:uid="{00000000-0005-0000-0000-0000AD150000}"/>
    <cellStyle name="Migliaia 2 2 3 2 6 2 5" xfId="25670" xr:uid="{00000000-0005-0000-0000-0000AE150000}"/>
    <cellStyle name="Migliaia 2 2 3 2 6 3" xfId="4259" xr:uid="{00000000-0005-0000-0000-0000AF150000}"/>
    <cellStyle name="Migliaia 2 2 3 2 6 3 2" xfId="9968" xr:uid="{00000000-0005-0000-0000-0000B0150000}"/>
    <cellStyle name="Migliaia 2 2 3 2 6 3 2 2" xfId="21385" xr:uid="{00000000-0005-0000-0000-0000B1150000}"/>
    <cellStyle name="Migliaia 2 2 3 2 6 3 2 2 2" xfId="44222" xr:uid="{00000000-0005-0000-0000-0000B2150000}"/>
    <cellStyle name="Migliaia 2 2 3 2 6 3 2 3" xfId="32805" xr:uid="{00000000-0005-0000-0000-0000B3150000}"/>
    <cellStyle name="Migliaia 2 2 3 2 6 3 3" xfId="15677" xr:uid="{00000000-0005-0000-0000-0000B4150000}"/>
    <cellStyle name="Migliaia 2 2 3 2 6 3 3 2" xfId="38514" xr:uid="{00000000-0005-0000-0000-0000B5150000}"/>
    <cellStyle name="Migliaia 2 2 3 2 6 3 4" xfId="27097" xr:uid="{00000000-0005-0000-0000-0000B6150000}"/>
    <cellStyle name="Migliaia 2 2 3 2 6 4" xfId="7114" xr:uid="{00000000-0005-0000-0000-0000B7150000}"/>
    <cellStyle name="Migliaia 2 2 3 2 6 4 2" xfId="18531" xr:uid="{00000000-0005-0000-0000-0000B8150000}"/>
    <cellStyle name="Migliaia 2 2 3 2 6 4 2 2" xfId="41368" xr:uid="{00000000-0005-0000-0000-0000B9150000}"/>
    <cellStyle name="Migliaia 2 2 3 2 6 4 3" xfId="29951" xr:uid="{00000000-0005-0000-0000-0000BA150000}"/>
    <cellStyle name="Migliaia 2 2 3 2 6 5" xfId="12823" xr:uid="{00000000-0005-0000-0000-0000BB150000}"/>
    <cellStyle name="Migliaia 2 2 3 2 6 5 2" xfId="35660" xr:uid="{00000000-0005-0000-0000-0000BC150000}"/>
    <cellStyle name="Migliaia 2 2 3 2 6 6" xfId="24243" xr:uid="{00000000-0005-0000-0000-0000BD150000}"/>
    <cellStyle name="Migliaia 2 2 3 2 7" xfId="1601" xr:uid="{00000000-0005-0000-0000-0000BE150000}"/>
    <cellStyle name="Migliaia 2 2 3 2 7 2" xfId="3047" xr:uid="{00000000-0005-0000-0000-0000BF150000}"/>
    <cellStyle name="Migliaia 2 2 3 2 7 2 2" xfId="5903" xr:uid="{00000000-0005-0000-0000-0000C0150000}"/>
    <cellStyle name="Migliaia 2 2 3 2 7 2 2 2" xfId="11611" xr:uid="{00000000-0005-0000-0000-0000C1150000}"/>
    <cellStyle name="Migliaia 2 2 3 2 7 2 2 2 2" xfId="23029" xr:uid="{00000000-0005-0000-0000-0000C2150000}"/>
    <cellStyle name="Migliaia 2 2 3 2 7 2 2 2 2 2" xfId="45866" xr:uid="{00000000-0005-0000-0000-0000C3150000}"/>
    <cellStyle name="Migliaia 2 2 3 2 7 2 2 2 3" xfId="34449" xr:uid="{00000000-0005-0000-0000-0000C4150000}"/>
    <cellStyle name="Migliaia 2 2 3 2 7 2 2 3" xfId="17321" xr:uid="{00000000-0005-0000-0000-0000C5150000}"/>
    <cellStyle name="Migliaia 2 2 3 2 7 2 2 3 2" xfId="40158" xr:uid="{00000000-0005-0000-0000-0000C6150000}"/>
    <cellStyle name="Migliaia 2 2 3 2 7 2 2 4" xfId="28741" xr:uid="{00000000-0005-0000-0000-0000C7150000}"/>
    <cellStyle name="Migliaia 2 2 3 2 7 2 3" xfId="8758" xr:uid="{00000000-0005-0000-0000-0000C8150000}"/>
    <cellStyle name="Migliaia 2 2 3 2 7 2 3 2" xfId="20175" xr:uid="{00000000-0005-0000-0000-0000C9150000}"/>
    <cellStyle name="Migliaia 2 2 3 2 7 2 3 2 2" xfId="43012" xr:uid="{00000000-0005-0000-0000-0000CA150000}"/>
    <cellStyle name="Migliaia 2 2 3 2 7 2 3 3" xfId="31595" xr:uid="{00000000-0005-0000-0000-0000CB150000}"/>
    <cellStyle name="Migliaia 2 2 3 2 7 2 4" xfId="14467" xr:uid="{00000000-0005-0000-0000-0000CC150000}"/>
    <cellStyle name="Migliaia 2 2 3 2 7 2 4 2" xfId="37304" xr:uid="{00000000-0005-0000-0000-0000CD150000}"/>
    <cellStyle name="Migliaia 2 2 3 2 7 2 5" xfId="25887" xr:uid="{00000000-0005-0000-0000-0000CE150000}"/>
    <cellStyle name="Migliaia 2 2 3 2 7 3" xfId="4476" xr:uid="{00000000-0005-0000-0000-0000CF150000}"/>
    <cellStyle name="Migliaia 2 2 3 2 7 3 2" xfId="10185" xr:uid="{00000000-0005-0000-0000-0000D0150000}"/>
    <cellStyle name="Migliaia 2 2 3 2 7 3 2 2" xfId="21602" xr:uid="{00000000-0005-0000-0000-0000D1150000}"/>
    <cellStyle name="Migliaia 2 2 3 2 7 3 2 2 2" xfId="44439" xr:uid="{00000000-0005-0000-0000-0000D2150000}"/>
    <cellStyle name="Migliaia 2 2 3 2 7 3 2 3" xfId="33022" xr:uid="{00000000-0005-0000-0000-0000D3150000}"/>
    <cellStyle name="Migliaia 2 2 3 2 7 3 3" xfId="15894" xr:uid="{00000000-0005-0000-0000-0000D4150000}"/>
    <cellStyle name="Migliaia 2 2 3 2 7 3 3 2" xfId="38731" xr:uid="{00000000-0005-0000-0000-0000D5150000}"/>
    <cellStyle name="Migliaia 2 2 3 2 7 3 4" xfId="27314" xr:uid="{00000000-0005-0000-0000-0000D6150000}"/>
    <cellStyle name="Migliaia 2 2 3 2 7 4" xfId="7331" xr:uid="{00000000-0005-0000-0000-0000D7150000}"/>
    <cellStyle name="Migliaia 2 2 3 2 7 4 2" xfId="18748" xr:uid="{00000000-0005-0000-0000-0000D8150000}"/>
    <cellStyle name="Migliaia 2 2 3 2 7 4 2 2" xfId="41585" xr:uid="{00000000-0005-0000-0000-0000D9150000}"/>
    <cellStyle name="Migliaia 2 2 3 2 7 4 3" xfId="30168" xr:uid="{00000000-0005-0000-0000-0000DA150000}"/>
    <cellStyle name="Migliaia 2 2 3 2 7 5" xfId="13040" xr:uid="{00000000-0005-0000-0000-0000DB150000}"/>
    <cellStyle name="Migliaia 2 2 3 2 7 5 2" xfId="35877" xr:uid="{00000000-0005-0000-0000-0000DC150000}"/>
    <cellStyle name="Migliaia 2 2 3 2 7 6" xfId="24460" xr:uid="{00000000-0005-0000-0000-0000DD150000}"/>
    <cellStyle name="Migliaia 2 2 3 2 8" xfId="1956" xr:uid="{00000000-0005-0000-0000-0000DE150000}"/>
    <cellStyle name="Migliaia 2 2 3 2 8 2" xfId="4812" xr:uid="{00000000-0005-0000-0000-0000DF150000}"/>
    <cellStyle name="Migliaia 2 2 3 2 8 2 2" xfId="10521" xr:uid="{00000000-0005-0000-0000-0000E0150000}"/>
    <cellStyle name="Migliaia 2 2 3 2 8 2 2 2" xfId="21938" xr:uid="{00000000-0005-0000-0000-0000E1150000}"/>
    <cellStyle name="Migliaia 2 2 3 2 8 2 2 2 2" xfId="44775" xr:uid="{00000000-0005-0000-0000-0000E2150000}"/>
    <cellStyle name="Migliaia 2 2 3 2 8 2 2 3" xfId="33358" xr:uid="{00000000-0005-0000-0000-0000E3150000}"/>
    <cellStyle name="Migliaia 2 2 3 2 8 2 3" xfId="16230" xr:uid="{00000000-0005-0000-0000-0000E4150000}"/>
    <cellStyle name="Migliaia 2 2 3 2 8 2 3 2" xfId="39067" xr:uid="{00000000-0005-0000-0000-0000E5150000}"/>
    <cellStyle name="Migliaia 2 2 3 2 8 2 4" xfId="27650" xr:uid="{00000000-0005-0000-0000-0000E6150000}"/>
    <cellStyle name="Migliaia 2 2 3 2 8 3" xfId="7667" xr:uid="{00000000-0005-0000-0000-0000E7150000}"/>
    <cellStyle name="Migliaia 2 2 3 2 8 3 2" xfId="19084" xr:uid="{00000000-0005-0000-0000-0000E8150000}"/>
    <cellStyle name="Migliaia 2 2 3 2 8 3 2 2" xfId="41921" xr:uid="{00000000-0005-0000-0000-0000E9150000}"/>
    <cellStyle name="Migliaia 2 2 3 2 8 3 3" xfId="30504" xr:uid="{00000000-0005-0000-0000-0000EA150000}"/>
    <cellStyle name="Migliaia 2 2 3 2 8 4" xfId="13376" xr:uid="{00000000-0005-0000-0000-0000EB150000}"/>
    <cellStyle name="Migliaia 2 2 3 2 8 4 2" xfId="36213" xr:uid="{00000000-0005-0000-0000-0000EC150000}"/>
    <cellStyle name="Migliaia 2 2 3 2 8 5" xfId="24796" xr:uid="{00000000-0005-0000-0000-0000ED150000}"/>
    <cellStyle name="Migliaia 2 2 3 2 9" xfId="3385" xr:uid="{00000000-0005-0000-0000-0000EE150000}"/>
    <cellStyle name="Migliaia 2 2 3 2 9 2" xfId="9094" xr:uid="{00000000-0005-0000-0000-0000EF150000}"/>
    <cellStyle name="Migliaia 2 2 3 2 9 2 2" xfId="20511" xr:uid="{00000000-0005-0000-0000-0000F0150000}"/>
    <cellStyle name="Migliaia 2 2 3 2 9 2 2 2" xfId="43348" xr:uid="{00000000-0005-0000-0000-0000F1150000}"/>
    <cellStyle name="Migliaia 2 2 3 2 9 2 3" xfId="31931" xr:uid="{00000000-0005-0000-0000-0000F2150000}"/>
    <cellStyle name="Migliaia 2 2 3 2 9 3" xfId="14803" xr:uid="{00000000-0005-0000-0000-0000F3150000}"/>
    <cellStyle name="Migliaia 2 2 3 2 9 3 2" xfId="37640" xr:uid="{00000000-0005-0000-0000-0000F4150000}"/>
    <cellStyle name="Migliaia 2 2 3 2 9 4" xfId="26223" xr:uid="{00000000-0005-0000-0000-0000F5150000}"/>
    <cellStyle name="Migliaia 2 2 3 3" xfId="288" xr:uid="{00000000-0005-0000-0000-0000F6150000}"/>
    <cellStyle name="Migliaia 2 2 3 3 10" xfId="6201" xr:uid="{00000000-0005-0000-0000-0000F7150000}"/>
    <cellStyle name="Migliaia 2 2 3 3 10 2" xfId="17618" xr:uid="{00000000-0005-0000-0000-0000F8150000}"/>
    <cellStyle name="Migliaia 2 2 3 3 10 2 2" xfId="40455" xr:uid="{00000000-0005-0000-0000-0000F9150000}"/>
    <cellStyle name="Migliaia 2 2 3 3 10 3" xfId="29038" xr:uid="{00000000-0005-0000-0000-0000FA150000}"/>
    <cellStyle name="Migliaia 2 2 3 3 11" xfId="11910" xr:uid="{00000000-0005-0000-0000-0000FB150000}"/>
    <cellStyle name="Migliaia 2 2 3 3 11 2" xfId="34747" xr:uid="{00000000-0005-0000-0000-0000FC150000}"/>
    <cellStyle name="Migliaia 2 2 3 3 12" xfId="23330" xr:uid="{00000000-0005-0000-0000-0000FD150000}"/>
    <cellStyle name="Migliaia 2 2 3 3 2" xfId="444" xr:uid="{00000000-0005-0000-0000-0000FE150000}"/>
    <cellStyle name="Migliaia 2 2 3 3 2 10" xfId="12036" xr:uid="{00000000-0005-0000-0000-0000FF150000}"/>
    <cellStyle name="Migliaia 2 2 3 3 2 10 2" xfId="34873" xr:uid="{00000000-0005-0000-0000-000000160000}"/>
    <cellStyle name="Migliaia 2 2 3 3 2 11" xfId="23456" xr:uid="{00000000-0005-0000-0000-000001160000}"/>
    <cellStyle name="Migliaia 2 2 3 3 2 2" xfId="698" xr:uid="{00000000-0005-0000-0000-000002160000}"/>
    <cellStyle name="Migliaia 2 2 3 3 2 2 2" xfId="2260" xr:uid="{00000000-0005-0000-0000-000003160000}"/>
    <cellStyle name="Migliaia 2 2 3 3 2 2 2 2" xfId="5116" xr:uid="{00000000-0005-0000-0000-000004160000}"/>
    <cellStyle name="Migliaia 2 2 3 3 2 2 2 2 2" xfId="10824" xr:uid="{00000000-0005-0000-0000-000005160000}"/>
    <cellStyle name="Migliaia 2 2 3 3 2 2 2 2 2 2" xfId="22242" xr:uid="{00000000-0005-0000-0000-000006160000}"/>
    <cellStyle name="Migliaia 2 2 3 3 2 2 2 2 2 2 2" xfId="45079" xr:uid="{00000000-0005-0000-0000-000007160000}"/>
    <cellStyle name="Migliaia 2 2 3 3 2 2 2 2 2 3" xfId="33662" xr:uid="{00000000-0005-0000-0000-000008160000}"/>
    <cellStyle name="Migliaia 2 2 3 3 2 2 2 2 3" xfId="16534" xr:uid="{00000000-0005-0000-0000-000009160000}"/>
    <cellStyle name="Migliaia 2 2 3 3 2 2 2 2 3 2" xfId="39371" xr:uid="{00000000-0005-0000-0000-00000A160000}"/>
    <cellStyle name="Migliaia 2 2 3 3 2 2 2 2 4" xfId="27954" xr:uid="{00000000-0005-0000-0000-00000B160000}"/>
    <cellStyle name="Migliaia 2 2 3 3 2 2 2 3" xfId="7971" xr:uid="{00000000-0005-0000-0000-00000C160000}"/>
    <cellStyle name="Migliaia 2 2 3 3 2 2 2 3 2" xfId="19388" xr:uid="{00000000-0005-0000-0000-00000D160000}"/>
    <cellStyle name="Migliaia 2 2 3 3 2 2 2 3 2 2" xfId="42225" xr:uid="{00000000-0005-0000-0000-00000E160000}"/>
    <cellStyle name="Migliaia 2 2 3 3 2 2 2 3 3" xfId="30808" xr:uid="{00000000-0005-0000-0000-00000F160000}"/>
    <cellStyle name="Migliaia 2 2 3 3 2 2 2 4" xfId="13680" xr:uid="{00000000-0005-0000-0000-000010160000}"/>
    <cellStyle name="Migliaia 2 2 3 3 2 2 2 4 2" xfId="36517" xr:uid="{00000000-0005-0000-0000-000011160000}"/>
    <cellStyle name="Migliaia 2 2 3 3 2 2 2 5" xfId="25100" xr:uid="{00000000-0005-0000-0000-000012160000}"/>
    <cellStyle name="Migliaia 2 2 3 3 2 2 3" xfId="3689" xr:uid="{00000000-0005-0000-0000-000013160000}"/>
    <cellStyle name="Migliaia 2 2 3 3 2 2 3 2" xfId="9398" xr:uid="{00000000-0005-0000-0000-000014160000}"/>
    <cellStyle name="Migliaia 2 2 3 3 2 2 3 2 2" xfId="20815" xr:uid="{00000000-0005-0000-0000-000015160000}"/>
    <cellStyle name="Migliaia 2 2 3 3 2 2 3 2 2 2" xfId="43652" xr:uid="{00000000-0005-0000-0000-000016160000}"/>
    <cellStyle name="Migliaia 2 2 3 3 2 2 3 2 3" xfId="32235" xr:uid="{00000000-0005-0000-0000-000017160000}"/>
    <cellStyle name="Migliaia 2 2 3 3 2 2 3 3" xfId="15107" xr:uid="{00000000-0005-0000-0000-000018160000}"/>
    <cellStyle name="Migliaia 2 2 3 3 2 2 3 3 2" xfId="37944" xr:uid="{00000000-0005-0000-0000-000019160000}"/>
    <cellStyle name="Migliaia 2 2 3 3 2 2 3 4" xfId="26527" xr:uid="{00000000-0005-0000-0000-00001A160000}"/>
    <cellStyle name="Migliaia 2 2 3 3 2 2 4" xfId="6544" xr:uid="{00000000-0005-0000-0000-00001B160000}"/>
    <cellStyle name="Migliaia 2 2 3 3 2 2 4 2" xfId="17961" xr:uid="{00000000-0005-0000-0000-00001C160000}"/>
    <cellStyle name="Migliaia 2 2 3 3 2 2 4 2 2" xfId="40798" xr:uid="{00000000-0005-0000-0000-00001D160000}"/>
    <cellStyle name="Migliaia 2 2 3 3 2 2 4 3" xfId="29381" xr:uid="{00000000-0005-0000-0000-00001E160000}"/>
    <cellStyle name="Migliaia 2 2 3 3 2 2 5" xfId="12253" xr:uid="{00000000-0005-0000-0000-00001F160000}"/>
    <cellStyle name="Migliaia 2 2 3 3 2 2 5 2" xfId="35090" xr:uid="{00000000-0005-0000-0000-000020160000}"/>
    <cellStyle name="Migliaia 2 2 3 3 2 2 6" xfId="23673" xr:uid="{00000000-0005-0000-0000-000021160000}"/>
    <cellStyle name="Migliaia 2 2 3 3 2 3" xfId="958" xr:uid="{00000000-0005-0000-0000-000022160000}"/>
    <cellStyle name="Migliaia 2 2 3 3 2 3 2" xfId="2477" xr:uid="{00000000-0005-0000-0000-000023160000}"/>
    <cellStyle name="Migliaia 2 2 3 3 2 3 2 2" xfId="5333" xr:uid="{00000000-0005-0000-0000-000024160000}"/>
    <cellStyle name="Migliaia 2 2 3 3 2 3 2 2 2" xfId="11041" xr:uid="{00000000-0005-0000-0000-000025160000}"/>
    <cellStyle name="Migliaia 2 2 3 3 2 3 2 2 2 2" xfId="22459" xr:uid="{00000000-0005-0000-0000-000026160000}"/>
    <cellStyle name="Migliaia 2 2 3 3 2 3 2 2 2 2 2" xfId="45296" xr:uid="{00000000-0005-0000-0000-000027160000}"/>
    <cellStyle name="Migliaia 2 2 3 3 2 3 2 2 2 3" xfId="33879" xr:uid="{00000000-0005-0000-0000-000028160000}"/>
    <cellStyle name="Migliaia 2 2 3 3 2 3 2 2 3" xfId="16751" xr:uid="{00000000-0005-0000-0000-000029160000}"/>
    <cellStyle name="Migliaia 2 2 3 3 2 3 2 2 3 2" xfId="39588" xr:uid="{00000000-0005-0000-0000-00002A160000}"/>
    <cellStyle name="Migliaia 2 2 3 3 2 3 2 2 4" xfId="28171" xr:uid="{00000000-0005-0000-0000-00002B160000}"/>
    <cellStyle name="Migliaia 2 2 3 3 2 3 2 3" xfId="8188" xr:uid="{00000000-0005-0000-0000-00002C160000}"/>
    <cellStyle name="Migliaia 2 2 3 3 2 3 2 3 2" xfId="19605" xr:uid="{00000000-0005-0000-0000-00002D160000}"/>
    <cellStyle name="Migliaia 2 2 3 3 2 3 2 3 2 2" xfId="42442" xr:uid="{00000000-0005-0000-0000-00002E160000}"/>
    <cellStyle name="Migliaia 2 2 3 3 2 3 2 3 3" xfId="31025" xr:uid="{00000000-0005-0000-0000-00002F160000}"/>
    <cellStyle name="Migliaia 2 2 3 3 2 3 2 4" xfId="13897" xr:uid="{00000000-0005-0000-0000-000030160000}"/>
    <cellStyle name="Migliaia 2 2 3 3 2 3 2 4 2" xfId="36734" xr:uid="{00000000-0005-0000-0000-000031160000}"/>
    <cellStyle name="Migliaia 2 2 3 3 2 3 2 5" xfId="25317" xr:uid="{00000000-0005-0000-0000-000032160000}"/>
    <cellStyle name="Migliaia 2 2 3 3 2 3 3" xfId="3906" xr:uid="{00000000-0005-0000-0000-000033160000}"/>
    <cellStyle name="Migliaia 2 2 3 3 2 3 3 2" xfId="9615" xr:uid="{00000000-0005-0000-0000-000034160000}"/>
    <cellStyle name="Migliaia 2 2 3 3 2 3 3 2 2" xfId="21032" xr:uid="{00000000-0005-0000-0000-000035160000}"/>
    <cellStyle name="Migliaia 2 2 3 3 2 3 3 2 2 2" xfId="43869" xr:uid="{00000000-0005-0000-0000-000036160000}"/>
    <cellStyle name="Migliaia 2 2 3 3 2 3 3 2 3" xfId="32452" xr:uid="{00000000-0005-0000-0000-000037160000}"/>
    <cellStyle name="Migliaia 2 2 3 3 2 3 3 3" xfId="15324" xr:uid="{00000000-0005-0000-0000-000038160000}"/>
    <cellStyle name="Migliaia 2 2 3 3 2 3 3 3 2" xfId="38161" xr:uid="{00000000-0005-0000-0000-000039160000}"/>
    <cellStyle name="Migliaia 2 2 3 3 2 3 3 4" xfId="26744" xr:uid="{00000000-0005-0000-0000-00003A160000}"/>
    <cellStyle name="Migliaia 2 2 3 3 2 3 4" xfId="6761" xr:uid="{00000000-0005-0000-0000-00003B160000}"/>
    <cellStyle name="Migliaia 2 2 3 3 2 3 4 2" xfId="18178" xr:uid="{00000000-0005-0000-0000-00003C160000}"/>
    <cellStyle name="Migliaia 2 2 3 3 2 3 4 2 2" xfId="41015" xr:uid="{00000000-0005-0000-0000-00003D160000}"/>
    <cellStyle name="Migliaia 2 2 3 3 2 3 4 3" xfId="29598" xr:uid="{00000000-0005-0000-0000-00003E160000}"/>
    <cellStyle name="Migliaia 2 2 3 3 2 3 5" xfId="12470" xr:uid="{00000000-0005-0000-0000-00003F160000}"/>
    <cellStyle name="Migliaia 2 2 3 3 2 3 5 2" xfId="35307" xr:uid="{00000000-0005-0000-0000-000040160000}"/>
    <cellStyle name="Migliaia 2 2 3 3 2 3 6" xfId="23890" xr:uid="{00000000-0005-0000-0000-000041160000}"/>
    <cellStyle name="Migliaia 2 2 3 3 2 4" xfId="1205" xr:uid="{00000000-0005-0000-0000-000042160000}"/>
    <cellStyle name="Migliaia 2 2 3 3 2 4 2" xfId="2694" xr:uid="{00000000-0005-0000-0000-000043160000}"/>
    <cellStyle name="Migliaia 2 2 3 3 2 4 2 2" xfId="5550" xr:uid="{00000000-0005-0000-0000-000044160000}"/>
    <cellStyle name="Migliaia 2 2 3 3 2 4 2 2 2" xfId="11258" xr:uid="{00000000-0005-0000-0000-000045160000}"/>
    <cellStyle name="Migliaia 2 2 3 3 2 4 2 2 2 2" xfId="22676" xr:uid="{00000000-0005-0000-0000-000046160000}"/>
    <cellStyle name="Migliaia 2 2 3 3 2 4 2 2 2 2 2" xfId="45513" xr:uid="{00000000-0005-0000-0000-000047160000}"/>
    <cellStyle name="Migliaia 2 2 3 3 2 4 2 2 2 3" xfId="34096" xr:uid="{00000000-0005-0000-0000-000048160000}"/>
    <cellStyle name="Migliaia 2 2 3 3 2 4 2 2 3" xfId="16968" xr:uid="{00000000-0005-0000-0000-000049160000}"/>
    <cellStyle name="Migliaia 2 2 3 3 2 4 2 2 3 2" xfId="39805" xr:uid="{00000000-0005-0000-0000-00004A160000}"/>
    <cellStyle name="Migliaia 2 2 3 3 2 4 2 2 4" xfId="28388" xr:uid="{00000000-0005-0000-0000-00004B160000}"/>
    <cellStyle name="Migliaia 2 2 3 3 2 4 2 3" xfId="8405" xr:uid="{00000000-0005-0000-0000-00004C160000}"/>
    <cellStyle name="Migliaia 2 2 3 3 2 4 2 3 2" xfId="19822" xr:uid="{00000000-0005-0000-0000-00004D160000}"/>
    <cellStyle name="Migliaia 2 2 3 3 2 4 2 3 2 2" xfId="42659" xr:uid="{00000000-0005-0000-0000-00004E160000}"/>
    <cellStyle name="Migliaia 2 2 3 3 2 4 2 3 3" xfId="31242" xr:uid="{00000000-0005-0000-0000-00004F160000}"/>
    <cellStyle name="Migliaia 2 2 3 3 2 4 2 4" xfId="14114" xr:uid="{00000000-0005-0000-0000-000050160000}"/>
    <cellStyle name="Migliaia 2 2 3 3 2 4 2 4 2" xfId="36951" xr:uid="{00000000-0005-0000-0000-000051160000}"/>
    <cellStyle name="Migliaia 2 2 3 3 2 4 2 5" xfId="25534" xr:uid="{00000000-0005-0000-0000-000052160000}"/>
    <cellStyle name="Migliaia 2 2 3 3 2 4 3" xfId="4123" xr:uid="{00000000-0005-0000-0000-000053160000}"/>
    <cellStyle name="Migliaia 2 2 3 3 2 4 3 2" xfId="9832" xr:uid="{00000000-0005-0000-0000-000054160000}"/>
    <cellStyle name="Migliaia 2 2 3 3 2 4 3 2 2" xfId="21249" xr:uid="{00000000-0005-0000-0000-000055160000}"/>
    <cellStyle name="Migliaia 2 2 3 3 2 4 3 2 2 2" xfId="44086" xr:uid="{00000000-0005-0000-0000-000056160000}"/>
    <cellStyle name="Migliaia 2 2 3 3 2 4 3 2 3" xfId="32669" xr:uid="{00000000-0005-0000-0000-000057160000}"/>
    <cellStyle name="Migliaia 2 2 3 3 2 4 3 3" xfId="15541" xr:uid="{00000000-0005-0000-0000-000058160000}"/>
    <cellStyle name="Migliaia 2 2 3 3 2 4 3 3 2" xfId="38378" xr:uid="{00000000-0005-0000-0000-000059160000}"/>
    <cellStyle name="Migliaia 2 2 3 3 2 4 3 4" xfId="26961" xr:uid="{00000000-0005-0000-0000-00005A160000}"/>
    <cellStyle name="Migliaia 2 2 3 3 2 4 4" xfId="6978" xr:uid="{00000000-0005-0000-0000-00005B160000}"/>
    <cellStyle name="Migliaia 2 2 3 3 2 4 4 2" xfId="18395" xr:uid="{00000000-0005-0000-0000-00005C160000}"/>
    <cellStyle name="Migliaia 2 2 3 3 2 4 4 2 2" xfId="41232" xr:uid="{00000000-0005-0000-0000-00005D160000}"/>
    <cellStyle name="Migliaia 2 2 3 3 2 4 4 3" xfId="29815" xr:uid="{00000000-0005-0000-0000-00005E160000}"/>
    <cellStyle name="Migliaia 2 2 3 3 2 4 5" xfId="12687" xr:uid="{00000000-0005-0000-0000-00005F160000}"/>
    <cellStyle name="Migliaia 2 2 3 3 2 4 5 2" xfId="35524" xr:uid="{00000000-0005-0000-0000-000060160000}"/>
    <cellStyle name="Migliaia 2 2 3 3 2 4 6" xfId="24107" xr:uid="{00000000-0005-0000-0000-000061160000}"/>
    <cellStyle name="Migliaia 2 2 3 3 2 5" xfId="1452" xr:uid="{00000000-0005-0000-0000-000062160000}"/>
    <cellStyle name="Migliaia 2 2 3 3 2 5 2" xfId="2911" xr:uid="{00000000-0005-0000-0000-000063160000}"/>
    <cellStyle name="Migliaia 2 2 3 3 2 5 2 2" xfId="5767" xr:uid="{00000000-0005-0000-0000-000064160000}"/>
    <cellStyle name="Migliaia 2 2 3 3 2 5 2 2 2" xfId="11475" xr:uid="{00000000-0005-0000-0000-000065160000}"/>
    <cellStyle name="Migliaia 2 2 3 3 2 5 2 2 2 2" xfId="22893" xr:uid="{00000000-0005-0000-0000-000066160000}"/>
    <cellStyle name="Migliaia 2 2 3 3 2 5 2 2 2 2 2" xfId="45730" xr:uid="{00000000-0005-0000-0000-000067160000}"/>
    <cellStyle name="Migliaia 2 2 3 3 2 5 2 2 2 3" xfId="34313" xr:uid="{00000000-0005-0000-0000-000068160000}"/>
    <cellStyle name="Migliaia 2 2 3 3 2 5 2 2 3" xfId="17185" xr:uid="{00000000-0005-0000-0000-000069160000}"/>
    <cellStyle name="Migliaia 2 2 3 3 2 5 2 2 3 2" xfId="40022" xr:uid="{00000000-0005-0000-0000-00006A160000}"/>
    <cellStyle name="Migliaia 2 2 3 3 2 5 2 2 4" xfId="28605" xr:uid="{00000000-0005-0000-0000-00006B160000}"/>
    <cellStyle name="Migliaia 2 2 3 3 2 5 2 3" xfId="8622" xr:uid="{00000000-0005-0000-0000-00006C160000}"/>
    <cellStyle name="Migliaia 2 2 3 3 2 5 2 3 2" xfId="20039" xr:uid="{00000000-0005-0000-0000-00006D160000}"/>
    <cellStyle name="Migliaia 2 2 3 3 2 5 2 3 2 2" xfId="42876" xr:uid="{00000000-0005-0000-0000-00006E160000}"/>
    <cellStyle name="Migliaia 2 2 3 3 2 5 2 3 3" xfId="31459" xr:uid="{00000000-0005-0000-0000-00006F160000}"/>
    <cellStyle name="Migliaia 2 2 3 3 2 5 2 4" xfId="14331" xr:uid="{00000000-0005-0000-0000-000070160000}"/>
    <cellStyle name="Migliaia 2 2 3 3 2 5 2 4 2" xfId="37168" xr:uid="{00000000-0005-0000-0000-000071160000}"/>
    <cellStyle name="Migliaia 2 2 3 3 2 5 2 5" xfId="25751" xr:uid="{00000000-0005-0000-0000-000072160000}"/>
    <cellStyle name="Migliaia 2 2 3 3 2 5 3" xfId="4340" xr:uid="{00000000-0005-0000-0000-000073160000}"/>
    <cellStyle name="Migliaia 2 2 3 3 2 5 3 2" xfId="10049" xr:uid="{00000000-0005-0000-0000-000074160000}"/>
    <cellStyle name="Migliaia 2 2 3 3 2 5 3 2 2" xfId="21466" xr:uid="{00000000-0005-0000-0000-000075160000}"/>
    <cellStyle name="Migliaia 2 2 3 3 2 5 3 2 2 2" xfId="44303" xr:uid="{00000000-0005-0000-0000-000076160000}"/>
    <cellStyle name="Migliaia 2 2 3 3 2 5 3 2 3" xfId="32886" xr:uid="{00000000-0005-0000-0000-000077160000}"/>
    <cellStyle name="Migliaia 2 2 3 3 2 5 3 3" xfId="15758" xr:uid="{00000000-0005-0000-0000-000078160000}"/>
    <cellStyle name="Migliaia 2 2 3 3 2 5 3 3 2" xfId="38595" xr:uid="{00000000-0005-0000-0000-000079160000}"/>
    <cellStyle name="Migliaia 2 2 3 3 2 5 3 4" xfId="27178" xr:uid="{00000000-0005-0000-0000-00007A160000}"/>
    <cellStyle name="Migliaia 2 2 3 3 2 5 4" xfId="7195" xr:uid="{00000000-0005-0000-0000-00007B160000}"/>
    <cellStyle name="Migliaia 2 2 3 3 2 5 4 2" xfId="18612" xr:uid="{00000000-0005-0000-0000-00007C160000}"/>
    <cellStyle name="Migliaia 2 2 3 3 2 5 4 2 2" xfId="41449" xr:uid="{00000000-0005-0000-0000-00007D160000}"/>
    <cellStyle name="Migliaia 2 2 3 3 2 5 4 3" xfId="30032" xr:uid="{00000000-0005-0000-0000-00007E160000}"/>
    <cellStyle name="Migliaia 2 2 3 3 2 5 5" xfId="12904" xr:uid="{00000000-0005-0000-0000-00007F160000}"/>
    <cellStyle name="Migliaia 2 2 3 3 2 5 5 2" xfId="35741" xr:uid="{00000000-0005-0000-0000-000080160000}"/>
    <cellStyle name="Migliaia 2 2 3 3 2 5 6" xfId="24324" xr:uid="{00000000-0005-0000-0000-000081160000}"/>
    <cellStyle name="Migliaia 2 2 3 3 2 6" xfId="1699" xr:uid="{00000000-0005-0000-0000-000082160000}"/>
    <cellStyle name="Migliaia 2 2 3 3 2 6 2" xfId="3128" xr:uid="{00000000-0005-0000-0000-000083160000}"/>
    <cellStyle name="Migliaia 2 2 3 3 2 6 2 2" xfId="5984" xr:uid="{00000000-0005-0000-0000-000084160000}"/>
    <cellStyle name="Migliaia 2 2 3 3 2 6 2 2 2" xfId="11692" xr:uid="{00000000-0005-0000-0000-000085160000}"/>
    <cellStyle name="Migliaia 2 2 3 3 2 6 2 2 2 2" xfId="23110" xr:uid="{00000000-0005-0000-0000-000086160000}"/>
    <cellStyle name="Migliaia 2 2 3 3 2 6 2 2 2 2 2" xfId="45947" xr:uid="{00000000-0005-0000-0000-000087160000}"/>
    <cellStyle name="Migliaia 2 2 3 3 2 6 2 2 2 3" xfId="34530" xr:uid="{00000000-0005-0000-0000-000088160000}"/>
    <cellStyle name="Migliaia 2 2 3 3 2 6 2 2 3" xfId="17402" xr:uid="{00000000-0005-0000-0000-000089160000}"/>
    <cellStyle name="Migliaia 2 2 3 3 2 6 2 2 3 2" xfId="40239" xr:uid="{00000000-0005-0000-0000-00008A160000}"/>
    <cellStyle name="Migliaia 2 2 3 3 2 6 2 2 4" xfId="28822" xr:uid="{00000000-0005-0000-0000-00008B160000}"/>
    <cellStyle name="Migliaia 2 2 3 3 2 6 2 3" xfId="8839" xr:uid="{00000000-0005-0000-0000-00008C160000}"/>
    <cellStyle name="Migliaia 2 2 3 3 2 6 2 3 2" xfId="20256" xr:uid="{00000000-0005-0000-0000-00008D160000}"/>
    <cellStyle name="Migliaia 2 2 3 3 2 6 2 3 2 2" xfId="43093" xr:uid="{00000000-0005-0000-0000-00008E160000}"/>
    <cellStyle name="Migliaia 2 2 3 3 2 6 2 3 3" xfId="31676" xr:uid="{00000000-0005-0000-0000-00008F160000}"/>
    <cellStyle name="Migliaia 2 2 3 3 2 6 2 4" xfId="14548" xr:uid="{00000000-0005-0000-0000-000090160000}"/>
    <cellStyle name="Migliaia 2 2 3 3 2 6 2 4 2" xfId="37385" xr:uid="{00000000-0005-0000-0000-000091160000}"/>
    <cellStyle name="Migliaia 2 2 3 3 2 6 2 5" xfId="25968" xr:uid="{00000000-0005-0000-0000-000092160000}"/>
    <cellStyle name="Migliaia 2 2 3 3 2 6 3" xfId="4557" xr:uid="{00000000-0005-0000-0000-000093160000}"/>
    <cellStyle name="Migliaia 2 2 3 3 2 6 3 2" xfId="10266" xr:uid="{00000000-0005-0000-0000-000094160000}"/>
    <cellStyle name="Migliaia 2 2 3 3 2 6 3 2 2" xfId="21683" xr:uid="{00000000-0005-0000-0000-000095160000}"/>
    <cellStyle name="Migliaia 2 2 3 3 2 6 3 2 2 2" xfId="44520" xr:uid="{00000000-0005-0000-0000-000096160000}"/>
    <cellStyle name="Migliaia 2 2 3 3 2 6 3 2 3" xfId="33103" xr:uid="{00000000-0005-0000-0000-000097160000}"/>
    <cellStyle name="Migliaia 2 2 3 3 2 6 3 3" xfId="15975" xr:uid="{00000000-0005-0000-0000-000098160000}"/>
    <cellStyle name="Migliaia 2 2 3 3 2 6 3 3 2" xfId="38812" xr:uid="{00000000-0005-0000-0000-000099160000}"/>
    <cellStyle name="Migliaia 2 2 3 3 2 6 3 4" xfId="27395" xr:uid="{00000000-0005-0000-0000-00009A160000}"/>
    <cellStyle name="Migliaia 2 2 3 3 2 6 4" xfId="7412" xr:uid="{00000000-0005-0000-0000-00009B160000}"/>
    <cellStyle name="Migliaia 2 2 3 3 2 6 4 2" xfId="18829" xr:uid="{00000000-0005-0000-0000-00009C160000}"/>
    <cellStyle name="Migliaia 2 2 3 3 2 6 4 2 2" xfId="41666" xr:uid="{00000000-0005-0000-0000-00009D160000}"/>
    <cellStyle name="Migliaia 2 2 3 3 2 6 4 3" xfId="30249" xr:uid="{00000000-0005-0000-0000-00009E160000}"/>
    <cellStyle name="Migliaia 2 2 3 3 2 6 5" xfId="13121" xr:uid="{00000000-0005-0000-0000-00009F160000}"/>
    <cellStyle name="Migliaia 2 2 3 3 2 6 5 2" xfId="35958" xr:uid="{00000000-0005-0000-0000-0000A0160000}"/>
    <cellStyle name="Migliaia 2 2 3 3 2 6 6" xfId="24541" xr:uid="{00000000-0005-0000-0000-0000A1160000}"/>
    <cellStyle name="Migliaia 2 2 3 3 2 7" xfId="2043" xr:uid="{00000000-0005-0000-0000-0000A2160000}"/>
    <cellStyle name="Migliaia 2 2 3 3 2 7 2" xfId="4899" xr:uid="{00000000-0005-0000-0000-0000A3160000}"/>
    <cellStyle name="Migliaia 2 2 3 3 2 7 2 2" xfId="10607" xr:uid="{00000000-0005-0000-0000-0000A4160000}"/>
    <cellStyle name="Migliaia 2 2 3 3 2 7 2 2 2" xfId="22025" xr:uid="{00000000-0005-0000-0000-0000A5160000}"/>
    <cellStyle name="Migliaia 2 2 3 3 2 7 2 2 2 2" xfId="44862" xr:uid="{00000000-0005-0000-0000-0000A6160000}"/>
    <cellStyle name="Migliaia 2 2 3 3 2 7 2 2 3" xfId="33445" xr:uid="{00000000-0005-0000-0000-0000A7160000}"/>
    <cellStyle name="Migliaia 2 2 3 3 2 7 2 3" xfId="16317" xr:uid="{00000000-0005-0000-0000-0000A8160000}"/>
    <cellStyle name="Migliaia 2 2 3 3 2 7 2 3 2" xfId="39154" xr:uid="{00000000-0005-0000-0000-0000A9160000}"/>
    <cellStyle name="Migliaia 2 2 3 3 2 7 2 4" xfId="27737" xr:uid="{00000000-0005-0000-0000-0000AA160000}"/>
    <cellStyle name="Migliaia 2 2 3 3 2 7 3" xfId="7754" xr:uid="{00000000-0005-0000-0000-0000AB160000}"/>
    <cellStyle name="Migliaia 2 2 3 3 2 7 3 2" xfId="19171" xr:uid="{00000000-0005-0000-0000-0000AC160000}"/>
    <cellStyle name="Migliaia 2 2 3 3 2 7 3 2 2" xfId="42008" xr:uid="{00000000-0005-0000-0000-0000AD160000}"/>
    <cellStyle name="Migliaia 2 2 3 3 2 7 3 3" xfId="30591" xr:uid="{00000000-0005-0000-0000-0000AE160000}"/>
    <cellStyle name="Migliaia 2 2 3 3 2 7 4" xfId="13463" xr:uid="{00000000-0005-0000-0000-0000AF160000}"/>
    <cellStyle name="Migliaia 2 2 3 3 2 7 4 2" xfId="36300" xr:uid="{00000000-0005-0000-0000-0000B0160000}"/>
    <cellStyle name="Migliaia 2 2 3 3 2 7 5" xfId="24883" xr:uid="{00000000-0005-0000-0000-0000B1160000}"/>
    <cellStyle name="Migliaia 2 2 3 3 2 8" xfId="3472" xr:uid="{00000000-0005-0000-0000-0000B2160000}"/>
    <cellStyle name="Migliaia 2 2 3 3 2 8 2" xfId="9181" xr:uid="{00000000-0005-0000-0000-0000B3160000}"/>
    <cellStyle name="Migliaia 2 2 3 3 2 8 2 2" xfId="20598" xr:uid="{00000000-0005-0000-0000-0000B4160000}"/>
    <cellStyle name="Migliaia 2 2 3 3 2 8 2 2 2" xfId="43435" xr:uid="{00000000-0005-0000-0000-0000B5160000}"/>
    <cellStyle name="Migliaia 2 2 3 3 2 8 2 3" xfId="32018" xr:uid="{00000000-0005-0000-0000-0000B6160000}"/>
    <cellStyle name="Migliaia 2 2 3 3 2 8 3" xfId="14890" xr:uid="{00000000-0005-0000-0000-0000B7160000}"/>
    <cellStyle name="Migliaia 2 2 3 3 2 8 3 2" xfId="37727" xr:uid="{00000000-0005-0000-0000-0000B8160000}"/>
    <cellStyle name="Migliaia 2 2 3 3 2 8 4" xfId="26310" xr:uid="{00000000-0005-0000-0000-0000B9160000}"/>
    <cellStyle name="Migliaia 2 2 3 3 2 9" xfId="6327" xr:uid="{00000000-0005-0000-0000-0000BA160000}"/>
    <cellStyle name="Migliaia 2 2 3 3 2 9 2" xfId="17744" xr:uid="{00000000-0005-0000-0000-0000BB160000}"/>
    <cellStyle name="Migliaia 2 2 3 3 2 9 2 2" xfId="40581" xr:uid="{00000000-0005-0000-0000-0000BC160000}"/>
    <cellStyle name="Migliaia 2 2 3 3 2 9 3" xfId="29164" xr:uid="{00000000-0005-0000-0000-0000BD160000}"/>
    <cellStyle name="Migliaia 2 2 3 3 3" xfId="564" xr:uid="{00000000-0005-0000-0000-0000BE160000}"/>
    <cellStyle name="Migliaia 2 2 3 3 3 2" xfId="2146" xr:uid="{00000000-0005-0000-0000-0000BF160000}"/>
    <cellStyle name="Migliaia 2 2 3 3 3 2 2" xfId="5002" xr:uid="{00000000-0005-0000-0000-0000C0160000}"/>
    <cellStyle name="Migliaia 2 2 3 3 3 2 2 2" xfId="10710" xr:uid="{00000000-0005-0000-0000-0000C1160000}"/>
    <cellStyle name="Migliaia 2 2 3 3 3 2 2 2 2" xfId="22128" xr:uid="{00000000-0005-0000-0000-0000C2160000}"/>
    <cellStyle name="Migliaia 2 2 3 3 3 2 2 2 2 2" xfId="44965" xr:uid="{00000000-0005-0000-0000-0000C3160000}"/>
    <cellStyle name="Migliaia 2 2 3 3 3 2 2 2 3" xfId="33548" xr:uid="{00000000-0005-0000-0000-0000C4160000}"/>
    <cellStyle name="Migliaia 2 2 3 3 3 2 2 3" xfId="16420" xr:uid="{00000000-0005-0000-0000-0000C5160000}"/>
    <cellStyle name="Migliaia 2 2 3 3 3 2 2 3 2" xfId="39257" xr:uid="{00000000-0005-0000-0000-0000C6160000}"/>
    <cellStyle name="Migliaia 2 2 3 3 3 2 2 4" xfId="27840" xr:uid="{00000000-0005-0000-0000-0000C7160000}"/>
    <cellStyle name="Migliaia 2 2 3 3 3 2 3" xfId="7857" xr:uid="{00000000-0005-0000-0000-0000C8160000}"/>
    <cellStyle name="Migliaia 2 2 3 3 3 2 3 2" xfId="19274" xr:uid="{00000000-0005-0000-0000-0000C9160000}"/>
    <cellStyle name="Migliaia 2 2 3 3 3 2 3 2 2" xfId="42111" xr:uid="{00000000-0005-0000-0000-0000CA160000}"/>
    <cellStyle name="Migliaia 2 2 3 3 3 2 3 3" xfId="30694" xr:uid="{00000000-0005-0000-0000-0000CB160000}"/>
    <cellStyle name="Migliaia 2 2 3 3 3 2 4" xfId="13566" xr:uid="{00000000-0005-0000-0000-0000CC160000}"/>
    <cellStyle name="Migliaia 2 2 3 3 3 2 4 2" xfId="36403" xr:uid="{00000000-0005-0000-0000-0000CD160000}"/>
    <cellStyle name="Migliaia 2 2 3 3 3 2 5" xfId="24986" xr:uid="{00000000-0005-0000-0000-0000CE160000}"/>
    <cellStyle name="Migliaia 2 2 3 3 3 3" xfId="3575" xr:uid="{00000000-0005-0000-0000-0000CF160000}"/>
    <cellStyle name="Migliaia 2 2 3 3 3 3 2" xfId="9284" xr:uid="{00000000-0005-0000-0000-0000D0160000}"/>
    <cellStyle name="Migliaia 2 2 3 3 3 3 2 2" xfId="20701" xr:uid="{00000000-0005-0000-0000-0000D1160000}"/>
    <cellStyle name="Migliaia 2 2 3 3 3 3 2 2 2" xfId="43538" xr:uid="{00000000-0005-0000-0000-0000D2160000}"/>
    <cellStyle name="Migliaia 2 2 3 3 3 3 2 3" xfId="32121" xr:uid="{00000000-0005-0000-0000-0000D3160000}"/>
    <cellStyle name="Migliaia 2 2 3 3 3 3 3" xfId="14993" xr:uid="{00000000-0005-0000-0000-0000D4160000}"/>
    <cellStyle name="Migliaia 2 2 3 3 3 3 3 2" xfId="37830" xr:uid="{00000000-0005-0000-0000-0000D5160000}"/>
    <cellStyle name="Migliaia 2 2 3 3 3 3 4" xfId="26413" xr:uid="{00000000-0005-0000-0000-0000D6160000}"/>
    <cellStyle name="Migliaia 2 2 3 3 3 4" xfId="6430" xr:uid="{00000000-0005-0000-0000-0000D7160000}"/>
    <cellStyle name="Migliaia 2 2 3 3 3 4 2" xfId="17847" xr:uid="{00000000-0005-0000-0000-0000D8160000}"/>
    <cellStyle name="Migliaia 2 2 3 3 3 4 2 2" xfId="40684" xr:uid="{00000000-0005-0000-0000-0000D9160000}"/>
    <cellStyle name="Migliaia 2 2 3 3 3 4 3" xfId="29267" xr:uid="{00000000-0005-0000-0000-0000DA160000}"/>
    <cellStyle name="Migliaia 2 2 3 3 3 5" xfId="12139" xr:uid="{00000000-0005-0000-0000-0000DB160000}"/>
    <cellStyle name="Migliaia 2 2 3 3 3 5 2" xfId="34976" xr:uid="{00000000-0005-0000-0000-0000DC160000}"/>
    <cellStyle name="Migliaia 2 2 3 3 3 6" xfId="23559" xr:uid="{00000000-0005-0000-0000-0000DD160000}"/>
    <cellStyle name="Migliaia 2 2 3 3 4" xfId="827" xr:uid="{00000000-0005-0000-0000-0000DE160000}"/>
    <cellStyle name="Migliaia 2 2 3 3 4 2" xfId="2363" xr:uid="{00000000-0005-0000-0000-0000DF160000}"/>
    <cellStyle name="Migliaia 2 2 3 3 4 2 2" xfId="5219" xr:uid="{00000000-0005-0000-0000-0000E0160000}"/>
    <cellStyle name="Migliaia 2 2 3 3 4 2 2 2" xfId="10927" xr:uid="{00000000-0005-0000-0000-0000E1160000}"/>
    <cellStyle name="Migliaia 2 2 3 3 4 2 2 2 2" xfId="22345" xr:uid="{00000000-0005-0000-0000-0000E2160000}"/>
    <cellStyle name="Migliaia 2 2 3 3 4 2 2 2 2 2" xfId="45182" xr:uid="{00000000-0005-0000-0000-0000E3160000}"/>
    <cellStyle name="Migliaia 2 2 3 3 4 2 2 2 3" xfId="33765" xr:uid="{00000000-0005-0000-0000-0000E4160000}"/>
    <cellStyle name="Migliaia 2 2 3 3 4 2 2 3" xfId="16637" xr:uid="{00000000-0005-0000-0000-0000E5160000}"/>
    <cellStyle name="Migliaia 2 2 3 3 4 2 2 3 2" xfId="39474" xr:uid="{00000000-0005-0000-0000-0000E6160000}"/>
    <cellStyle name="Migliaia 2 2 3 3 4 2 2 4" xfId="28057" xr:uid="{00000000-0005-0000-0000-0000E7160000}"/>
    <cellStyle name="Migliaia 2 2 3 3 4 2 3" xfId="8074" xr:uid="{00000000-0005-0000-0000-0000E8160000}"/>
    <cellStyle name="Migliaia 2 2 3 3 4 2 3 2" xfId="19491" xr:uid="{00000000-0005-0000-0000-0000E9160000}"/>
    <cellStyle name="Migliaia 2 2 3 3 4 2 3 2 2" xfId="42328" xr:uid="{00000000-0005-0000-0000-0000EA160000}"/>
    <cellStyle name="Migliaia 2 2 3 3 4 2 3 3" xfId="30911" xr:uid="{00000000-0005-0000-0000-0000EB160000}"/>
    <cellStyle name="Migliaia 2 2 3 3 4 2 4" xfId="13783" xr:uid="{00000000-0005-0000-0000-0000EC160000}"/>
    <cellStyle name="Migliaia 2 2 3 3 4 2 4 2" xfId="36620" xr:uid="{00000000-0005-0000-0000-0000ED160000}"/>
    <cellStyle name="Migliaia 2 2 3 3 4 2 5" xfId="25203" xr:uid="{00000000-0005-0000-0000-0000EE160000}"/>
    <cellStyle name="Migliaia 2 2 3 3 4 3" xfId="3792" xr:uid="{00000000-0005-0000-0000-0000EF160000}"/>
    <cellStyle name="Migliaia 2 2 3 3 4 3 2" xfId="9501" xr:uid="{00000000-0005-0000-0000-0000F0160000}"/>
    <cellStyle name="Migliaia 2 2 3 3 4 3 2 2" xfId="20918" xr:uid="{00000000-0005-0000-0000-0000F1160000}"/>
    <cellStyle name="Migliaia 2 2 3 3 4 3 2 2 2" xfId="43755" xr:uid="{00000000-0005-0000-0000-0000F2160000}"/>
    <cellStyle name="Migliaia 2 2 3 3 4 3 2 3" xfId="32338" xr:uid="{00000000-0005-0000-0000-0000F3160000}"/>
    <cellStyle name="Migliaia 2 2 3 3 4 3 3" xfId="15210" xr:uid="{00000000-0005-0000-0000-0000F4160000}"/>
    <cellStyle name="Migliaia 2 2 3 3 4 3 3 2" xfId="38047" xr:uid="{00000000-0005-0000-0000-0000F5160000}"/>
    <cellStyle name="Migliaia 2 2 3 3 4 3 4" xfId="26630" xr:uid="{00000000-0005-0000-0000-0000F6160000}"/>
    <cellStyle name="Migliaia 2 2 3 3 4 4" xfId="6647" xr:uid="{00000000-0005-0000-0000-0000F7160000}"/>
    <cellStyle name="Migliaia 2 2 3 3 4 4 2" xfId="18064" xr:uid="{00000000-0005-0000-0000-0000F8160000}"/>
    <cellStyle name="Migliaia 2 2 3 3 4 4 2 2" xfId="40901" xr:uid="{00000000-0005-0000-0000-0000F9160000}"/>
    <cellStyle name="Migliaia 2 2 3 3 4 4 3" xfId="29484" xr:uid="{00000000-0005-0000-0000-0000FA160000}"/>
    <cellStyle name="Migliaia 2 2 3 3 4 5" xfId="12356" xr:uid="{00000000-0005-0000-0000-0000FB160000}"/>
    <cellStyle name="Migliaia 2 2 3 3 4 5 2" xfId="35193" xr:uid="{00000000-0005-0000-0000-0000FC160000}"/>
    <cellStyle name="Migliaia 2 2 3 3 4 6" xfId="23776" xr:uid="{00000000-0005-0000-0000-0000FD160000}"/>
    <cellStyle name="Migliaia 2 2 3 3 5" xfId="1074" xr:uid="{00000000-0005-0000-0000-0000FE160000}"/>
    <cellStyle name="Migliaia 2 2 3 3 5 2" xfId="2580" xr:uid="{00000000-0005-0000-0000-0000FF160000}"/>
    <cellStyle name="Migliaia 2 2 3 3 5 2 2" xfId="5436" xr:uid="{00000000-0005-0000-0000-000000170000}"/>
    <cellStyle name="Migliaia 2 2 3 3 5 2 2 2" xfId="11144" xr:uid="{00000000-0005-0000-0000-000001170000}"/>
    <cellStyle name="Migliaia 2 2 3 3 5 2 2 2 2" xfId="22562" xr:uid="{00000000-0005-0000-0000-000002170000}"/>
    <cellStyle name="Migliaia 2 2 3 3 5 2 2 2 2 2" xfId="45399" xr:uid="{00000000-0005-0000-0000-000003170000}"/>
    <cellStyle name="Migliaia 2 2 3 3 5 2 2 2 3" xfId="33982" xr:uid="{00000000-0005-0000-0000-000004170000}"/>
    <cellStyle name="Migliaia 2 2 3 3 5 2 2 3" xfId="16854" xr:uid="{00000000-0005-0000-0000-000005170000}"/>
    <cellStyle name="Migliaia 2 2 3 3 5 2 2 3 2" xfId="39691" xr:uid="{00000000-0005-0000-0000-000006170000}"/>
    <cellStyle name="Migliaia 2 2 3 3 5 2 2 4" xfId="28274" xr:uid="{00000000-0005-0000-0000-000007170000}"/>
    <cellStyle name="Migliaia 2 2 3 3 5 2 3" xfId="8291" xr:uid="{00000000-0005-0000-0000-000008170000}"/>
    <cellStyle name="Migliaia 2 2 3 3 5 2 3 2" xfId="19708" xr:uid="{00000000-0005-0000-0000-000009170000}"/>
    <cellStyle name="Migliaia 2 2 3 3 5 2 3 2 2" xfId="42545" xr:uid="{00000000-0005-0000-0000-00000A170000}"/>
    <cellStyle name="Migliaia 2 2 3 3 5 2 3 3" xfId="31128" xr:uid="{00000000-0005-0000-0000-00000B170000}"/>
    <cellStyle name="Migliaia 2 2 3 3 5 2 4" xfId="14000" xr:uid="{00000000-0005-0000-0000-00000C170000}"/>
    <cellStyle name="Migliaia 2 2 3 3 5 2 4 2" xfId="36837" xr:uid="{00000000-0005-0000-0000-00000D170000}"/>
    <cellStyle name="Migliaia 2 2 3 3 5 2 5" xfId="25420" xr:uid="{00000000-0005-0000-0000-00000E170000}"/>
    <cellStyle name="Migliaia 2 2 3 3 5 3" xfId="4009" xr:uid="{00000000-0005-0000-0000-00000F170000}"/>
    <cellStyle name="Migliaia 2 2 3 3 5 3 2" xfId="9718" xr:uid="{00000000-0005-0000-0000-000010170000}"/>
    <cellStyle name="Migliaia 2 2 3 3 5 3 2 2" xfId="21135" xr:uid="{00000000-0005-0000-0000-000011170000}"/>
    <cellStyle name="Migliaia 2 2 3 3 5 3 2 2 2" xfId="43972" xr:uid="{00000000-0005-0000-0000-000012170000}"/>
    <cellStyle name="Migliaia 2 2 3 3 5 3 2 3" xfId="32555" xr:uid="{00000000-0005-0000-0000-000013170000}"/>
    <cellStyle name="Migliaia 2 2 3 3 5 3 3" xfId="15427" xr:uid="{00000000-0005-0000-0000-000014170000}"/>
    <cellStyle name="Migliaia 2 2 3 3 5 3 3 2" xfId="38264" xr:uid="{00000000-0005-0000-0000-000015170000}"/>
    <cellStyle name="Migliaia 2 2 3 3 5 3 4" xfId="26847" xr:uid="{00000000-0005-0000-0000-000016170000}"/>
    <cellStyle name="Migliaia 2 2 3 3 5 4" xfId="6864" xr:uid="{00000000-0005-0000-0000-000017170000}"/>
    <cellStyle name="Migliaia 2 2 3 3 5 4 2" xfId="18281" xr:uid="{00000000-0005-0000-0000-000018170000}"/>
    <cellStyle name="Migliaia 2 2 3 3 5 4 2 2" xfId="41118" xr:uid="{00000000-0005-0000-0000-000019170000}"/>
    <cellStyle name="Migliaia 2 2 3 3 5 4 3" xfId="29701" xr:uid="{00000000-0005-0000-0000-00001A170000}"/>
    <cellStyle name="Migliaia 2 2 3 3 5 5" xfId="12573" xr:uid="{00000000-0005-0000-0000-00001B170000}"/>
    <cellStyle name="Migliaia 2 2 3 3 5 5 2" xfId="35410" xr:uid="{00000000-0005-0000-0000-00001C170000}"/>
    <cellStyle name="Migliaia 2 2 3 3 5 6" xfId="23993" xr:uid="{00000000-0005-0000-0000-00001D170000}"/>
    <cellStyle name="Migliaia 2 2 3 3 6" xfId="1321" xr:uid="{00000000-0005-0000-0000-00001E170000}"/>
    <cellStyle name="Migliaia 2 2 3 3 6 2" xfId="2797" xr:uid="{00000000-0005-0000-0000-00001F170000}"/>
    <cellStyle name="Migliaia 2 2 3 3 6 2 2" xfId="5653" xr:uid="{00000000-0005-0000-0000-000020170000}"/>
    <cellStyle name="Migliaia 2 2 3 3 6 2 2 2" xfId="11361" xr:uid="{00000000-0005-0000-0000-000021170000}"/>
    <cellStyle name="Migliaia 2 2 3 3 6 2 2 2 2" xfId="22779" xr:uid="{00000000-0005-0000-0000-000022170000}"/>
    <cellStyle name="Migliaia 2 2 3 3 6 2 2 2 2 2" xfId="45616" xr:uid="{00000000-0005-0000-0000-000023170000}"/>
    <cellStyle name="Migliaia 2 2 3 3 6 2 2 2 3" xfId="34199" xr:uid="{00000000-0005-0000-0000-000024170000}"/>
    <cellStyle name="Migliaia 2 2 3 3 6 2 2 3" xfId="17071" xr:uid="{00000000-0005-0000-0000-000025170000}"/>
    <cellStyle name="Migliaia 2 2 3 3 6 2 2 3 2" xfId="39908" xr:uid="{00000000-0005-0000-0000-000026170000}"/>
    <cellStyle name="Migliaia 2 2 3 3 6 2 2 4" xfId="28491" xr:uid="{00000000-0005-0000-0000-000027170000}"/>
    <cellStyle name="Migliaia 2 2 3 3 6 2 3" xfId="8508" xr:uid="{00000000-0005-0000-0000-000028170000}"/>
    <cellStyle name="Migliaia 2 2 3 3 6 2 3 2" xfId="19925" xr:uid="{00000000-0005-0000-0000-000029170000}"/>
    <cellStyle name="Migliaia 2 2 3 3 6 2 3 2 2" xfId="42762" xr:uid="{00000000-0005-0000-0000-00002A170000}"/>
    <cellStyle name="Migliaia 2 2 3 3 6 2 3 3" xfId="31345" xr:uid="{00000000-0005-0000-0000-00002B170000}"/>
    <cellStyle name="Migliaia 2 2 3 3 6 2 4" xfId="14217" xr:uid="{00000000-0005-0000-0000-00002C170000}"/>
    <cellStyle name="Migliaia 2 2 3 3 6 2 4 2" xfId="37054" xr:uid="{00000000-0005-0000-0000-00002D170000}"/>
    <cellStyle name="Migliaia 2 2 3 3 6 2 5" xfId="25637" xr:uid="{00000000-0005-0000-0000-00002E170000}"/>
    <cellStyle name="Migliaia 2 2 3 3 6 3" xfId="4226" xr:uid="{00000000-0005-0000-0000-00002F170000}"/>
    <cellStyle name="Migliaia 2 2 3 3 6 3 2" xfId="9935" xr:uid="{00000000-0005-0000-0000-000030170000}"/>
    <cellStyle name="Migliaia 2 2 3 3 6 3 2 2" xfId="21352" xr:uid="{00000000-0005-0000-0000-000031170000}"/>
    <cellStyle name="Migliaia 2 2 3 3 6 3 2 2 2" xfId="44189" xr:uid="{00000000-0005-0000-0000-000032170000}"/>
    <cellStyle name="Migliaia 2 2 3 3 6 3 2 3" xfId="32772" xr:uid="{00000000-0005-0000-0000-000033170000}"/>
    <cellStyle name="Migliaia 2 2 3 3 6 3 3" xfId="15644" xr:uid="{00000000-0005-0000-0000-000034170000}"/>
    <cellStyle name="Migliaia 2 2 3 3 6 3 3 2" xfId="38481" xr:uid="{00000000-0005-0000-0000-000035170000}"/>
    <cellStyle name="Migliaia 2 2 3 3 6 3 4" xfId="27064" xr:uid="{00000000-0005-0000-0000-000036170000}"/>
    <cellStyle name="Migliaia 2 2 3 3 6 4" xfId="7081" xr:uid="{00000000-0005-0000-0000-000037170000}"/>
    <cellStyle name="Migliaia 2 2 3 3 6 4 2" xfId="18498" xr:uid="{00000000-0005-0000-0000-000038170000}"/>
    <cellStyle name="Migliaia 2 2 3 3 6 4 2 2" xfId="41335" xr:uid="{00000000-0005-0000-0000-000039170000}"/>
    <cellStyle name="Migliaia 2 2 3 3 6 4 3" xfId="29918" xr:uid="{00000000-0005-0000-0000-00003A170000}"/>
    <cellStyle name="Migliaia 2 2 3 3 6 5" xfId="12790" xr:uid="{00000000-0005-0000-0000-00003B170000}"/>
    <cellStyle name="Migliaia 2 2 3 3 6 5 2" xfId="35627" xr:uid="{00000000-0005-0000-0000-00003C170000}"/>
    <cellStyle name="Migliaia 2 2 3 3 6 6" xfId="24210" xr:uid="{00000000-0005-0000-0000-00003D170000}"/>
    <cellStyle name="Migliaia 2 2 3 3 7" xfId="1568" xr:uid="{00000000-0005-0000-0000-00003E170000}"/>
    <cellStyle name="Migliaia 2 2 3 3 7 2" xfId="3014" xr:uid="{00000000-0005-0000-0000-00003F170000}"/>
    <cellStyle name="Migliaia 2 2 3 3 7 2 2" xfId="5870" xr:uid="{00000000-0005-0000-0000-000040170000}"/>
    <cellStyle name="Migliaia 2 2 3 3 7 2 2 2" xfId="11578" xr:uid="{00000000-0005-0000-0000-000041170000}"/>
    <cellStyle name="Migliaia 2 2 3 3 7 2 2 2 2" xfId="22996" xr:uid="{00000000-0005-0000-0000-000042170000}"/>
    <cellStyle name="Migliaia 2 2 3 3 7 2 2 2 2 2" xfId="45833" xr:uid="{00000000-0005-0000-0000-000043170000}"/>
    <cellStyle name="Migliaia 2 2 3 3 7 2 2 2 3" xfId="34416" xr:uid="{00000000-0005-0000-0000-000044170000}"/>
    <cellStyle name="Migliaia 2 2 3 3 7 2 2 3" xfId="17288" xr:uid="{00000000-0005-0000-0000-000045170000}"/>
    <cellStyle name="Migliaia 2 2 3 3 7 2 2 3 2" xfId="40125" xr:uid="{00000000-0005-0000-0000-000046170000}"/>
    <cellStyle name="Migliaia 2 2 3 3 7 2 2 4" xfId="28708" xr:uid="{00000000-0005-0000-0000-000047170000}"/>
    <cellStyle name="Migliaia 2 2 3 3 7 2 3" xfId="8725" xr:uid="{00000000-0005-0000-0000-000048170000}"/>
    <cellStyle name="Migliaia 2 2 3 3 7 2 3 2" xfId="20142" xr:uid="{00000000-0005-0000-0000-000049170000}"/>
    <cellStyle name="Migliaia 2 2 3 3 7 2 3 2 2" xfId="42979" xr:uid="{00000000-0005-0000-0000-00004A170000}"/>
    <cellStyle name="Migliaia 2 2 3 3 7 2 3 3" xfId="31562" xr:uid="{00000000-0005-0000-0000-00004B170000}"/>
    <cellStyle name="Migliaia 2 2 3 3 7 2 4" xfId="14434" xr:uid="{00000000-0005-0000-0000-00004C170000}"/>
    <cellStyle name="Migliaia 2 2 3 3 7 2 4 2" xfId="37271" xr:uid="{00000000-0005-0000-0000-00004D170000}"/>
    <cellStyle name="Migliaia 2 2 3 3 7 2 5" xfId="25854" xr:uid="{00000000-0005-0000-0000-00004E170000}"/>
    <cellStyle name="Migliaia 2 2 3 3 7 3" xfId="4443" xr:uid="{00000000-0005-0000-0000-00004F170000}"/>
    <cellStyle name="Migliaia 2 2 3 3 7 3 2" xfId="10152" xr:uid="{00000000-0005-0000-0000-000050170000}"/>
    <cellStyle name="Migliaia 2 2 3 3 7 3 2 2" xfId="21569" xr:uid="{00000000-0005-0000-0000-000051170000}"/>
    <cellStyle name="Migliaia 2 2 3 3 7 3 2 2 2" xfId="44406" xr:uid="{00000000-0005-0000-0000-000052170000}"/>
    <cellStyle name="Migliaia 2 2 3 3 7 3 2 3" xfId="32989" xr:uid="{00000000-0005-0000-0000-000053170000}"/>
    <cellStyle name="Migliaia 2 2 3 3 7 3 3" xfId="15861" xr:uid="{00000000-0005-0000-0000-000054170000}"/>
    <cellStyle name="Migliaia 2 2 3 3 7 3 3 2" xfId="38698" xr:uid="{00000000-0005-0000-0000-000055170000}"/>
    <cellStyle name="Migliaia 2 2 3 3 7 3 4" xfId="27281" xr:uid="{00000000-0005-0000-0000-000056170000}"/>
    <cellStyle name="Migliaia 2 2 3 3 7 4" xfId="7298" xr:uid="{00000000-0005-0000-0000-000057170000}"/>
    <cellStyle name="Migliaia 2 2 3 3 7 4 2" xfId="18715" xr:uid="{00000000-0005-0000-0000-000058170000}"/>
    <cellStyle name="Migliaia 2 2 3 3 7 4 2 2" xfId="41552" xr:uid="{00000000-0005-0000-0000-000059170000}"/>
    <cellStyle name="Migliaia 2 2 3 3 7 4 3" xfId="30135" xr:uid="{00000000-0005-0000-0000-00005A170000}"/>
    <cellStyle name="Migliaia 2 2 3 3 7 5" xfId="13007" xr:uid="{00000000-0005-0000-0000-00005B170000}"/>
    <cellStyle name="Migliaia 2 2 3 3 7 5 2" xfId="35844" xr:uid="{00000000-0005-0000-0000-00005C170000}"/>
    <cellStyle name="Migliaia 2 2 3 3 7 6" xfId="24427" xr:uid="{00000000-0005-0000-0000-00005D170000}"/>
    <cellStyle name="Migliaia 2 2 3 3 8" xfId="1917" xr:uid="{00000000-0005-0000-0000-00005E170000}"/>
    <cellStyle name="Migliaia 2 2 3 3 8 2" xfId="4773" xr:uid="{00000000-0005-0000-0000-00005F170000}"/>
    <cellStyle name="Migliaia 2 2 3 3 8 2 2" xfId="10482" xr:uid="{00000000-0005-0000-0000-000060170000}"/>
    <cellStyle name="Migliaia 2 2 3 3 8 2 2 2" xfId="21899" xr:uid="{00000000-0005-0000-0000-000061170000}"/>
    <cellStyle name="Migliaia 2 2 3 3 8 2 2 2 2" xfId="44736" xr:uid="{00000000-0005-0000-0000-000062170000}"/>
    <cellStyle name="Migliaia 2 2 3 3 8 2 2 3" xfId="33319" xr:uid="{00000000-0005-0000-0000-000063170000}"/>
    <cellStyle name="Migliaia 2 2 3 3 8 2 3" xfId="16191" xr:uid="{00000000-0005-0000-0000-000064170000}"/>
    <cellStyle name="Migliaia 2 2 3 3 8 2 3 2" xfId="39028" xr:uid="{00000000-0005-0000-0000-000065170000}"/>
    <cellStyle name="Migliaia 2 2 3 3 8 2 4" xfId="27611" xr:uid="{00000000-0005-0000-0000-000066170000}"/>
    <cellStyle name="Migliaia 2 2 3 3 8 3" xfId="7628" xr:uid="{00000000-0005-0000-0000-000067170000}"/>
    <cellStyle name="Migliaia 2 2 3 3 8 3 2" xfId="19045" xr:uid="{00000000-0005-0000-0000-000068170000}"/>
    <cellStyle name="Migliaia 2 2 3 3 8 3 2 2" xfId="41882" xr:uid="{00000000-0005-0000-0000-000069170000}"/>
    <cellStyle name="Migliaia 2 2 3 3 8 3 3" xfId="30465" xr:uid="{00000000-0005-0000-0000-00006A170000}"/>
    <cellStyle name="Migliaia 2 2 3 3 8 4" xfId="13337" xr:uid="{00000000-0005-0000-0000-00006B170000}"/>
    <cellStyle name="Migliaia 2 2 3 3 8 4 2" xfId="36174" xr:uid="{00000000-0005-0000-0000-00006C170000}"/>
    <cellStyle name="Migliaia 2 2 3 3 8 5" xfId="24757" xr:uid="{00000000-0005-0000-0000-00006D170000}"/>
    <cellStyle name="Migliaia 2 2 3 3 9" xfId="3346" xr:uid="{00000000-0005-0000-0000-00006E170000}"/>
    <cellStyle name="Migliaia 2 2 3 3 9 2" xfId="9055" xr:uid="{00000000-0005-0000-0000-00006F170000}"/>
    <cellStyle name="Migliaia 2 2 3 3 9 2 2" xfId="20472" xr:uid="{00000000-0005-0000-0000-000070170000}"/>
    <cellStyle name="Migliaia 2 2 3 3 9 2 2 2" xfId="43309" xr:uid="{00000000-0005-0000-0000-000071170000}"/>
    <cellStyle name="Migliaia 2 2 3 3 9 2 3" xfId="31892" xr:uid="{00000000-0005-0000-0000-000072170000}"/>
    <cellStyle name="Migliaia 2 2 3 3 9 3" xfId="14764" xr:uid="{00000000-0005-0000-0000-000073170000}"/>
    <cellStyle name="Migliaia 2 2 3 3 9 3 2" xfId="37601" xr:uid="{00000000-0005-0000-0000-000074170000}"/>
    <cellStyle name="Migliaia 2 2 3 3 9 4" xfId="26184" xr:uid="{00000000-0005-0000-0000-000075170000}"/>
    <cellStyle name="Migliaia 2 2 3 4" xfId="417" xr:uid="{00000000-0005-0000-0000-000076170000}"/>
    <cellStyle name="Migliaia 2 2 3 4 10" xfId="12009" xr:uid="{00000000-0005-0000-0000-000077170000}"/>
    <cellStyle name="Migliaia 2 2 3 4 10 2" xfId="34846" xr:uid="{00000000-0005-0000-0000-000078170000}"/>
    <cellStyle name="Migliaia 2 2 3 4 11" xfId="23429" xr:uid="{00000000-0005-0000-0000-000079170000}"/>
    <cellStyle name="Migliaia 2 2 3 4 2" xfId="671" xr:uid="{00000000-0005-0000-0000-00007A170000}"/>
    <cellStyle name="Migliaia 2 2 3 4 2 2" xfId="2233" xr:uid="{00000000-0005-0000-0000-00007B170000}"/>
    <cellStyle name="Migliaia 2 2 3 4 2 2 2" xfId="5089" xr:uid="{00000000-0005-0000-0000-00007C170000}"/>
    <cellStyle name="Migliaia 2 2 3 4 2 2 2 2" xfId="10797" xr:uid="{00000000-0005-0000-0000-00007D170000}"/>
    <cellStyle name="Migliaia 2 2 3 4 2 2 2 2 2" xfId="22215" xr:uid="{00000000-0005-0000-0000-00007E170000}"/>
    <cellStyle name="Migliaia 2 2 3 4 2 2 2 2 2 2" xfId="45052" xr:uid="{00000000-0005-0000-0000-00007F170000}"/>
    <cellStyle name="Migliaia 2 2 3 4 2 2 2 2 3" xfId="33635" xr:uid="{00000000-0005-0000-0000-000080170000}"/>
    <cellStyle name="Migliaia 2 2 3 4 2 2 2 3" xfId="16507" xr:uid="{00000000-0005-0000-0000-000081170000}"/>
    <cellStyle name="Migliaia 2 2 3 4 2 2 2 3 2" xfId="39344" xr:uid="{00000000-0005-0000-0000-000082170000}"/>
    <cellStyle name="Migliaia 2 2 3 4 2 2 2 4" xfId="27927" xr:uid="{00000000-0005-0000-0000-000083170000}"/>
    <cellStyle name="Migliaia 2 2 3 4 2 2 3" xfId="7944" xr:uid="{00000000-0005-0000-0000-000084170000}"/>
    <cellStyle name="Migliaia 2 2 3 4 2 2 3 2" xfId="19361" xr:uid="{00000000-0005-0000-0000-000085170000}"/>
    <cellStyle name="Migliaia 2 2 3 4 2 2 3 2 2" xfId="42198" xr:uid="{00000000-0005-0000-0000-000086170000}"/>
    <cellStyle name="Migliaia 2 2 3 4 2 2 3 3" xfId="30781" xr:uid="{00000000-0005-0000-0000-000087170000}"/>
    <cellStyle name="Migliaia 2 2 3 4 2 2 4" xfId="13653" xr:uid="{00000000-0005-0000-0000-000088170000}"/>
    <cellStyle name="Migliaia 2 2 3 4 2 2 4 2" xfId="36490" xr:uid="{00000000-0005-0000-0000-000089170000}"/>
    <cellStyle name="Migliaia 2 2 3 4 2 2 5" xfId="25073" xr:uid="{00000000-0005-0000-0000-00008A170000}"/>
    <cellStyle name="Migliaia 2 2 3 4 2 3" xfId="3662" xr:uid="{00000000-0005-0000-0000-00008B170000}"/>
    <cellStyle name="Migliaia 2 2 3 4 2 3 2" xfId="9371" xr:uid="{00000000-0005-0000-0000-00008C170000}"/>
    <cellStyle name="Migliaia 2 2 3 4 2 3 2 2" xfId="20788" xr:uid="{00000000-0005-0000-0000-00008D170000}"/>
    <cellStyle name="Migliaia 2 2 3 4 2 3 2 2 2" xfId="43625" xr:uid="{00000000-0005-0000-0000-00008E170000}"/>
    <cellStyle name="Migliaia 2 2 3 4 2 3 2 3" xfId="32208" xr:uid="{00000000-0005-0000-0000-00008F170000}"/>
    <cellStyle name="Migliaia 2 2 3 4 2 3 3" xfId="15080" xr:uid="{00000000-0005-0000-0000-000090170000}"/>
    <cellStyle name="Migliaia 2 2 3 4 2 3 3 2" xfId="37917" xr:uid="{00000000-0005-0000-0000-000091170000}"/>
    <cellStyle name="Migliaia 2 2 3 4 2 3 4" xfId="26500" xr:uid="{00000000-0005-0000-0000-000092170000}"/>
    <cellStyle name="Migliaia 2 2 3 4 2 4" xfId="6517" xr:uid="{00000000-0005-0000-0000-000093170000}"/>
    <cellStyle name="Migliaia 2 2 3 4 2 4 2" xfId="17934" xr:uid="{00000000-0005-0000-0000-000094170000}"/>
    <cellStyle name="Migliaia 2 2 3 4 2 4 2 2" xfId="40771" xr:uid="{00000000-0005-0000-0000-000095170000}"/>
    <cellStyle name="Migliaia 2 2 3 4 2 4 3" xfId="29354" xr:uid="{00000000-0005-0000-0000-000096170000}"/>
    <cellStyle name="Migliaia 2 2 3 4 2 5" xfId="12226" xr:uid="{00000000-0005-0000-0000-000097170000}"/>
    <cellStyle name="Migliaia 2 2 3 4 2 5 2" xfId="35063" xr:uid="{00000000-0005-0000-0000-000098170000}"/>
    <cellStyle name="Migliaia 2 2 3 4 2 6" xfId="23646" xr:uid="{00000000-0005-0000-0000-000099170000}"/>
    <cellStyle name="Migliaia 2 2 3 4 3" xfId="931" xr:uid="{00000000-0005-0000-0000-00009A170000}"/>
    <cellStyle name="Migliaia 2 2 3 4 3 2" xfId="2450" xr:uid="{00000000-0005-0000-0000-00009B170000}"/>
    <cellStyle name="Migliaia 2 2 3 4 3 2 2" xfId="5306" xr:uid="{00000000-0005-0000-0000-00009C170000}"/>
    <cellStyle name="Migliaia 2 2 3 4 3 2 2 2" xfId="11014" xr:uid="{00000000-0005-0000-0000-00009D170000}"/>
    <cellStyle name="Migliaia 2 2 3 4 3 2 2 2 2" xfId="22432" xr:uid="{00000000-0005-0000-0000-00009E170000}"/>
    <cellStyle name="Migliaia 2 2 3 4 3 2 2 2 2 2" xfId="45269" xr:uid="{00000000-0005-0000-0000-00009F170000}"/>
    <cellStyle name="Migliaia 2 2 3 4 3 2 2 2 3" xfId="33852" xr:uid="{00000000-0005-0000-0000-0000A0170000}"/>
    <cellStyle name="Migliaia 2 2 3 4 3 2 2 3" xfId="16724" xr:uid="{00000000-0005-0000-0000-0000A1170000}"/>
    <cellStyle name="Migliaia 2 2 3 4 3 2 2 3 2" xfId="39561" xr:uid="{00000000-0005-0000-0000-0000A2170000}"/>
    <cellStyle name="Migliaia 2 2 3 4 3 2 2 4" xfId="28144" xr:uid="{00000000-0005-0000-0000-0000A3170000}"/>
    <cellStyle name="Migliaia 2 2 3 4 3 2 3" xfId="8161" xr:uid="{00000000-0005-0000-0000-0000A4170000}"/>
    <cellStyle name="Migliaia 2 2 3 4 3 2 3 2" xfId="19578" xr:uid="{00000000-0005-0000-0000-0000A5170000}"/>
    <cellStyle name="Migliaia 2 2 3 4 3 2 3 2 2" xfId="42415" xr:uid="{00000000-0005-0000-0000-0000A6170000}"/>
    <cellStyle name="Migliaia 2 2 3 4 3 2 3 3" xfId="30998" xr:uid="{00000000-0005-0000-0000-0000A7170000}"/>
    <cellStyle name="Migliaia 2 2 3 4 3 2 4" xfId="13870" xr:uid="{00000000-0005-0000-0000-0000A8170000}"/>
    <cellStyle name="Migliaia 2 2 3 4 3 2 4 2" xfId="36707" xr:uid="{00000000-0005-0000-0000-0000A9170000}"/>
    <cellStyle name="Migliaia 2 2 3 4 3 2 5" xfId="25290" xr:uid="{00000000-0005-0000-0000-0000AA170000}"/>
    <cellStyle name="Migliaia 2 2 3 4 3 3" xfId="3879" xr:uid="{00000000-0005-0000-0000-0000AB170000}"/>
    <cellStyle name="Migliaia 2 2 3 4 3 3 2" xfId="9588" xr:uid="{00000000-0005-0000-0000-0000AC170000}"/>
    <cellStyle name="Migliaia 2 2 3 4 3 3 2 2" xfId="21005" xr:uid="{00000000-0005-0000-0000-0000AD170000}"/>
    <cellStyle name="Migliaia 2 2 3 4 3 3 2 2 2" xfId="43842" xr:uid="{00000000-0005-0000-0000-0000AE170000}"/>
    <cellStyle name="Migliaia 2 2 3 4 3 3 2 3" xfId="32425" xr:uid="{00000000-0005-0000-0000-0000AF170000}"/>
    <cellStyle name="Migliaia 2 2 3 4 3 3 3" xfId="15297" xr:uid="{00000000-0005-0000-0000-0000B0170000}"/>
    <cellStyle name="Migliaia 2 2 3 4 3 3 3 2" xfId="38134" xr:uid="{00000000-0005-0000-0000-0000B1170000}"/>
    <cellStyle name="Migliaia 2 2 3 4 3 3 4" xfId="26717" xr:uid="{00000000-0005-0000-0000-0000B2170000}"/>
    <cellStyle name="Migliaia 2 2 3 4 3 4" xfId="6734" xr:uid="{00000000-0005-0000-0000-0000B3170000}"/>
    <cellStyle name="Migliaia 2 2 3 4 3 4 2" xfId="18151" xr:uid="{00000000-0005-0000-0000-0000B4170000}"/>
    <cellStyle name="Migliaia 2 2 3 4 3 4 2 2" xfId="40988" xr:uid="{00000000-0005-0000-0000-0000B5170000}"/>
    <cellStyle name="Migliaia 2 2 3 4 3 4 3" xfId="29571" xr:uid="{00000000-0005-0000-0000-0000B6170000}"/>
    <cellStyle name="Migliaia 2 2 3 4 3 5" xfId="12443" xr:uid="{00000000-0005-0000-0000-0000B7170000}"/>
    <cellStyle name="Migliaia 2 2 3 4 3 5 2" xfId="35280" xr:uid="{00000000-0005-0000-0000-0000B8170000}"/>
    <cellStyle name="Migliaia 2 2 3 4 3 6" xfId="23863" xr:uid="{00000000-0005-0000-0000-0000B9170000}"/>
    <cellStyle name="Migliaia 2 2 3 4 4" xfId="1178" xr:uid="{00000000-0005-0000-0000-0000BA170000}"/>
    <cellStyle name="Migliaia 2 2 3 4 4 2" xfId="2667" xr:uid="{00000000-0005-0000-0000-0000BB170000}"/>
    <cellStyle name="Migliaia 2 2 3 4 4 2 2" xfId="5523" xr:uid="{00000000-0005-0000-0000-0000BC170000}"/>
    <cellStyle name="Migliaia 2 2 3 4 4 2 2 2" xfId="11231" xr:uid="{00000000-0005-0000-0000-0000BD170000}"/>
    <cellStyle name="Migliaia 2 2 3 4 4 2 2 2 2" xfId="22649" xr:uid="{00000000-0005-0000-0000-0000BE170000}"/>
    <cellStyle name="Migliaia 2 2 3 4 4 2 2 2 2 2" xfId="45486" xr:uid="{00000000-0005-0000-0000-0000BF170000}"/>
    <cellStyle name="Migliaia 2 2 3 4 4 2 2 2 3" xfId="34069" xr:uid="{00000000-0005-0000-0000-0000C0170000}"/>
    <cellStyle name="Migliaia 2 2 3 4 4 2 2 3" xfId="16941" xr:uid="{00000000-0005-0000-0000-0000C1170000}"/>
    <cellStyle name="Migliaia 2 2 3 4 4 2 2 3 2" xfId="39778" xr:uid="{00000000-0005-0000-0000-0000C2170000}"/>
    <cellStyle name="Migliaia 2 2 3 4 4 2 2 4" xfId="28361" xr:uid="{00000000-0005-0000-0000-0000C3170000}"/>
    <cellStyle name="Migliaia 2 2 3 4 4 2 3" xfId="8378" xr:uid="{00000000-0005-0000-0000-0000C4170000}"/>
    <cellStyle name="Migliaia 2 2 3 4 4 2 3 2" xfId="19795" xr:uid="{00000000-0005-0000-0000-0000C5170000}"/>
    <cellStyle name="Migliaia 2 2 3 4 4 2 3 2 2" xfId="42632" xr:uid="{00000000-0005-0000-0000-0000C6170000}"/>
    <cellStyle name="Migliaia 2 2 3 4 4 2 3 3" xfId="31215" xr:uid="{00000000-0005-0000-0000-0000C7170000}"/>
    <cellStyle name="Migliaia 2 2 3 4 4 2 4" xfId="14087" xr:uid="{00000000-0005-0000-0000-0000C8170000}"/>
    <cellStyle name="Migliaia 2 2 3 4 4 2 4 2" xfId="36924" xr:uid="{00000000-0005-0000-0000-0000C9170000}"/>
    <cellStyle name="Migliaia 2 2 3 4 4 2 5" xfId="25507" xr:uid="{00000000-0005-0000-0000-0000CA170000}"/>
    <cellStyle name="Migliaia 2 2 3 4 4 3" xfId="4096" xr:uid="{00000000-0005-0000-0000-0000CB170000}"/>
    <cellStyle name="Migliaia 2 2 3 4 4 3 2" xfId="9805" xr:uid="{00000000-0005-0000-0000-0000CC170000}"/>
    <cellStyle name="Migliaia 2 2 3 4 4 3 2 2" xfId="21222" xr:uid="{00000000-0005-0000-0000-0000CD170000}"/>
    <cellStyle name="Migliaia 2 2 3 4 4 3 2 2 2" xfId="44059" xr:uid="{00000000-0005-0000-0000-0000CE170000}"/>
    <cellStyle name="Migliaia 2 2 3 4 4 3 2 3" xfId="32642" xr:uid="{00000000-0005-0000-0000-0000CF170000}"/>
    <cellStyle name="Migliaia 2 2 3 4 4 3 3" xfId="15514" xr:uid="{00000000-0005-0000-0000-0000D0170000}"/>
    <cellStyle name="Migliaia 2 2 3 4 4 3 3 2" xfId="38351" xr:uid="{00000000-0005-0000-0000-0000D1170000}"/>
    <cellStyle name="Migliaia 2 2 3 4 4 3 4" xfId="26934" xr:uid="{00000000-0005-0000-0000-0000D2170000}"/>
    <cellStyle name="Migliaia 2 2 3 4 4 4" xfId="6951" xr:uid="{00000000-0005-0000-0000-0000D3170000}"/>
    <cellStyle name="Migliaia 2 2 3 4 4 4 2" xfId="18368" xr:uid="{00000000-0005-0000-0000-0000D4170000}"/>
    <cellStyle name="Migliaia 2 2 3 4 4 4 2 2" xfId="41205" xr:uid="{00000000-0005-0000-0000-0000D5170000}"/>
    <cellStyle name="Migliaia 2 2 3 4 4 4 3" xfId="29788" xr:uid="{00000000-0005-0000-0000-0000D6170000}"/>
    <cellStyle name="Migliaia 2 2 3 4 4 5" xfId="12660" xr:uid="{00000000-0005-0000-0000-0000D7170000}"/>
    <cellStyle name="Migliaia 2 2 3 4 4 5 2" xfId="35497" xr:uid="{00000000-0005-0000-0000-0000D8170000}"/>
    <cellStyle name="Migliaia 2 2 3 4 4 6" xfId="24080" xr:uid="{00000000-0005-0000-0000-0000D9170000}"/>
    <cellStyle name="Migliaia 2 2 3 4 5" xfId="1425" xr:uid="{00000000-0005-0000-0000-0000DA170000}"/>
    <cellStyle name="Migliaia 2 2 3 4 5 2" xfId="2884" xr:uid="{00000000-0005-0000-0000-0000DB170000}"/>
    <cellStyle name="Migliaia 2 2 3 4 5 2 2" xfId="5740" xr:uid="{00000000-0005-0000-0000-0000DC170000}"/>
    <cellStyle name="Migliaia 2 2 3 4 5 2 2 2" xfId="11448" xr:uid="{00000000-0005-0000-0000-0000DD170000}"/>
    <cellStyle name="Migliaia 2 2 3 4 5 2 2 2 2" xfId="22866" xr:uid="{00000000-0005-0000-0000-0000DE170000}"/>
    <cellStyle name="Migliaia 2 2 3 4 5 2 2 2 2 2" xfId="45703" xr:uid="{00000000-0005-0000-0000-0000DF170000}"/>
    <cellStyle name="Migliaia 2 2 3 4 5 2 2 2 3" xfId="34286" xr:uid="{00000000-0005-0000-0000-0000E0170000}"/>
    <cellStyle name="Migliaia 2 2 3 4 5 2 2 3" xfId="17158" xr:uid="{00000000-0005-0000-0000-0000E1170000}"/>
    <cellStyle name="Migliaia 2 2 3 4 5 2 2 3 2" xfId="39995" xr:uid="{00000000-0005-0000-0000-0000E2170000}"/>
    <cellStyle name="Migliaia 2 2 3 4 5 2 2 4" xfId="28578" xr:uid="{00000000-0005-0000-0000-0000E3170000}"/>
    <cellStyle name="Migliaia 2 2 3 4 5 2 3" xfId="8595" xr:uid="{00000000-0005-0000-0000-0000E4170000}"/>
    <cellStyle name="Migliaia 2 2 3 4 5 2 3 2" xfId="20012" xr:uid="{00000000-0005-0000-0000-0000E5170000}"/>
    <cellStyle name="Migliaia 2 2 3 4 5 2 3 2 2" xfId="42849" xr:uid="{00000000-0005-0000-0000-0000E6170000}"/>
    <cellStyle name="Migliaia 2 2 3 4 5 2 3 3" xfId="31432" xr:uid="{00000000-0005-0000-0000-0000E7170000}"/>
    <cellStyle name="Migliaia 2 2 3 4 5 2 4" xfId="14304" xr:uid="{00000000-0005-0000-0000-0000E8170000}"/>
    <cellStyle name="Migliaia 2 2 3 4 5 2 4 2" xfId="37141" xr:uid="{00000000-0005-0000-0000-0000E9170000}"/>
    <cellStyle name="Migliaia 2 2 3 4 5 2 5" xfId="25724" xr:uid="{00000000-0005-0000-0000-0000EA170000}"/>
    <cellStyle name="Migliaia 2 2 3 4 5 3" xfId="4313" xr:uid="{00000000-0005-0000-0000-0000EB170000}"/>
    <cellStyle name="Migliaia 2 2 3 4 5 3 2" xfId="10022" xr:uid="{00000000-0005-0000-0000-0000EC170000}"/>
    <cellStyle name="Migliaia 2 2 3 4 5 3 2 2" xfId="21439" xr:uid="{00000000-0005-0000-0000-0000ED170000}"/>
    <cellStyle name="Migliaia 2 2 3 4 5 3 2 2 2" xfId="44276" xr:uid="{00000000-0005-0000-0000-0000EE170000}"/>
    <cellStyle name="Migliaia 2 2 3 4 5 3 2 3" xfId="32859" xr:uid="{00000000-0005-0000-0000-0000EF170000}"/>
    <cellStyle name="Migliaia 2 2 3 4 5 3 3" xfId="15731" xr:uid="{00000000-0005-0000-0000-0000F0170000}"/>
    <cellStyle name="Migliaia 2 2 3 4 5 3 3 2" xfId="38568" xr:uid="{00000000-0005-0000-0000-0000F1170000}"/>
    <cellStyle name="Migliaia 2 2 3 4 5 3 4" xfId="27151" xr:uid="{00000000-0005-0000-0000-0000F2170000}"/>
    <cellStyle name="Migliaia 2 2 3 4 5 4" xfId="7168" xr:uid="{00000000-0005-0000-0000-0000F3170000}"/>
    <cellStyle name="Migliaia 2 2 3 4 5 4 2" xfId="18585" xr:uid="{00000000-0005-0000-0000-0000F4170000}"/>
    <cellStyle name="Migliaia 2 2 3 4 5 4 2 2" xfId="41422" xr:uid="{00000000-0005-0000-0000-0000F5170000}"/>
    <cellStyle name="Migliaia 2 2 3 4 5 4 3" xfId="30005" xr:uid="{00000000-0005-0000-0000-0000F6170000}"/>
    <cellStyle name="Migliaia 2 2 3 4 5 5" xfId="12877" xr:uid="{00000000-0005-0000-0000-0000F7170000}"/>
    <cellStyle name="Migliaia 2 2 3 4 5 5 2" xfId="35714" xr:uid="{00000000-0005-0000-0000-0000F8170000}"/>
    <cellStyle name="Migliaia 2 2 3 4 5 6" xfId="24297" xr:uid="{00000000-0005-0000-0000-0000F9170000}"/>
    <cellStyle name="Migliaia 2 2 3 4 6" xfId="1672" xr:uid="{00000000-0005-0000-0000-0000FA170000}"/>
    <cellStyle name="Migliaia 2 2 3 4 6 2" xfId="3101" xr:uid="{00000000-0005-0000-0000-0000FB170000}"/>
    <cellStyle name="Migliaia 2 2 3 4 6 2 2" xfId="5957" xr:uid="{00000000-0005-0000-0000-0000FC170000}"/>
    <cellStyle name="Migliaia 2 2 3 4 6 2 2 2" xfId="11665" xr:uid="{00000000-0005-0000-0000-0000FD170000}"/>
    <cellStyle name="Migliaia 2 2 3 4 6 2 2 2 2" xfId="23083" xr:uid="{00000000-0005-0000-0000-0000FE170000}"/>
    <cellStyle name="Migliaia 2 2 3 4 6 2 2 2 2 2" xfId="45920" xr:uid="{00000000-0005-0000-0000-0000FF170000}"/>
    <cellStyle name="Migliaia 2 2 3 4 6 2 2 2 3" xfId="34503" xr:uid="{00000000-0005-0000-0000-000000180000}"/>
    <cellStyle name="Migliaia 2 2 3 4 6 2 2 3" xfId="17375" xr:uid="{00000000-0005-0000-0000-000001180000}"/>
    <cellStyle name="Migliaia 2 2 3 4 6 2 2 3 2" xfId="40212" xr:uid="{00000000-0005-0000-0000-000002180000}"/>
    <cellStyle name="Migliaia 2 2 3 4 6 2 2 4" xfId="28795" xr:uid="{00000000-0005-0000-0000-000003180000}"/>
    <cellStyle name="Migliaia 2 2 3 4 6 2 3" xfId="8812" xr:uid="{00000000-0005-0000-0000-000004180000}"/>
    <cellStyle name="Migliaia 2 2 3 4 6 2 3 2" xfId="20229" xr:uid="{00000000-0005-0000-0000-000005180000}"/>
    <cellStyle name="Migliaia 2 2 3 4 6 2 3 2 2" xfId="43066" xr:uid="{00000000-0005-0000-0000-000006180000}"/>
    <cellStyle name="Migliaia 2 2 3 4 6 2 3 3" xfId="31649" xr:uid="{00000000-0005-0000-0000-000007180000}"/>
    <cellStyle name="Migliaia 2 2 3 4 6 2 4" xfId="14521" xr:uid="{00000000-0005-0000-0000-000008180000}"/>
    <cellStyle name="Migliaia 2 2 3 4 6 2 4 2" xfId="37358" xr:uid="{00000000-0005-0000-0000-000009180000}"/>
    <cellStyle name="Migliaia 2 2 3 4 6 2 5" xfId="25941" xr:uid="{00000000-0005-0000-0000-00000A180000}"/>
    <cellStyle name="Migliaia 2 2 3 4 6 3" xfId="4530" xr:uid="{00000000-0005-0000-0000-00000B180000}"/>
    <cellStyle name="Migliaia 2 2 3 4 6 3 2" xfId="10239" xr:uid="{00000000-0005-0000-0000-00000C180000}"/>
    <cellStyle name="Migliaia 2 2 3 4 6 3 2 2" xfId="21656" xr:uid="{00000000-0005-0000-0000-00000D180000}"/>
    <cellStyle name="Migliaia 2 2 3 4 6 3 2 2 2" xfId="44493" xr:uid="{00000000-0005-0000-0000-00000E180000}"/>
    <cellStyle name="Migliaia 2 2 3 4 6 3 2 3" xfId="33076" xr:uid="{00000000-0005-0000-0000-00000F180000}"/>
    <cellStyle name="Migliaia 2 2 3 4 6 3 3" xfId="15948" xr:uid="{00000000-0005-0000-0000-000010180000}"/>
    <cellStyle name="Migliaia 2 2 3 4 6 3 3 2" xfId="38785" xr:uid="{00000000-0005-0000-0000-000011180000}"/>
    <cellStyle name="Migliaia 2 2 3 4 6 3 4" xfId="27368" xr:uid="{00000000-0005-0000-0000-000012180000}"/>
    <cellStyle name="Migliaia 2 2 3 4 6 4" xfId="7385" xr:uid="{00000000-0005-0000-0000-000013180000}"/>
    <cellStyle name="Migliaia 2 2 3 4 6 4 2" xfId="18802" xr:uid="{00000000-0005-0000-0000-000014180000}"/>
    <cellStyle name="Migliaia 2 2 3 4 6 4 2 2" xfId="41639" xr:uid="{00000000-0005-0000-0000-000015180000}"/>
    <cellStyle name="Migliaia 2 2 3 4 6 4 3" xfId="30222" xr:uid="{00000000-0005-0000-0000-000016180000}"/>
    <cellStyle name="Migliaia 2 2 3 4 6 5" xfId="13094" xr:uid="{00000000-0005-0000-0000-000017180000}"/>
    <cellStyle name="Migliaia 2 2 3 4 6 5 2" xfId="35931" xr:uid="{00000000-0005-0000-0000-000018180000}"/>
    <cellStyle name="Migliaia 2 2 3 4 6 6" xfId="24514" xr:uid="{00000000-0005-0000-0000-000019180000}"/>
    <cellStyle name="Migliaia 2 2 3 4 7" xfId="2016" xr:uid="{00000000-0005-0000-0000-00001A180000}"/>
    <cellStyle name="Migliaia 2 2 3 4 7 2" xfId="4872" xr:uid="{00000000-0005-0000-0000-00001B180000}"/>
    <cellStyle name="Migliaia 2 2 3 4 7 2 2" xfId="10580" xr:uid="{00000000-0005-0000-0000-00001C180000}"/>
    <cellStyle name="Migliaia 2 2 3 4 7 2 2 2" xfId="21998" xr:uid="{00000000-0005-0000-0000-00001D180000}"/>
    <cellStyle name="Migliaia 2 2 3 4 7 2 2 2 2" xfId="44835" xr:uid="{00000000-0005-0000-0000-00001E180000}"/>
    <cellStyle name="Migliaia 2 2 3 4 7 2 2 3" xfId="33418" xr:uid="{00000000-0005-0000-0000-00001F180000}"/>
    <cellStyle name="Migliaia 2 2 3 4 7 2 3" xfId="16290" xr:uid="{00000000-0005-0000-0000-000020180000}"/>
    <cellStyle name="Migliaia 2 2 3 4 7 2 3 2" xfId="39127" xr:uid="{00000000-0005-0000-0000-000021180000}"/>
    <cellStyle name="Migliaia 2 2 3 4 7 2 4" xfId="27710" xr:uid="{00000000-0005-0000-0000-000022180000}"/>
    <cellStyle name="Migliaia 2 2 3 4 7 3" xfId="7727" xr:uid="{00000000-0005-0000-0000-000023180000}"/>
    <cellStyle name="Migliaia 2 2 3 4 7 3 2" xfId="19144" xr:uid="{00000000-0005-0000-0000-000024180000}"/>
    <cellStyle name="Migliaia 2 2 3 4 7 3 2 2" xfId="41981" xr:uid="{00000000-0005-0000-0000-000025180000}"/>
    <cellStyle name="Migliaia 2 2 3 4 7 3 3" xfId="30564" xr:uid="{00000000-0005-0000-0000-000026180000}"/>
    <cellStyle name="Migliaia 2 2 3 4 7 4" xfId="13436" xr:uid="{00000000-0005-0000-0000-000027180000}"/>
    <cellStyle name="Migliaia 2 2 3 4 7 4 2" xfId="36273" xr:uid="{00000000-0005-0000-0000-000028180000}"/>
    <cellStyle name="Migliaia 2 2 3 4 7 5" xfId="24856" xr:uid="{00000000-0005-0000-0000-000029180000}"/>
    <cellStyle name="Migliaia 2 2 3 4 8" xfId="3445" xr:uid="{00000000-0005-0000-0000-00002A180000}"/>
    <cellStyle name="Migliaia 2 2 3 4 8 2" xfId="9154" xr:uid="{00000000-0005-0000-0000-00002B180000}"/>
    <cellStyle name="Migliaia 2 2 3 4 8 2 2" xfId="20571" xr:uid="{00000000-0005-0000-0000-00002C180000}"/>
    <cellStyle name="Migliaia 2 2 3 4 8 2 2 2" xfId="43408" xr:uid="{00000000-0005-0000-0000-00002D180000}"/>
    <cellStyle name="Migliaia 2 2 3 4 8 2 3" xfId="31991" xr:uid="{00000000-0005-0000-0000-00002E180000}"/>
    <cellStyle name="Migliaia 2 2 3 4 8 3" xfId="14863" xr:uid="{00000000-0005-0000-0000-00002F180000}"/>
    <cellStyle name="Migliaia 2 2 3 4 8 3 2" xfId="37700" xr:uid="{00000000-0005-0000-0000-000030180000}"/>
    <cellStyle name="Migliaia 2 2 3 4 8 4" xfId="26283" xr:uid="{00000000-0005-0000-0000-000031180000}"/>
    <cellStyle name="Migliaia 2 2 3 4 9" xfId="6300" xr:uid="{00000000-0005-0000-0000-000032180000}"/>
    <cellStyle name="Migliaia 2 2 3 4 9 2" xfId="17717" xr:uid="{00000000-0005-0000-0000-000033180000}"/>
    <cellStyle name="Migliaia 2 2 3 4 9 2 2" xfId="40554" xr:uid="{00000000-0005-0000-0000-000034180000}"/>
    <cellStyle name="Migliaia 2 2 3 4 9 3" xfId="29137" xr:uid="{00000000-0005-0000-0000-000035180000}"/>
    <cellStyle name="Migliaia 2 2 3 5" xfId="537" xr:uid="{00000000-0005-0000-0000-000036180000}"/>
    <cellStyle name="Migliaia 2 2 3 5 2" xfId="2119" xr:uid="{00000000-0005-0000-0000-000037180000}"/>
    <cellStyle name="Migliaia 2 2 3 5 2 2" xfId="4975" xr:uid="{00000000-0005-0000-0000-000038180000}"/>
    <cellStyle name="Migliaia 2 2 3 5 2 2 2" xfId="10683" xr:uid="{00000000-0005-0000-0000-000039180000}"/>
    <cellStyle name="Migliaia 2 2 3 5 2 2 2 2" xfId="22101" xr:uid="{00000000-0005-0000-0000-00003A180000}"/>
    <cellStyle name="Migliaia 2 2 3 5 2 2 2 2 2" xfId="44938" xr:uid="{00000000-0005-0000-0000-00003B180000}"/>
    <cellStyle name="Migliaia 2 2 3 5 2 2 2 3" xfId="33521" xr:uid="{00000000-0005-0000-0000-00003C180000}"/>
    <cellStyle name="Migliaia 2 2 3 5 2 2 3" xfId="16393" xr:uid="{00000000-0005-0000-0000-00003D180000}"/>
    <cellStyle name="Migliaia 2 2 3 5 2 2 3 2" xfId="39230" xr:uid="{00000000-0005-0000-0000-00003E180000}"/>
    <cellStyle name="Migliaia 2 2 3 5 2 2 4" xfId="27813" xr:uid="{00000000-0005-0000-0000-00003F180000}"/>
    <cellStyle name="Migliaia 2 2 3 5 2 3" xfId="7830" xr:uid="{00000000-0005-0000-0000-000040180000}"/>
    <cellStyle name="Migliaia 2 2 3 5 2 3 2" xfId="19247" xr:uid="{00000000-0005-0000-0000-000041180000}"/>
    <cellStyle name="Migliaia 2 2 3 5 2 3 2 2" xfId="42084" xr:uid="{00000000-0005-0000-0000-000042180000}"/>
    <cellStyle name="Migliaia 2 2 3 5 2 3 3" xfId="30667" xr:uid="{00000000-0005-0000-0000-000043180000}"/>
    <cellStyle name="Migliaia 2 2 3 5 2 4" xfId="13539" xr:uid="{00000000-0005-0000-0000-000044180000}"/>
    <cellStyle name="Migliaia 2 2 3 5 2 4 2" xfId="36376" xr:uid="{00000000-0005-0000-0000-000045180000}"/>
    <cellStyle name="Migliaia 2 2 3 5 2 5" xfId="24959" xr:uid="{00000000-0005-0000-0000-000046180000}"/>
    <cellStyle name="Migliaia 2 2 3 5 3" xfId="3548" xr:uid="{00000000-0005-0000-0000-000047180000}"/>
    <cellStyle name="Migliaia 2 2 3 5 3 2" xfId="9257" xr:uid="{00000000-0005-0000-0000-000048180000}"/>
    <cellStyle name="Migliaia 2 2 3 5 3 2 2" xfId="20674" xr:uid="{00000000-0005-0000-0000-000049180000}"/>
    <cellStyle name="Migliaia 2 2 3 5 3 2 2 2" xfId="43511" xr:uid="{00000000-0005-0000-0000-00004A180000}"/>
    <cellStyle name="Migliaia 2 2 3 5 3 2 3" xfId="32094" xr:uid="{00000000-0005-0000-0000-00004B180000}"/>
    <cellStyle name="Migliaia 2 2 3 5 3 3" xfId="14966" xr:uid="{00000000-0005-0000-0000-00004C180000}"/>
    <cellStyle name="Migliaia 2 2 3 5 3 3 2" xfId="37803" xr:uid="{00000000-0005-0000-0000-00004D180000}"/>
    <cellStyle name="Migliaia 2 2 3 5 3 4" xfId="26386" xr:uid="{00000000-0005-0000-0000-00004E180000}"/>
    <cellStyle name="Migliaia 2 2 3 5 4" xfId="6403" xr:uid="{00000000-0005-0000-0000-00004F180000}"/>
    <cellStyle name="Migliaia 2 2 3 5 4 2" xfId="17820" xr:uid="{00000000-0005-0000-0000-000050180000}"/>
    <cellStyle name="Migliaia 2 2 3 5 4 2 2" xfId="40657" xr:uid="{00000000-0005-0000-0000-000051180000}"/>
    <cellStyle name="Migliaia 2 2 3 5 4 3" xfId="29240" xr:uid="{00000000-0005-0000-0000-000052180000}"/>
    <cellStyle name="Migliaia 2 2 3 5 5" xfId="12112" xr:uid="{00000000-0005-0000-0000-000053180000}"/>
    <cellStyle name="Migliaia 2 2 3 5 5 2" xfId="34949" xr:uid="{00000000-0005-0000-0000-000054180000}"/>
    <cellStyle name="Migliaia 2 2 3 5 6" xfId="23532" xr:uid="{00000000-0005-0000-0000-000055180000}"/>
    <cellStyle name="Migliaia 2 2 3 6" xfId="800" xr:uid="{00000000-0005-0000-0000-000056180000}"/>
    <cellStyle name="Migliaia 2 2 3 6 2" xfId="2336" xr:uid="{00000000-0005-0000-0000-000057180000}"/>
    <cellStyle name="Migliaia 2 2 3 6 2 2" xfId="5192" xr:uid="{00000000-0005-0000-0000-000058180000}"/>
    <cellStyle name="Migliaia 2 2 3 6 2 2 2" xfId="10900" xr:uid="{00000000-0005-0000-0000-000059180000}"/>
    <cellStyle name="Migliaia 2 2 3 6 2 2 2 2" xfId="22318" xr:uid="{00000000-0005-0000-0000-00005A180000}"/>
    <cellStyle name="Migliaia 2 2 3 6 2 2 2 2 2" xfId="45155" xr:uid="{00000000-0005-0000-0000-00005B180000}"/>
    <cellStyle name="Migliaia 2 2 3 6 2 2 2 3" xfId="33738" xr:uid="{00000000-0005-0000-0000-00005C180000}"/>
    <cellStyle name="Migliaia 2 2 3 6 2 2 3" xfId="16610" xr:uid="{00000000-0005-0000-0000-00005D180000}"/>
    <cellStyle name="Migliaia 2 2 3 6 2 2 3 2" xfId="39447" xr:uid="{00000000-0005-0000-0000-00005E180000}"/>
    <cellStyle name="Migliaia 2 2 3 6 2 2 4" xfId="28030" xr:uid="{00000000-0005-0000-0000-00005F180000}"/>
    <cellStyle name="Migliaia 2 2 3 6 2 3" xfId="8047" xr:uid="{00000000-0005-0000-0000-000060180000}"/>
    <cellStyle name="Migliaia 2 2 3 6 2 3 2" xfId="19464" xr:uid="{00000000-0005-0000-0000-000061180000}"/>
    <cellStyle name="Migliaia 2 2 3 6 2 3 2 2" xfId="42301" xr:uid="{00000000-0005-0000-0000-000062180000}"/>
    <cellStyle name="Migliaia 2 2 3 6 2 3 3" xfId="30884" xr:uid="{00000000-0005-0000-0000-000063180000}"/>
    <cellStyle name="Migliaia 2 2 3 6 2 4" xfId="13756" xr:uid="{00000000-0005-0000-0000-000064180000}"/>
    <cellStyle name="Migliaia 2 2 3 6 2 4 2" xfId="36593" xr:uid="{00000000-0005-0000-0000-000065180000}"/>
    <cellStyle name="Migliaia 2 2 3 6 2 5" xfId="25176" xr:uid="{00000000-0005-0000-0000-000066180000}"/>
    <cellStyle name="Migliaia 2 2 3 6 3" xfId="3765" xr:uid="{00000000-0005-0000-0000-000067180000}"/>
    <cellStyle name="Migliaia 2 2 3 6 3 2" xfId="9474" xr:uid="{00000000-0005-0000-0000-000068180000}"/>
    <cellStyle name="Migliaia 2 2 3 6 3 2 2" xfId="20891" xr:uid="{00000000-0005-0000-0000-000069180000}"/>
    <cellStyle name="Migliaia 2 2 3 6 3 2 2 2" xfId="43728" xr:uid="{00000000-0005-0000-0000-00006A180000}"/>
    <cellStyle name="Migliaia 2 2 3 6 3 2 3" xfId="32311" xr:uid="{00000000-0005-0000-0000-00006B180000}"/>
    <cellStyle name="Migliaia 2 2 3 6 3 3" xfId="15183" xr:uid="{00000000-0005-0000-0000-00006C180000}"/>
    <cellStyle name="Migliaia 2 2 3 6 3 3 2" xfId="38020" xr:uid="{00000000-0005-0000-0000-00006D180000}"/>
    <cellStyle name="Migliaia 2 2 3 6 3 4" xfId="26603" xr:uid="{00000000-0005-0000-0000-00006E180000}"/>
    <cellStyle name="Migliaia 2 2 3 6 4" xfId="6620" xr:uid="{00000000-0005-0000-0000-00006F180000}"/>
    <cellStyle name="Migliaia 2 2 3 6 4 2" xfId="18037" xr:uid="{00000000-0005-0000-0000-000070180000}"/>
    <cellStyle name="Migliaia 2 2 3 6 4 2 2" xfId="40874" xr:uid="{00000000-0005-0000-0000-000071180000}"/>
    <cellStyle name="Migliaia 2 2 3 6 4 3" xfId="29457" xr:uid="{00000000-0005-0000-0000-000072180000}"/>
    <cellStyle name="Migliaia 2 2 3 6 5" xfId="12329" xr:uid="{00000000-0005-0000-0000-000073180000}"/>
    <cellStyle name="Migliaia 2 2 3 6 5 2" xfId="35166" xr:uid="{00000000-0005-0000-0000-000074180000}"/>
    <cellStyle name="Migliaia 2 2 3 6 6" xfId="23749" xr:uid="{00000000-0005-0000-0000-000075180000}"/>
    <cellStyle name="Migliaia 2 2 3 7" xfId="1047" xr:uid="{00000000-0005-0000-0000-000076180000}"/>
    <cellStyle name="Migliaia 2 2 3 7 2" xfId="2553" xr:uid="{00000000-0005-0000-0000-000077180000}"/>
    <cellStyle name="Migliaia 2 2 3 7 2 2" xfId="5409" xr:uid="{00000000-0005-0000-0000-000078180000}"/>
    <cellStyle name="Migliaia 2 2 3 7 2 2 2" xfId="11117" xr:uid="{00000000-0005-0000-0000-000079180000}"/>
    <cellStyle name="Migliaia 2 2 3 7 2 2 2 2" xfId="22535" xr:uid="{00000000-0005-0000-0000-00007A180000}"/>
    <cellStyle name="Migliaia 2 2 3 7 2 2 2 2 2" xfId="45372" xr:uid="{00000000-0005-0000-0000-00007B180000}"/>
    <cellStyle name="Migliaia 2 2 3 7 2 2 2 3" xfId="33955" xr:uid="{00000000-0005-0000-0000-00007C180000}"/>
    <cellStyle name="Migliaia 2 2 3 7 2 2 3" xfId="16827" xr:uid="{00000000-0005-0000-0000-00007D180000}"/>
    <cellStyle name="Migliaia 2 2 3 7 2 2 3 2" xfId="39664" xr:uid="{00000000-0005-0000-0000-00007E180000}"/>
    <cellStyle name="Migliaia 2 2 3 7 2 2 4" xfId="28247" xr:uid="{00000000-0005-0000-0000-00007F180000}"/>
    <cellStyle name="Migliaia 2 2 3 7 2 3" xfId="8264" xr:uid="{00000000-0005-0000-0000-000080180000}"/>
    <cellStyle name="Migliaia 2 2 3 7 2 3 2" xfId="19681" xr:uid="{00000000-0005-0000-0000-000081180000}"/>
    <cellStyle name="Migliaia 2 2 3 7 2 3 2 2" xfId="42518" xr:uid="{00000000-0005-0000-0000-000082180000}"/>
    <cellStyle name="Migliaia 2 2 3 7 2 3 3" xfId="31101" xr:uid="{00000000-0005-0000-0000-000083180000}"/>
    <cellStyle name="Migliaia 2 2 3 7 2 4" xfId="13973" xr:uid="{00000000-0005-0000-0000-000084180000}"/>
    <cellStyle name="Migliaia 2 2 3 7 2 4 2" xfId="36810" xr:uid="{00000000-0005-0000-0000-000085180000}"/>
    <cellStyle name="Migliaia 2 2 3 7 2 5" xfId="25393" xr:uid="{00000000-0005-0000-0000-000086180000}"/>
    <cellStyle name="Migliaia 2 2 3 7 3" xfId="3982" xr:uid="{00000000-0005-0000-0000-000087180000}"/>
    <cellStyle name="Migliaia 2 2 3 7 3 2" xfId="9691" xr:uid="{00000000-0005-0000-0000-000088180000}"/>
    <cellStyle name="Migliaia 2 2 3 7 3 2 2" xfId="21108" xr:uid="{00000000-0005-0000-0000-000089180000}"/>
    <cellStyle name="Migliaia 2 2 3 7 3 2 2 2" xfId="43945" xr:uid="{00000000-0005-0000-0000-00008A180000}"/>
    <cellStyle name="Migliaia 2 2 3 7 3 2 3" xfId="32528" xr:uid="{00000000-0005-0000-0000-00008B180000}"/>
    <cellStyle name="Migliaia 2 2 3 7 3 3" xfId="15400" xr:uid="{00000000-0005-0000-0000-00008C180000}"/>
    <cellStyle name="Migliaia 2 2 3 7 3 3 2" xfId="38237" xr:uid="{00000000-0005-0000-0000-00008D180000}"/>
    <cellStyle name="Migliaia 2 2 3 7 3 4" xfId="26820" xr:uid="{00000000-0005-0000-0000-00008E180000}"/>
    <cellStyle name="Migliaia 2 2 3 7 4" xfId="6837" xr:uid="{00000000-0005-0000-0000-00008F180000}"/>
    <cellStyle name="Migliaia 2 2 3 7 4 2" xfId="18254" xr:uid="{00000000-0005-0000-0000-000090180000}"/>
    <cellStyle name="Migliaia 2 2 3 7 4 2 2" xfId="41091" xr:uid="{00000000-0005-0000-0000-000091180000}"/>
    <cellStyle name="Migliaia 2 2 3 7 4 3" xfId="29674" xr:uid="{00000000-0005-0000-0000-000092180000}"/>
    <cellStyle name="Migliaia 2 2 3 7 5" xfId="12546" xr:uid="{00000000-0005-0000-0000-000093180000}"/>
    <cellStyle name="Migliaia 2 2 3 7 5 2" xfId="35383" xr:uid="{00000000-0005-0000-0000-000094180000}"/>
    <cellStyle name="Migliaia 2 2 3 7 6" xfId="23966" xr:uid="{00000000-0005-0000-0000-000095180000}"/>
    <cellStyle name="Migliaia 2 2 3 8" xfId="1294" xr:uid="{00000000-0005-0000-0000-000096180000}"/>
    <cellStyle name="Migliaia 2 2 3 8 2" xfId="2770" xr:uid="{00000000-0005-0000-0000-000097180000}"/>
    <cellStyle name="Migliaia 2 2 3 8 2 2" xfId="5626" xr:uid="{00000000-0005-0000-0000-000098180000}"/>
    <cellStyle name="Migliaia 2 2 3 8 2 2 2" xfId="11334" xr:uid="{00000000-0005-0000-0000-000099180000}"/>
    <cellStyle name="Migliaia 2 2 3 8 2 2 2 2" xfId="22752" xr:uid="{00000000-0005-0000-0000-00009A180000}"/>
    <cellStyle name="Migliaia 2 2 3 8 2 2 2 2 2" xfId="45589" xr:uid="{00000000-0005-0000-0000-00009B180000}"/>
    <cellStyle name="Migliaia 2 2 3 8 2 2 2 3" xfId="34172" xr:uid="{00000000-0005-0000-0000-00009C180000}"/>
    <cellStyle name="Migliaia 2 2 3 8 2 2 3" xfId="17044" xr:uid="{00000000-0005-0000-0000-00009D180000}"/>
    <cellStyle name="Migliaia 2 2 3 8 2 2 3 2" xfId="39881" xr:uid="{00000000-0005-0000-0000-00009E180000}"/>
    <cellStyle name="Migliaia 2 2 3 8 2 2 4" xfId="28464" xr:uid="{00000000-0005-0000-0000-00009F180000}"/>
    <cellStyle name="Migliaia 2 2 3 8 2 3" xfId="8481" xr:uid="{00000000-0005-0000-0000-0000A0180000}"/>
    <cellStyle name="Migliaia 2 2 3 8 2 3 2" xfId="19898" xr:uid="{00000000-0005-0000-0000-0000A1180000}"/>
    <cellStyle name="Migliaia 2 2 3 8 2 3 2 2" xfId="42735" xr:uid="{00000000-0005-0000-0000-0000A2180000}"/>
    <cellStyle name="Migliaia 2 2 3 8 2 3 3" xfId="31318" xr:uid="{00000000-0005-0000-0000-0000A3180000}"/>
    <cellStyle name="Migliaia 2 2 3 8 2 4" xfId="14190" xr:uid="{00000000-0005-0000-0000-0000A4180000}"/>
    <cellStyle name="Migliaia 2 2 3 8 2 4 2" xfId="37027" xr:uid="{00000000-0005-0000-0000-0000A5180000}"/>
    <cellStyle name="Migliaia 2 2 3 8 2 5" xfId="25610" xr:uid="{00000000-0005-0000-0000-0000A6180000}"/>
    <cellStyle name="Migliaia 2 2 3 8 3" xfId="4199" xr:uid="{00000000-0005-0000-0000-0000A7180000}"/>
    <cellStyle name="Migliaia 2 2 3 8 3 2" xfId="9908" xr:uid="{00000000-0005-0000-0000-0000A8180000}"/>
    <cellStyle name="Migliaia 2 2 3 8 3 2 2" xfId="21325" xr:uid="{00000000-0005-0000-0000-0000A9180000}"/>
    <cellStyle name="Migliaia 2 2 3 8 3 2 2 2" xfId="44162" xr:uid="{00000000-0005-0000-0000-0000AA180000}"/>
    <cellStyle name="Migliaia 2 2 3 8 3 2 3" xfId="32745" xr:uid="{00000000-0005-0000-0000-0000AB180000}"/>
    <cellStyle name="Migliaia 2 2 3 8 3 3" xfId="15617" xr:uid="{00000000-0005-0000-0000-0000AC180000}"/>
    <cellStyle name="Migliaia 2 2 3 8 3 3 2" xfId="38454" xr:uid="{00000000-0005-0000-0000-0000AD180000}"/>
    <cellStyle name="Migliaia 2 2 3 8 3 4" xfId="27037" xr:uid="{00000000-0005-0000-0000-0000AE180000}"/>
    <cellStyle name="Migliaia 2 2 3 8 4" xfId="7054" xr:uid="{00000000-0005-0000-0000-0000AF180000}"/>
    <cellStyle name="Migliaia 2 2 3 8 4 2" xfId="18471" xr:uid="{00000000-0005-0000-0000-0000B0180000}"/>
    <cellStyle name="Migliaia 2 2 3 8 4 2 2" xfId="41308" xr:uid="{00000000-0005-0000-0000-0000B1180000}"/>
    <cellStyle name="Migliaia 2 2 3 8 4 3" xfId="29891" xr:uid="{00000000-0005-0000-0000-0000B2180000}"/>
    <cellStyle name="Migliaia 2 2 3 8 5" xfId="12763" xr:uid="{00000000-0005-0000-0000-0000B3180000}"/>
    <cellStyle name="Migliaia 2 2 3 8 5 2" xfId="35600" xr:uid="{00000000-0005-0000-0000-0000B4180000}"/>
    <cellStyle name="Migliaia 2 2 3 8 6" xfId="24183" xr:uid="{00000000-0005-0000-0000-0000B5180000}"/>
    <cellStyle name="Migliaia 2 2 3 9" xfId="1541" xr:uid="{00000000-0005-0000-0000-0000B6180000}"/>
    <cellStyle name="Migliaia 2 2 3 9 2" xfId="2987" xr:uid="{00000000-0005-0000-0000-0000B7180000}"/>
    <cellStyle name="Migliaia 2 2 3 9 2 2" xfId="5843" xr:uid="{00000000-0005-0000-0000-0000B8180000}"/>
    <cellStyle name="Migliaia 2 2 3 9 2 2 2" xfId="11551" xr:uid="{00000000-0005-0000-0000-0000B9180000}"/>
    <cellStyle name="Migliaia 2 2 3 9 2 2 2 2" xfId="22969" xr:uid="{00000000-0005-0000-0000-0000BA180000}"/>
    <cellStyle name="Migliaia 2 2 3 9 2 2 2 2 2" xfId="45806" xr:uid="{00000000-0005-0000-0000-0000BB180000}"/>
    <cellStyle name="Migliaia 2 2 3 9 2 2 2 3" xfId="34389" xr:uid="{00000000-0005-0000-0000-0000BC180000}"/>
    <cellStyle name="Migliaia 2 2 3 9 2 2 3" xfId="17261" xr:uid="{00000000-0005-0000-0000-0000BD180000}"/>
    <cellStyle name="Migliaia 2 2 3 9 2 2 3 2" xfId="40098" xr:uid="{00000000-0005-0000-0000-0000BE180000}"/>
    <cellStyle name="Migliaia 2 2 3 9 2 2 4" xfId="28681" xr:uid="{00000000-0005-0000-0000-0000BF180000}"/>
    <cellStyle name="Migliaia 2 2 3 9 2 3" xfId="8698" xr:uid="{00000000-0005-0000-0000-0000C0180000}"/>
    <cellStyle name="Migliaia 2 2 3 9 2 3 2" xfId="20115" xr:uid="{00000000-0005-0000-0000-0000C1180000}"/>
    <cellStyle name="Migliaia 2 2 3 9 2 3 2 2" xfId="42952" xr:uid="{00000000-0005-0000-0000-0000C2180000}"/>
    <cellStyle name="Migliaia 2 2 3 9 2 3 3" xfId="31535" xr:uid="{00000000-0005-0000-0000-0000C3180000}"/>
    <cellStyle name="Migliaia 2 2 3 9 2 4" xfId="14407" xr:uid="{00000000-0005-0000-0000-0000C4180000}"/>
    <cellStyle name="Migliaia 2 2 3 9 2 4 2" xfId="37244" xr:uid="{00000000-0005-0000-0000-0000C5180000}"/>
    <cellStyle name="Migliaia 2 2 3 9 2 5" xfId="25827" xr:uid="{00000000-0005-0000-0000-0000C6180000}"/>
    <cellStyle name="Migliaia 2 2 3 9 3" xfId="4416" xr:uid="{00000000-0005-0000-0000-0000C7180000}"/>
    <cellStyle name="Migliaia 2 2 3 9 3 2" xfId="10125" xr:uid="{00000000-0005-0000-0000-0000C8180000}"/>
    <cellStyle name="Migliaia 2 2 3 9 3 2 2" xfId="21542" xr:uid="{00000000-0005-0000-0000-0000C9180000}"/>
    <cellStyle name="Migliaia 2 2 3 9 3 2 2 2" xfId="44379" xr:uid="{00000000-0005-0000-0000-0000CA180000}"/>
    <cellStyle name="Migliaia 2 2 3 9 3 2 3" xfId="32962" xr:uid="{00000000-0005-0000-0000-0000CB180000}"/>
    <cellStyle name="Migliaia 2 2 3 9 3 3" xfId="15834" xr:uid="{00000000-0005-0000-0000-0000CC180000}"/>
    <cellStyle name="Migliaia 2 2 3 9 3 3 2" xfId="38671" xr:uid="{00000000-0005-0000-0000-0000CD180000}"/>
    <cellStyle name="Migliaia 2 2 3 9 3 4" xfId="27254" xr:uid="{00000000-0005-0000-0000-0000CE180000}"/>
    <cellStyle name="Migliaia 2 2 3 9 4" xfId="7271" xr:uid="{00000000-0005-0000-0000-0000CF180000}"/>
    <cellStyle name="Migliaia 2 2 3 9 4 2" xfId="18688" xr:uid="{00000000-0005-0000-0000-0000D0180000}"/>
    <cellStyle name="Migliaia 2 2 3 9 4 2 2" xfId="41525" xr:uid="{00000000-0005-0000-0000-0000D1180000}"/>
    <cellStyle name="Migliaia 2 2 3 9 4 3" xfId="30108" xr:uid="{00000000-0005-0000-0000-0000D2180000}"/>
    <cellStyle name="Migliaia 2 2 3 9 5" xfId="12980" xr:uid="{00000000-0005-0000-0000-0000D3180000}"/>
    <cellStyle name="Migliaia 2 2 3 9 5 2" xfId="35817" xr:uid="{00000000-0005-0000-0000-0000D4180000}"/>
    <cellStyle name="Migliaia 2 2 3 9 6" xfId="24400" xr:uid="{00000000-0005-0000-0000-0000D5180000}"/>
    <cellStyle name="Migliaia 2 2 4" xfId="210" xr:uid="{00000000-0005-0000-0000-0000D6180000}"/>
    <cellStyle name="Migliaia 2 2 4 10" xfId="3284" xr:uid="{00000000-0005-0000-0000-0000D7180000}"/>
    <cellStyle name="Migliaia 2 2 4 10 2" xfId="8993" xr:uid="{00000000-0005-0000-0000-0000D8180000}"/>
    <cellStyle name="Migliaia 2 2 4 10 2 2" xfId="20410" xr:uid="{00000000-0005-0000-0000-0000D9180000}"/>
    <cellStyle name="Migliaia 2 2 4 10 2 2 2" xfId="43247" xr:uid="{00000000-0005-0000-0000-0000DA180000}"/>
    <cellStyle name="Migliaia 2 2 4 10 2 3" xfId="31830" xr:uid="{00000000-0005-0000-0000-0000DB180000}"/>
    <cellStyle name="Migliaia 2 2 4 10 3" xfId="14702" xr:uid="{00000000-0005-0000-0000-0000DC180000}"/>
    <cellStyle name="Migliaia 2 2 4 10 3 2" xfId="37539" xr:uid="{00000000-0005-0000-0000-0000DD180000}"/>
    <cellStyle name="Migliaia 2 2 4 10 4" xfId="26122" xr:uid="{00000000-0005-0000-0000-0000DE180000}"/>
    <cellStyle name="Migliaia 2 2 4 11" xfId="6139" xr:uid="{00000000-0005-0000-0000-0000DF180000}"/>
    <cellStyle name="Migliaia 2 2 4 11 2" xfId="17556" xr:uid="{00000000-0005-0000-0000-0000E0180000}"/>
    <cellStyle name="Migliaia 2 2 4 11 2 2" xfId="40393" xr:uid="{00000000-0005-0000-0000-0000E1180000}"/>
    <cellStyle name="Migliaia 2 2 4 11 3" xfId="28976" xr:uid="{00000000-0005-0000-0000-0000E2180000}"/>
    <cellStyle name="Migliaia 2 2 4 12" xfId="11848" xr:uid="{00000000-0005-0000-0000-0000E3180000}"/>
    <cellStyle name="Migliaia 2 2 4 12 2" xfId="34685" xr:uid="{00000000-0005-0000-0000-0000E4180000}"/>
    <cellStyle name="Migliaia 2 2 4 13" xfId="23268" xr:uid="{00000000-0005-0000-0000-0000E5180000}"/>
    <cellStyle name="Migliaia 2 2 4 2" xfId="305" xr:uid="{00000000-0005-0000-0000-0000E6180000}"/>
    <cellStyle name="Migliaia 2 2 4 2 10" xfId="6218" xr:uid="{00000000-0005-0000-0000-0000E7180000}"/>
    <cellStyle name="Migliaia 2 2 4 2 10 2" xfId="17635" xr:uid="{00000000-0005-0000-0000-0000E8180000}"/>
    <cellStyle name="Migliaia 2 2 4 2 10 2 2" xfId="40472" xr:uid="{00000000-0005-0000-0000-0000E9180000}"/>
    <cellStyle name="Migliaia 2 2 4 2 10 3" xfId="29055" xr:uid="{00000000-0005-0000-0000-0000EA180000}"/>
    <cellStyle name="Migliaia 2 2 4 2 11" xfId="11927" xr:uid="{00000000-0005-0000-0000-0000EB180000}"/>
    <cellStyle name="Migliaia 2 2 4 2 11 2" xfId="34764" xr:uid="{00000000-0005-0000-0000-0000EC180000}"/>
    <cellStyle name="Migliaia 2 2 4 2 12" xfId="23347" xr:uid="{00000000-0005-0000-0000-0000ED180000}"/>
    <cellStyle name="Migliaia 2 2 4 2 2" xfId="459" xr:uid="{00000000-0005-0000-0000-0000EE180000}"/>
    <cellStyle name="Migliaia 2 2 4 2 2 10" xfId="12051" xr:uid="{00000000-0005-0000-0000-0000EF180000}"/>
    <cellStyle name="Migliaia 2 2 4 2 2 10 2" xfId="34888" xr:uid="{00000000-0005-0000-0000-0000F0180000}"/>
    <cellStyle name="Migliaia 2 2 4 2 2 11" xfId="23471" xr:uid="{00000000-0005-0000-0000-0000F1180000}"/>
    <cellStyle name="Migliaia 2 2 4 2 2 2" xfId="713" xr:uid="{00000000-0005-0000-0000-0000F2180000}"/>
    <cellStyle name="Migliaia 2 2 4 2 2 2 2" xfId="2275" xr:uid="{00000000-0005-0000-0000-0000F3180000}"/>
    <cellStyle name="Migliaia 2 2 4 2 2 2 2 2" xfId="5131" xr:uid="{00000000-0005-0000-0000-0000F4180000}"/>
    <cellStyle name="Migliaia 2 2 4 2 2 2 2 2 2" xfId="10839" xr:uid="{00000000-0005-0000-0000-0000F5180000}"/>
    <cellStyle name="Migliaia 2 2 4 2 2 2 2 2 2 2" xfId="22257" xr:uid="{00000000-0005-0000-0000-0000F6180000}"/>
    <cellStyle name="Migliaia 2 2 4 2 2 2 2 2 2 2 2" xfId="45094" xr:uid="{00000000-0005-0000-0000-0000F7180000}"/>
    <cellStyle name="Migliaia 2 2 4 2 2 2 2 2 2 3" xfId="33677" xr:uid="{00000000-0005-0000-0000-0000F8180000}"/>
    <cellStyle name="Migliaia 2 2 4 2 2 2 2 2 3" xfId="16549" xr:uid="{00000000-0005-0000-0000-0000F9180000}"/>
    <cellStyle name="Migliaia 2 2 4 2 2 2 2 2 3 2" xfId="39386" xr:uid="{00000000-0005-0000-0000-0000FA180000}"/>
    <cellStyle name="Migliaia 2 2 4 2 2 2 2 2 4" xfId="27969" xr:uid="{00000000-0005-0000-0000-0000FB180000}"/>
    <cellStyle name="Migliaia 2 2 4 2 2 2 2 3" xfId="7986" xr:uid="{00000000-0005-0000-0000-0000FC180000}"/>
    <cellStyle name="Migliaia 2 2 4 2 2 2 2 3 2" xfId="19403" xr:uid="{00000000-0005-0000-0000-0000FD180000}"/>
    <cellStyle name="Migliaia 2 2 4 2 2 2 2 3 2 2" xfId="42240" xr:uid="{00000000-0005-0000-0000-0000FE180000}"/>
    <cellStyle name="Migliaia 2 2 4 2 2 2 2 3 3" xfId="30823" xr:uid="{00000000-0005-0000-0000-0000FF180000}"/>
    <cellStyle name="Migliaia 2 2 4 2 2 2 2 4" xfId="13695" xr:uid="{00000000-0005-0000-0000-000000190000}"/>
    <cellStyle name="Migliaia 2 2 4 2 2 2 2 4 2" xfId="36532" xr:uid="{00000000-0005-0000-0000-000001190000}"/>
    <cellStyle name="Migliaia 2 2 4 2 2 2 2 5" xfId="25115" xr:uid="{00000000-0005-0000-0000-000002190000}"/>
    <cellStyle name="Migliaia 2 2 4 2 2 2 3" xfId="3704" xr:uid="{00000000-0005-0000-0000-000003190000}"/>
    <cellStyle name="Migliaia 2 2 4 2 2 2 3 2" xfId="9413" xr:uid="{00000000-0005-0000-0000-000004190000}"/>
    <cellStyle name="Migliaia 2 2 4 2 2 2 3 2 2" xfId="20830" xr:uid="{00000000-0005-0000-0000-000005190000}"/>
    <cellStyle name="Migliaia 2 2 4 2 2 2 3 2 2 2" xfId="43667" xr:uid="{00000000-0005-0000-0000-000006190000}"/>
    <cellStyle name="Migliaia 2 2 4 2 2 2 3 2 3" xfId="32250" xr:uid="{00000000-0005-0000-0000-000007190000}"/>
    <cellStyle name="Migliaia 2 2 4 2 2 2 3 3" xfId="15122" xr:uid="{00000000-0005-0000-0000-000008190000}"/>
    <cellStyle name="Migliaia 2 2 4 2 2 2 3 3 2" xfId="37959" xr:uid="{00000000-0005-0000-0000-000009190000}"/>
    <cellStyle name="Migliaia 2 2 4 2 2 2 3 4" xfId="26542" xr:uid="{00000000-0005-0000-0000-00000A190000}"/>
    <cellStyle name="Migliaia 2 2 4 2 2 2 4" xfId="6559" xr:uid="{00000000-0005-0000-0000-00000B190000}"/>
    <cellStyle name="Migliaia 2 2 4 2 2 2 4 2" xfId="17976" xr:uid="{00000000-0005-0000-0000-00000C190000}"/>
    <cellStyle name="Migliaia 2 2 4 2 2 2 4 2 2" xfId="40813" xr:uid="{00000000-0005-0000-0000-00000D190000}"/>
    <cellStyle name="Migliaia 2 2 4 2 2 2 4 3" xfId="29396" xr:uid="{00000000-0005-0000-0000-00000E190000}"/>
    <cellStyle name="Migliaia 2 2 4 2 2 2 5" xfId="12268" xr:uid="{00000000-0005-0000-0000-00000F190000}"/>
    <cellStyle name="Migliaia 2 2 4 2 2 2 5 2" xfId="35105" xr:uid="{00000000-0005-0000-0000-000010190000}"/>
    <cellStyle name="Migliaia 2 2 4 2 2 2 6" xfId="23688" xr:uid="{00000000-0005-0000-0000-000011190000}"/>
    <cellStyle name="Migliaia 2 2 4 2 2 3" xfId="973" xr:uid="{00000000-0005-0000-0000-000012190000}"/>
    <cellStyle name="Migliaia 2 2 4 2 2 3 2" xfId="2492" xr:uid="{00000000-0005-0000-0000-000013190000}"/>
    <cellStyle name="Migliaia 2 2 4 2 2 3 2 2" xfId="5348" xr:uid="{00000000-0005-0000-0000-000014190000}"/>
    <cellStyle name="Migliaia 2 2 4 2 2 3 2 2 2" xfId="11056" xr:uid="{00000000-0005-0000-0000-000015190000}"/>
    <cellStyle name="Migliaia 2 2 4 2 2 3 2 2 2 2" xfId="22474" xr:uid="{00000000-0005-0000-0000-000016190000}"/>
    <cellStyle name="Migliaia 2 2 4 2 2 3 2 2 2 2 2" xfId="45311" xr:uid="{00000000-0005-0000-0000-000017190000}"/>
    <cellStyle name="Migliaia 2 2 4 2 2 3 2 2 2 3" xfId="33894" xr:uid="{00000000-0005-0000-0000-000018190000}"/>
    <cellStyle name="Migliaia 2 2 4 2 2 3 2 2 3" xfId="16766" xr:uid="{00000000-0005-0000-0000-000019190000}"/>
    <cellStyle name="Migliaia 2 2 4 2 2 3 2 2 3 2" xfId="39603" xr:uid="{00000000-0005-0000-0000-00001A190000}"/>
    <cellStyle name="Migliaia 2 2 4 2 2 3 2 2 4" xfId="28186" xr:uid="{00000000-0005-0000-0000-00001B190000}"/>
    <cellStyle name="Migliaia 2 2 4 2 2 3 2 3" xfId="8203" xr:uid="{00000000-0005-0000-0000-00001C190000}"/>
    <cellStyle name="Migliaia 2 2 4 2 2 3 2 3 2" xfId="19620" xr:uid="{00000000-0005-0000-0000-00001D190000}"/>
    <cellStyle name="Migliaia 2 2 4 2 2 3 2 3 2 2" xfId="42457" xr:uid="{00000000-0005-0000-0000-00001E190000}"/>
    <cellStyle name="Migliaia 2 2 4 2 2 3 2 3 3" xfId="31040" xr:uid="{00000000-0005-0000-0000-00001F190000}"/>
    <cellStyle name="Migliaia 2 2 4 2 2 3 2 4" xfId="13912" xr:uid="{00000000-0005-0000-0000-000020190000}"/>
    <cellStyle name="Migliaia 2 2 4 2 2 3 2 4 2" xfId="36749" xr:uid="{00000000-0005-0000-0000-000021190000}"/>
    <cellStyle name="Migliaia 2 2 4 2 2 3 2 5" xfId="25332" xr:uid="{00000000-0005-0000-0000-000022190000}"/>
    <cellStyle name="Migliaia 2 2 4 2 2 3 3" xfId="3921" xr:uid="{00000000-0005-0000-0000-000023190000}"/>
    <cellStyle name="Migliaia 2 2 4 2 2 3 3 2" xfId="9630" xr:uid="{00000000-0005-0000-0000-000024190000}"/>
    <cellStyle name="Migliaia 2 2 4 2 2 3 3 2 2" xfId="21047" xr:uid="{00000000-0005-0000-0000-000025190000}"/>
    <cellStyle name="Migliaia 2 2 4 2 2 3 3 2 2 2" xfId="43884" xr:uid="{00000000-0005-0000-0000-000026190000}"/>
    <cellStyle name="Migliaia 2 2 4 2 2 3 3 2 3" xfId="32467" xr:uid="{00000000-0005-0000-0000-000027190000}"/>
    <cellStyle name="Migliaia 2 2 4 2 2 3 3 3" xfId="15339" xr:uid="{00000000-0005-0000-0000-000028190000}"/>
    <cellStyle name="Migliaia 2 2 4 2 2 3 3 3 2" xfId="38176" xr:uid="{00000000-0005-0000-0000-000029190000}"/>
    <cellStyle name="Migliaia 2 2 4 2 2 3 3 4" xfId="26759" xr:uid="{00000000-0005-0000-0000-00002A190000}"/>
    <cellStyle name="Migliaia 2 2 4 2 2 3 4" xfId="6776" xr:uid="{00000000-0005-0000-0000-00002B190000}"/>
    <cellStyle name="Migliaia 2 2 4 2 2 3 4 2" xfId="18193" xr:uid="{00000000-0005-0000-0000-00002C190000}"/>
    <cellStyle name="Migliaia 2 2 4 2 2 3 4 2 2" xfId="41030" xr:uid="{00000000-0005-0000-0000-00002D190000}"/>
    <cellStyle name="Migliaia 2 2 4 2 2 3 4 3" xfId="29613" xr:uid="{00000000-0005-0000-0000-00002E190000}"/>
    <cellStyle name="Migliaia 2 2 4 2 2 3 5" xfId="12485" xr:uid="{00000000-0005-0000-0000-00002F190000}"/>
    <cellStyle name="Migliaia 2 2 4 2 2 3 5 2" xfId="35322" xr:uid="{00000000-0005-0000-0000-000030190000}"/>
    <cellStyle name="Migliaia 2 2 4 2 2 3 6" xfId="23905" xr:uid="{00000000-0005-0000-0000-000031190000}"/>
    <cellStyle name="Migliaia 2 2 4 2 2 4" xfId="1220" xr:uid="{00000000-0005-0000-0000-000032190000}"/>
    <cellStyle name="Migliaia 2 2 4 2 2 4 2" xfId="2709" xr:uid="{00000000-0005-0000-0000-000033190000}"/>
    <cellStyle name="Migliaia 2 2 4 2 2 4 2 2" xfId="5565" xr:uid="{00000000-0005-0000-0000-000034190000}"/>
    <cellStyle name="Migliaia 2 2 4 2 2 4 2 2 2" xfId="11273" xr:uid="{00000000-0005-0000-0000-000035190000}"/>
    <cellStyle name="Migliaia 2 2 4 2 2 4 2 2 2 2" xfId="22691" xr:uid="{00000000-0005-0000-0000-000036190000}"/>
    <cellStyle name="Migliaia 2 2 4 2 2 4 2 2 2 2 2" xfId="45528" xr:uid="{00000000-0005-0000-0000-000037190000}"/>
    <cellStyle name="Migliaia 2 2 4 2 2 4 2 2 2 3" xfId="34111" xr:uid="{00000000-0005-0000-0000-000038190000}"/>
    <cellStyle name="Migliaia 2 2 4 2 2 4 2 2 3" xfId="16983" xr:uid="{00000000-0005-0000-0000-000039190000}"/>
    <cellStyle name="Migliaia 2 2 4 2 2 4 2 2 3 2" xfId="39820" xr:uid="{00000000-0005-0000-0000-00003A190000}"/>
    <cellStyle name="Migliaia 2 2 4 2 2 4 2 2 4" xfId="28403" xr:uid="{00000000-0005-0000-0000-00003B190000}"/>
    <cellStyle name="Migliaia 2 2 4 2 2 4 2 3" xfId="8420" xr:uid="{00000000-0005-0000-0000-00003C190000}"/>
    <cellStyle name="Migliaia 2 2 4 2 2 4 2 3 2" xfId="19837" xr:uid="{00000000-0005-0000-0000-00003D190000}"/>
    <cellStyle name="Migliaia 2 2 4 2 2 4 2 3 2 2" xfId="42674" xr:uid="{00000000-0005-0000-0000-00003E190000}"/>
    <cellStyle name="Migliaia 2 2 4 2 2 4 2 3 3" xfId="31257" xr:uid="{00000000-0005-0000-0000-00003F190000}"/>
    <cellStyle name="Migliaia 2 2 4 2 2 4 2 4" xfId="14129" xr:uid="{00000000-0005-0000-0000-000040190000}"/>
    <cellStyle name="Migliaia 2 2 4 2 2 4 2 4 2" xfId="36966" xr:uid="{00000000-0005-0000-0000-000041190000}"/>
    <cellStyle name="Migliaia 2 2 4 2 2 4 2 5" xfId="25549" xr:uid="{00000000-0005-0000-0000-000042190000}"/>
    <cellStyle name="Migliaia 2 2 4 2 2 4 3" xfId="4138" xr:uid="{00000000-0005-0000-0000-000043190000}"/>
    <cellStyle name="Migliaia 2 2 4 2 2 4 3 2" xfId="9847" xr:uid="{00000000-0005-0000-0000-000044190000}"/>
    <cellStyle name="Migliaia 2 2 4 2 2 4 3 2 2" xfId="21264" xr:uid="{00000000-0005-0000-0000-000045190000}"/>
    <cellStyle name="Migliaia 2 2 4 2 2 4 3 2 2 2" xfId="44101" xr:uid="{00000000-0005-0000-0000-000046190000}"/>
    <cellStyle name="Migliaia 2 2 4 2 2 4 3 2 3" xfId="32684" xr:uid="{00000000-0005-0000-0000-000047190000}"/>
    <cellStyle name="Migliaia 2 2 4 2 2 4 3 3" xfId="15556" xr:uid="{00000000-0005-0000-0000-000048190000}"/>
    <cellStyle name="Migliaia 2 2 4 2 2 4 3 3 2" xfId="38393" xr:uid="{00000000-0005-0000-0000-000049190000}"/>
    <cellStyle name="Migliaia 2 2 4 2 2 4 3 4" xfId="26976" xr:uid="{00000000-0005-0000-0000-00004A190000}"/>
    <cellStyle name="Migliaia 2 2 4 2 2 4 4" xfId="6993" xr:uid="{00000000-0005-0000-0000-00004B190000}"/>
    <cellStyle name="Migliaia 2 2 4 2 2 4 4 2" xfId="18410" xr:uid="{00000000-0005-0000-0000-00004C190000}"/>
    <cellStyle name="Migliaia 2 2 4 2 2 4 4 2 2" xfId="41247" xr:uid="{00000000-0005-0000-0000-00004D190000}"/>
    <cellStyle name="Migliaia 2 2 4 2 2 4 4 3" xfId="29830" xr:uid="{00000000-0005-0000-0000-00004E190000}"/>
    <cellStyle name="Migliaia 2 2 4 2 2 4 5" xfId="12702" xr:uid="{00000000-0005-0000-0000-00004F190000}"/>
    <cellStyle name="Migliaia 2 2 4 2 2 4 5 2" xfId="35539" xr:uid="{00000000-0005-0000-0000-000050190000}"/>
    <cellStyle name="Migliaia 2 2 4 2 2 4 6" xfId="24122" xr:uid="{00000000-0005-0000-0000-000051190000}"/>
    <cellStyle name="Migliaia 2 2 4 2 2 5" xfId="1467" xr:uid="{00000000-0005-0000-0000-000052190000}"/>
    <cellStyle name="Migliaia 2 2 4 2 2 5 2" xfId="2926" xr:uid="{00000000-0005-0000-0000-000053190000}"/>
    <cellStyle name="Migliaia 2 2 4 2 2 5 2 2" xfId="5782" xr:uid="{00000000-0005-0000-0000-000054190000}"/>
    <cellStyle name="Migliaia 2 2 4 2 2 5 2 2 2" xfId="11490" xr:uid="{00000000-0005-0000-0000-000055190000}"/>
    <cellStyle name="Migliaia 2 2 4 2 2 5 2 2 2 2" xfId="22908" xr:uid="{00000000-0005-0000-0000-000056190000}"/>
    <cellStyle name="Migliaia 2 2 4 2 2 5 2 2 2 2 2" xfId="45745" xr:uid="{00000000-0005-0000-0000-000057190000}"/>
    <cellStyle name="Migliaia 2 2 4 2 2 5 2 2 2 3" xfId="34328" xr:uid="{00000000-0005-0000-0000-000058190000}"/>
    <cellStyle name="Migliaia 2 2 4 2 2 5 2 2 3" xfId="17200" xr:uid="{00000000-0005-0000-0000-000059190000}"/>
    <cellStyle name="Migliaia 2 2 4 2 2 5 2 2 3 2" xfId="40037" xr:uid="{00000000-0005-0000-0000-00005A190000}"/>
    <cellStyle name="Migliaia 2 2 4 2 2 5 2 2 4" xfId="28620" xr:uid="{00000000-0005-0000-0000-00005B190000}"/>
    <cellStyle name="Migliaia 2 2 4 2 2 5 2 3" xfId="8637" xr:uid="{00000000-0005-0000-0000-00005C190000}"/>
    <cellStyle name="Migliaia 2 2 4 2 2 5 2 3 2" xfId="20054" xr:uid="{00000000-0005-0000-0000-00005D190000}"/>
    <cellStyle name="Migliaia 2 2 4 2 2 5 2 3 2 2" xfId="42891" xr:uid="{00000000-0005-0000-0000-00005E190000}"/>
    <cellStyle name="Migliaia 2 2 4 2 2 5 2 3 3" xfId="31474" xr:uid="{00000000-0005-0000-0000-00005F190000}"/>
    <cellStyle name="Migliaia 2 2 4 2 2 5 2 4" xfId="14346" xr:uid="{00000000-0005-0000-0000-000060190000}"/>
    <cellStyle name="Migliaia 2 2 4 2 2 5 2 4 2" xfId="37183" xr:uid="{00000000-0005-0000-0000-000061190000}"/>
    <cellStyle name="Migliaia 2 2 4 2 2 5 2 5" xfId="25766" xr:uid="{00000000-0005-0000-0000-000062190000}"/>
    <cellStyle name="Migliaia 2 2 4 2 2 5 3" xfId="4355" xr:uid="{00000000-0005-0000-0000-000063190000}"/>
    <cellStyle name="Migliaia 2 2 4 2 2 5 3 2" xfId="10064" xr:uid="{00000000-0005-0000-0000-000064190000}"/>
    <cellStyle name="Migliaia 2 2 4 2 2 5 3 2 2" xfId="21481" xr:uid="{00000000-0005-0000-0000-000065190000}"/>
    <cellStyle name="Migliaia 2 2 4 2 2 5 3 2 2 2" xfId="44318" xr:uid="{00000000-0005-0000-0000-000066190000}"/>
    <cellStyle name="Migliaia 2 2 4 2 2 5 3 2 3" xfId="32901" xr:uid="{00000000-0005-0000-0000-000067190000}"/>
    <cellStyle name="Migliaia 2 2 4 2 2 5 3 3" xfId="15773" xr:uid="{00000000-0005-0000-0000-000068190000}"/>
    <cellStyle name="Migliaia 2 2 4 2 2 5 3 3 2" xfId="38610" xr:uid="{00000000-0005-0000-0000-000069190000}"/>
    <cellStyle name="Migliaia 2 2 4 2 2 5 3 4" xfId="27193" xr:uid="{00000000-0005-0000-0000-00006A190000}"/>
    <cellStyle name="Migliaia 2 2 4 2 2 5 4" xfId="7210" xr:uid="{00000000-0005-0000-0000-00006B190000}"/>
    <cellStyle name="Migliaia 2 2 4 2 2 5 4 2" xfId="18627" xr:uid="{00000000-0005-0000-0000-00006C190000}"/>
    <cellStyle name="Migliaia 2 2 4 2 2 5 4 2 2" xfId="41464" xr:uid="{00000000-0005-0000-0000-00006D190000}"/>
    <cellStyle name="Migliaia 2 2 4 2 2 5 4 3" xfId="30047" xr:uid="{00000000-0005-0000-0000-00006E190000}"/>
    <cellStyle name="Migliaia 2 2 4 2 2 5 5" xfId="12919" xr:uid="{00000000-0005-0000-0000-00006F190000}"/>
    <cellStyle name="Migliaia 2 2 4 2 2 5 5 2" xfId="35756" xr:uid="{00000000-0005-0000-0000-000070190000}"/>
    <cellStyle name="Migliaia 2 2 4 2 2 5 6" xfId="24339" xr:uid="{00000000-0005-0000-0000-000071190000}"/>
    <cellStyle name="Migliaia 2 2 4 2 2 6" xfId="1714" xr:uid="{00000000-0005-0000-0000-000072190000}"/>
    <cellStyle name="Migliaia 2 2 4 2 2 6 2" xfId="3143" xr:uid="{00000000-0005-0000-0000-000073190000}"/>
    <cellStyle name="Migliaia 2 2 4 2 2 6 2 2" xfId="5999" xr:uid="{00000000-0005-0000-0000-000074190000}"/>
    <cellStyle name="Migliaia 2 2 4 2 2 6 2 2 2" xfId="11707" xr:uid="{00000000-0005-0000-0000-000075190000}"/>
    <cellStyle name="Migliaia 2 2 4 2 2 6 2 2 2 2" xfId="23125" xr:uid="{00000000-0005-0000-0000-000076190000}"/>
    <cellStyle name="Migliaia 2 2 4 2 2 6 2 2 2 2 2" xfId="45962" xr:uid="{00000000-0005-0000-0000-000077190000}"/>
    <cellStyle name="Migliaia 2 2 4 2 2 6 2 2 2 3" xfId="34545" xr:uid="{00000000-0005-0000-0000-000078190000}"/>
    <cellStyle name="Migliaia 2 2 4 2 2 6 2 2 3" xfId="17417" xr:uid="{00000000-0005-0000-0000-000079190000}"/>
    <cellStyle name="Migliaia 2 2 4 2 2 6 2 2 3 2" xfId="40254" xr:uid="{00000000-0005-0000-0000-00007A190000}"/>
    <cellStyle name="Migliaia 2 2 4 2 2 6 2 2 4" xfId="28837" xr:uid="{00000000-0005-0000-0000-00007B190000}"/>
    <cellStyle name="Migliaia 2 2 4 2 2 6 2 3" xfId="8854" xr:uid="{00000000-0005-0000-0000-00007C190000}"/>
    <cellStyle name="Migliaia 2 2 4 2 2 6 2 3 2" xfId="20271" xr:uid="{00000000-0005-0000-0000-00007D190000}"/>
    <cellStyle name="Migliaia 2 2 4 2 2 6 2 3 2 2" xfId="43108" xr:uid="{00000000-0005-0000-0000-00007E190000}"/>
    <cellStyle name="Migliaia 2 2 4 2 2 6 2 3 3" xfId="31691" xr:uid="{00000000-0005-0000-0000-00007F190000}"/>
    <cellStyle name="Migliaia 2 2 4 2 2 6 2 4" xfId="14563" xr:uid="{00000000-0005-0000-0000-000080190000}"/>
    <cellStyle name="Migliaia 2 2 4 2 2 6 2 4 2" xfId="37400" xr:uid="{00000000-0005-0000-0000-000081190000}"/>
    <cellStyle name="Migliaia 2 2 4 2 2 6 2 5" xfId="25983" xr:uid="{00000000-0005-0000-0000-000082190000}"/>
    <cellStyle name="Migliaia 2 2 4 2 2 6 3" xfId="4572" xr:uid="{00000000-0005-0000-0000-000083190000}"/>
    <cellStyle name="Migliaia 2 2 4 2 2 6 3 2" xfId="10281" xr:uid="{00000000-0005-0000-0000-000084190000}"/>
    <cellStyle name="Migliaia 2 2 4 2 2 6 3 2 2" xfId="21698" xr:uid="{00000000-0005-0000-0000-000085190000}"/>
    <cellStyle name="Migliaia 2 2 4 2 2 6 3 2 2 2" xfId="44535" xr:uid="{00000000-0005-0000-0000-000086190000}"/>
    <cellStyle name="Migliaia 2 2 4 2 2 6 3 2 3" xfId="33118" xr:uid="{00000000-0005-0000-0000-000087190000}"/>
    <cellStyle name="Migliaia 2 2 4 2 2 6 3 3" xfId="15990" xr:uid="{00000000-0005-0000-0000-000088190000}"/>
    <cellStyle name="Migliaia 2 2 4 2 2 6 3 3 2" xfId="38827" xr:uid="{00000000-0005-0000-0000-000089190000}"/>
    <cellStyle name="Migliaia 2 2 4 2 2 6 3 4" xfId="27410" xr:uid="{00000000-0005-0000-0000-00008A190000}"/>
    <cellStyle name="Migliaia 2 2 4 2 2 6 4" xfId="7427" xr:uid="{00000000-0005-0000-0000-00008B190000}"/>
    <cellStyle name="Migliaia 2 2 4 2 2 6 4 2" xfId="18844" xr:uid="{00000000-0005-0000-0000-00008C190000}"/>
    <cellStyle name="Migliaia 2 2 4 2 2 6 4 2 2" xfId="41681" xr:uid="{00000000-0005-0000-0000-00008D190000}"/>
    <cellStyle name="Migliaia 2 2 4 2 2 6 4 3" xfId="30264" xr:uid="{00000000-0005-0000-0000-00008E190000}"/>
    <cellStyle name="Migliaia 2 2 4 2 2 6 5" xfId="13136" xr:uid="{00000000-0005-0000-0000-00008F190000}"/>
    <cellStyle name="Migliaia 2 2 4 2 2 6 5 2" xfId="35973" xr:uid="{00000000-0005-0000-0000-000090190000}"/>
    <cellStyle name="Migliaia 2 2 4 2 2 6 6" xfId="24556" xr:uid="{00000000-0005-0000-0000-000091190000}"/>
    <cellStyle name="Migliaia 2 2 4 2 2 7" xfId="2058" xr:uid="{00000000-0005-0000-0000-000092190000}"/>
    <cellStyle name="Migliaia 2 2 4 2 2 7 2" xfId="4914" xr:uid="{00000000-0005-0000-0000-000093190000}"/>
    <cellStyle name="Migliaia 2 2 4 2 2 7 2 2" xfId="10622" xr:uid="{00000000-0005-0000-0000-000094190000}"/>
    <cellStyle name="Migliaia 2 2 4 2 2 7 2 2 2" xfId="22040" xr:uid="{00000000-0005-0000-0000-000095190000}"/>
    <cellStyle name="Migliaia 2 2 4 2 2 7 2 2 2 2" xfId="44877" xr:uid="{00000000-0005-0000-0000-000096190000}"/>
    <cellStyle name="Migliaia 2 2 4 2 2 7 2 2 3" xfId="33460" xr:uid="{00000000-0005-0000-0000-000097190000}"/>
    <cellStyle name="Migliaia 2 2 4 2 2 7 2 3" xfId="16332" xr:uid="{00000000-0005-0000-0000-000098190000}"/>
    <cellStyle name="Migliaia 2 2 4 2 2 7 2 3 2" xfId="39169" xr:uid="{00000000-0005-0000-0000-000099190000}"/>
    <cellStyle name="Migliaia 2 2 4 2 2 7 2 4" xfId="27752" xr:uid="{00000000-0005-0000-0000-00009A190000}"/>
    <cellStyle name="Migliaia 2 2 4 2 2 7 3" xfId="7769" xr:uid="{00000000-0005-0000-0000-00009B190000}"/>
    <cellStyle name="Migliaia 2 2 4 2 2 7 3 2" xfId="19186" xr:uid="{00000000-0005-0000-0000-00009C190000}"/>
    <cellStyle name="Migliaia 2 2 4 2 2 7 3 2 2" xfId="42023" xr:uid="{00000000-0005-0000-0000-00009D190000}"/>
    <cellStyle name="Migliaia 2 2 4 2 2 7 3 3" xfId="30606" xr:uid="{00000000-0005-0000-0000-00009E190000}"/>
    <cellStyle name="Migliaia 2 2 4 2 2 7 4" xfId="13478" xr:uid="{00000000-0005-0000-0000-00009F190000}"/>
    <cellStyle name="Migliaia 2 2 4 2 2 7 4 2" xfId="36315" xr:uid="{00000000-0005-0000-0000-0000A0190000}"/>
    <cellStyle name="Migliaia 2 2 4 2 2 7 5" xfId="24898" xr:uid="{00000000-0005-0000-0000-0000A1190000}"/>
    <cellStyle name="Migliaia 2 2 4 2 2 8" xfId="3487" xr:uid="{00000000-0005-0000-0000-0000A2190000}"/>
    <cellStyle name="Migliaia 2 2 4 2 2 8 2" xfId="9196" xr:uid="{00000000-0005-0000-0000-0000A3190000}"/>
    <cellStyle name="Migliaia 2 2 4 2 2 8 2 2" xfId="20613" xr:uid="{00000000-0005-0000-0000-0000A4190000}"/>
    <cellStyle name="Migliaia 2 2 4 2 2 8 2 2 2" xfId="43450" xr:uid="{00000000-0005-0000-0000-0000A5190000}"/>
    <cellStyle name="Migliaia 2 2 4 2 2 8 2 3" xfId="32033" xr:uid="{00000000-0005-0000-0000-0000A6190000}"/>
    <cellStyle name="Migliaia 2 2 4 2 2 8 3" xfId="14905" xr:uid="{00000000-0005-0000-0000-0000A7190000}"/>
    <cellStyle name="Migliaia 2 2 4 2 2 8 3 2" xfId="37742" xr:uid="{00000000-0005-0000-0000-0000A8190000}"/>
    <cellStyle name="Migliaia 2 2 4 2 2 8 4" xfId="26325" xr:uid="{00000000-0005-0000-0000-0000A9190000}"/>
    <cellStyle name="Migliaia 2 2 4 2 2 9" xfId="6342" xr:uid="{00000000-0005-0000-0000-0000AA190000}"/>
    <cellStyle name="Migliaia 2 2 4 2 2 9 2" xfId="17759" xr:uid="{00000000-0005-0000-0000-0000AB190000}"/>
    <cellStyle name="Migliaia 2 2 4 2 2 9 2 2" xfId="40596" xr:uid="{00000000-0005-0000-0000-0000AC190000}"/>
    <cellStyle name="Migliaia 2 2 4 2 2 9 3" xfId="29179" xr:uid="{00000000-0005-0000-0000-0000AD190000}"/>
    <cellStyle name="Migliaia 2 2 4 2 3" xfId="579" xr:uid="{00000000-0005-0000-0000-0000AE190000}"/>
    <cellStyle name="Migliaia 2 2 4 2 3 2" xfId="2161" xr:uid="{00000000-0005-0000-0000-0000AF190000}"/>
    <cellStyle name="Migliaia 2 2 4 2 3 2 2" xfId="5017" xr:uid="{00000000-0005-0000-0000-0000B0190000}"/>
    <cellStyle name="Migliaia 2 2 4 2 3 2 2 2" xfId="10725" xr:uid="{00000000-0005-0000-0000-0000B1190000}"/>
    <cellStyle name="Migliaia 2 2 4 2 3 2 2 2 2" xfId="22143" xr:uid="{00000000-0005-0000-0000-0000B2190000}"/>
    <cellStyle name="Migliaia 2 2 4 2 3 2 2 2 2 2" xfId="44980" xr:uid="{00000000-0005-0000-0000-0000B3190000}"/>
    <cellStyle name="Migliaia 2 2 4 2 3 2 2 2 3" xfId="33563" xr:uid="{00000000-0005-0000-0000-0000B4190000}"/>
    <cellStyle name="Migliaia 2 2 4 2 3 2 2 3" xfId="16435" xr:uid="{00000000-0005-0000-0000-0000B5190000}"/>
    <cellStyle name="Migliaia 2 2 4 2 3 2 2 3 2" xfId="39272" xr:uid="{00000000-0005-0000-0000-0000B6190000}"/>
    <cellStyle name="Migliaia 2 2 4 2 3 2 2 4" xfId="27855" xr:uid="{00000000-0005-0000-0000-0000B7190000}"/>
    <cellStyle name="Migliaia 2 2 4 2 3 2 3" xfId="7872" xr:uid="{00000000-0005-0000-0000-0000B8190000}"/>
    <cellStyle name="Migliaia 2 2 4 2 3 2 3 2" xfId="19289" xr:uid="{00000000-0005-0000-0000-0000B9190000}"/>
    <cellStyle name="Migliaia 2 2 4 2 3 2 3 2 2" xfId="42126" xr:uid="{00000000-0005-0000-0000-0000BA190000}"/>
    <cellStyle name="Migliaia 2 2 4 2 3 2 3 3" xfId="30709" xr:uid="{00000000-0005-0000-0000-0000BB190000}"/>
    <cellStyle name="Migliaia 2 2 4 2 3 2 4" xfId="13581" xr:uid="{00000000-0005-0000-0000-0000BC190000}"/>
    <cellStyle name="Migliaia 2 2 4 2 3 2 4 2" xfId="36418" xr:uid="{00000000-0005-0000-0000-0000BD190000}"/>
    <cellStyle name="Migliaia 2 2 4 2 3 2 5" xfId="25001" xr:uid="{00000000-0005-0000-0000-0000BE190000}"/>
    <cellStyle name="Migliaia 2 2 4 2 3 3" xfId="3590" xr:uid="{00000000-0005-0000-0000-0000BF190000}"/>
    <cellStyle name="Migliaia 2 2 4 2 3 3 2" xfId="9299" xr:uid="{00000000-0005-0000-0000-0000C0190000}"/>
    <cellStyle name="Migliaia 2 2 4 2 3 3 2 2" xfId="20716" xr:uid="{00000000-0005-0000-0000-0000C1190000}"/>
    <cellStyle name="Migliaia 2 2 4 2 3 3 2 2 2" xfId="43553" xr:uid="{00000000-0005-0000-0000-0000C2190000}"/>
    <cellStyle name="Migliaia 2 2 4 2 3 3 2 3" xfId="32136" xr:uid="{00000000-0005-0000-0000-0000C3190000}"/>
    <cellStyle name="Migliaia 2 2 4 2 3 3 3" xfId="15008" xr:uid="{00000000-0005-0000-0000-0000C4190000}"/>
    <cellStyle name="Migliaia 2 2 4 2 3 3 3 2" xfId="37845" xr:uid="{00000000-0005-0000-0000-0000C5190000}"/>
    <cellStyle name="Migliaia 2 2 4 2 3 3 4" xfId="26428" xr:uid="{00000000-0005-0000-0000-0000C6190000}"/>
    <cellStyle name="Migliaia 2 2 4 2 3 4" xfId="6445" xr:uid="{00000000-0005-0000-0000-0000C7190000}"/>
    <cellStyle name="Migliaia 2 2 4 2 3 4 2" xfId="17862" xr:uid="{00000000-0005-0000-0000-0000C8190000}"/>
    <cellStyle name="Migliaia 2 2 4 2 3 4 2 2" xfId="40699" xr:uid="{00000000-0005-0000-0000-0000C9190000}"/>
    <cellStyle name="Migliaia 2 2 4 2 3 4 3" xfId="29282" xr:uid="{00000000-0005-0000-0000-0000CA190000}"/>
    <cellStyle name="Migliaia 2 2 4 2 3 5" xfId="12154" xr:uid="{00000000-0005-0000-0000-0000CB190000}"/>
    <cellStyle name="Migliaia 2 2 4 2 3 5 2" xfId="34991" xr:uid="{00000000-0005-0000-0000-0000CC190000}"/>
    <cellStyle name="Migliaia 2 2 4 2 3 6" xfId="23574" xr:uid="{00000000-0005-0000-0000-0000CD190000}"/>
    <cellStyle name="Migliaia 2 2 4 2 4" xfId="842" xr:uid="{00000000-0005-0000-0000-0000CE190000}"/>
    <cellStyle name="Migliaia 2 2 4 2 4 2" xfId="2378" xr:uid="{00000000-0005-0000-0000-0000CF190000}"/>
    <cellStyle name="Migliaia 2 2 4 2 4 2 2" xfId="5234" xr:uid="{00000000-0005-0000-0000-0000D0190000}"/>
    <cellStyle name="Migliaia 2 2 4 2 4 2 2 2" xfId="10942" xr:uid="{00000000-0005-0000-0000-0000D1190000}"/>
    <cellStyle name="Migliaia 2 2 4 2 4 2 2 2 2" xfId="22360" xr:uid="{00000000-0005-0000-0000-0000D2190000}"/>
    <cellStyle name="Migliaia 2 2 4 2 4 2 2 2 2 2" xfId="45197" xr:uid="{00000000-0005-0000-0000-0000D3190000}"/>
    <cellStyle name="Migliaia 2 2 4 2 4 2 2 2 3" xfId="33780" xr:uid="{00000000-0005-0000-0000-0000D4190000}"/>
    <cellStyle name="Migliaia 2 2 4 2 4 2 2 3" xfId="16652" xr:uid="{00000000-0005-0000-0000-0000D5190000}"/>
    <cellStyle name="Migliaia 2 2 4 2 4 2 2 3 2" xfId="39489" xr:uid="{00000000-0005-0000-0000-0000D6190000}"/>
    <cellStyle name="Migliaia 2 2 4 2 4 2 2 4" xfId="28072" xr:uid="{00000000-0005-0000-0000-0000D7190000}"/>
    <cellStyle name="Migliaia 2 2 4 2 4 2 3" xfId="8089" xr:uid="{00000000-0005-0000-0000-0000D8190000}"/>
    <cellStyle name="Migliaia 2 2 4 2 4 2 3 2" xfId="19506" xr:uid="{00000000-0005-0000-0000-0000D9190000}"/>
    <cellStyle name="Migliaia 2 2 4 2 4 2 3 2 2" xfId="42343" xr:uid="{00000000-0005-0000-0000-0000DA190000}"/>
    <cellStyle name="Migliaia 2 2 4 2 4 2 3 3" xfId="30926" xr:uid="{00000000-0005-0000-0000-0000DB190000}"/>
    <cellStyle name="Migliaia 2 2 4 2 4 2 4" xfId="13798" xr:uid="{00000000-0005-0000-0000-0000DC190000}"/>
    <cellStyle name="Migliaia 2 2 4 2 4 2 4 2" xfId="36635" xr:uid="{00000000-0005-0000-0000-0000DD190000}"/>
    <cellStyle name="Migliaia 2 2 4 2 4 2 5" xfId="25218" xr:uid="{00000000-0005-0000-0000-0000DE190000}"/>
    <cellStyle name="Migliaia 2 2 4 2 4 3" xfId="3807" xr:uid="{00000000-0005-0000-0000-0000DF190000}"/>
    <cellStyle name="Migliaia 2 2 4 2 4 3 2" xfId="9516" xr:uid="{00000000-0005-0000-0000-0000E0190000}"/>
    <cellStyle name="Migliaia 2 2 4 2 4 3 2 2" xfId="20933" xr:uid="{00000000-0005-0000-0000-0000E1190000}"/>
    <cellStyle name="Migliaia 2 2 4 2 4 3 2 2 2" xfId="43770" xr:uid="{00000000-0005-0000-0000-0000E2190000}"/>
    <cellStyle name="Migliaia 2 2 4 2 4 3 2 3" xfId="32353" xr:uid="{00000000-0005-0000-0000-0000E3190000}"/>
    <cellStyle name="Migliaia 2 2 4 2 4 3 3" xfId="15225" xr:uid="{00000000-0005-0000-0000-0000E4190000}"/>
    <cellStyle name="Migliaia 2 2 4 2 4 3 3 2" xfId="38062" xr:uid="{00000000-0005-0000-0000-0000E5190000}"/>
    <cellStyle name="Migliaia 2 2 4 2 4 3 4" xfId="26645" xr:uid="{00000000-0005-0000-0000-0000E6190000}"/>
    <cellStyle name="Migliaia 2 2 4 2 4 4" xfId="6662" xr:uid="{00000000-0005-0000-0000-0000E7190000}"/>
    <cellStyle name="Migliaia 2 2 4 2 4 4 2" xfId="18079" xr:uid="{00000000-0005-0000-0000-0000E8190000}"/>
    <cellStyle name="Migliaia 2 2 4 2 4 4 2 2" xfId="40916" xr:uid="{00000000-0005-0000-0000-0000E9190000}"/>
    <cellStyle name="Migliaia 2 2 4 2 4 4 3" xfId="29499" xr:uid="{00000000-0005-0000-0000-0000EA190000}"/>
    <cellStyle name="Migliaia 2 2 4 2 4 5" xfId="12371" xr:uid="{00000000-0005-0000-0000-0000EB190000}"/>
    <cellStyle name="Migliaia 2 2 4 2 4 5 2" xfId="35208" xr:uid="{00000000-0005-0000-0000-0000EC190000}"/>
    <cellStyle name="Migliaia 2 2 4 2 4 6" xfId="23791" xr:uid="{00000000-0005-0000-0000-0000ED190000}"/>
    <cellStyle name="Migliaia 2 2 4 2 5" xfId="1089" xr:uid="{00000000-0005-0000-0000-0000EE190000}"/>
    <cellStyle name="Migliaia 2 2 4 2 5 2" xfId="2595" xr:uid="{00000000-0005-0000-0000-0000EF190000}"/>
    <cellStyle name="Migliaia 2 2 4 2 5 2 2" xfId="5451" xr:uid="{00000000-0005-0000-0000-0000F0190000}"/>
    <cellStyle name="Migliaia 2 2 4 2 5 2 2 2" xfId="11159" xr:uid="{00000000-0005-0000-0000-0000F1190000}"/>
    <cellStyle name="Migliaia 2 2 4 2 5 2 2 2 2" xfId="22577" xr:uid="{00000000-0005-0000-0000-0000F2190000}"/>
    <cellStyle name="Migliaia 2 2 4 2 5 2 2 2 2 2" xfId="45414" xr:uid="{00000000-0005-0000-0000-0000F3190000}"/>
    <cellStyle name="Migliaia 2 2 4 2 5 2 2 2 3" xfId="33997" xr:uid="{00000000-0005-0000-0000-0000F4190000}"/>
    <cellStyle name="Migliaia 2 2 4 2 5 2 2 3" xfId="16869" xr:uid="{00000000-0005-0000-0000-0000F5190000}"/>
    <cellStyle name="Migliaia 2 2 4 2 5 2 2 3 2" xfId="39706" xr:uid="{00000000-0005-0000-0000-0000F6190000}"/>
    <cellStyle name="Migliaia 2 2 4 2 5 2 2 4" xfId="28289" xr:uid="{00000000-0005-0000-0000-0000F7190000}"/>
    <cellStyle name="Migliaia 2 2 4 2 5 2 3" xfId="8306" xr:uid="{00000000-0005-0000-0000-0000F8190000}"/>
    <cellStyle name="Migliaia 2 2 4 2 5 2 3 2" xfId="19723" xr:uid="{00000000-0005-0000-0000-0000F9190000}"/>
    <cellStyle name="Migliaia 2 2 4 2 5 2 3 2 2" xfId="42560" xr:uid="{00000000-0005-0000-0000-0000FA190000}"/>
    <cellStyle name="Migliaia 2 2 4 2 5 2 3 3" xfId="31143" xr:uid="{00000000-0005-0000-0000-0000FB190000}"/>
    <cellStyle name="Migliaia 2 2 4 2 5 2 4" xfId="14015" xr:uid="{00000000-0005-0000-0000-0000FC190000}"/>
    <cellStyle name="Migliaia 2 2 4 2 5 2 4 2" xfId="36852" xr:uid="{00000000-0005-0000-0000-0000FD190000}"/>
    <cellStyle name="Migliaia 2 2 4 2 5 2 5" xfId="25435" xr:uid="{00000000-0005-0000-0000-0000FE190000}"/>
    <cellStyle name="Migliaia 2 2 4 2 5 3" xfId="4024" xr:uid="{00000000-0005-0000-0000-0000FF190000}"/>
    <cellStyle name="Migliaia 2 2 4 2 5 3 2" xfId="9733" xr:uid="{00000000-0005-0000-0000-0000001A0000}"/>
    <cellStyle name="Migliaia 2 2 4 2 5 3 2 2" xfId="21150" xr:uid="{00000000-0005-0000-0000-0000011A0000}"/>
    <cellStyle name="Migliaia 2 2 4 2 5 3 2 2 2" xfId="43987" xr:uid="{00000000-0005-0000-0000-0000021A0000}"/>
    <cellStyle name="Migliaia 2 2 4 2 5 3 2 3" xfId="32570" xr:uid="{00000000-0005-0000-0000-0000031A0000}"/>
    <cellStyle name="Migliaia 2 2 4 2 5 3 3" xfId="15442" xr:uid="{00000000-0005-0000-0000-0000041A0000}"/>
    <cellStyle name="Migliaia 2 2 4 2 5 3 3 2" xfId="38279" xr:uid="{00000000-0005-0000-0000-0000051A0000}"/>
    <cellStyle name="Migliaia 2 2 4 2 5 3 4" xfId="26862" xr:uid="{00000000-0005-0000-0000-0000061A0000}"/>
    <cellStyle name="Migliaia 2 2 4 2 5 4" xfId="6879" xr:uid="{00000000-0005-0000-0000-0000071A0000}"/>
    <cellStyle name="Migliaia 2 2 4 2 5 4 2" xfId="18296" xr:uid="{00000000-0005-0000-0000-0000081A0000}"/>
    <cellStyle name="Migliaia 2 2 4 2 5 4 2 2" xfId="41133" xr:uid="{00000000-0005-0000-0000-0000091A0000}"/>
    <cellStyle name="Migliaia 2 2 4 2 5 4 3" xfId="29716" xr:uid="{00000000-0005-0000-0000-00000A1A0000}"/>
    <cellStyle name="Migliaia 2 2 4 2 5 5" xfId="12588" xr:uid="{00000000-0005-0000-0000-00000B1A0000}"/>
    <cellStyle name="Migliaia 2 2 4 2 5 5 2" xfId="35425" xr:uid="{00000000-0005-0000-0000-00000C1A0000}"/>
    <cellStyle name="Migliaia 2 2 4 2 5 6" xfId="24008" xr:uid="{00000000-0005-0000-0000-00000D1A0000}"/>
    <cellStyle name="Migliaia 2 2 4 2 6" xfId="1336" xr:uid="{00000000-0005-0000-0000-00000E1A0000}"/>
    <cellStyle name="Migliaia 2 2 4 2 6 2" xfId="2812" xr:uid="{00000000-0005-0000-0000-00000F1A0000}"/>
    <cellStyle name="Migliaia 2 2 4 2 6 2 2" xfId="5668" xr:uid="{00000000-0005-0000-0000-0000101A0000}"/>
    <cellStyle name="Migliaia 2 2 4 2 6 2 2 2" xfId="11376" xr:uid="{00000000-0005-0000-0000-0000111A0000}"/>
    <cellStyle name="Migliaia 2 2 4 2 6 2 2 2 2" xfId="22794" xr:uid="{00000000-0005-0000-0000-0000121A0000}"/>
    <cellStyle name="Migliaia 2 2 4 2 6 2 2 2 2 2" xfId="45631" xr:uid="{00000000-0005-0000-0000-0000131A0000}"/>
    <cellStyle name="Migliaia 2 2 4 2 6 2 2 2 3" xfId="34214" xr:uid="{00000000-0005-0000-0000-0000141A0000}"/>
    <cellStyle name="Migliaia 2 2 4 2 6 2 2 3" xfId="17086" xr:uid="{00000000-0005-0000-0000-0000151A0000}"/>
    <cellStyle name="Migliaia 2 2 4 2 6 2 2 3 2" xfId="39923" xr:uid="{00000000-0005-0000-0000-0000161A0000}"/>
    <cellStyle name="Migliaia 2 2 4 2 6 2 2 4" xfId="28506" xr:uid="{00000000-0005-0000-0000-0000171A0000}"/>
    <cellStyle name="Migliaia 2 2 4 2 6 2 3" xfId="8523" xr:uid="{00000000-0005-0000-0000-0000181A0000}"/>
    <cellStyle name="Migliaia 2 2 4 2 6 2 3 2" xfId="19940" xr:uid="{00000000-0005-0000-0000-0000191A0000}"/>
    <cellStyle name="Migliaia 2 2 4 2 6 2 3 2 2" xfId="42777" xr:uid="{00000000-0005-0000-0000-00001A1A0000}"/>
    <cellStyle name="Migliaia 2 2 4 2 6 2 3 3" xfId="31360" xr:uid="{00000000-0005-0000-0000-00001B1A0000}"/>
    <cellStyle name="Migliaia 2 2 4 2 6 2 4" xfId="14232" xr:uid="{00000000-0005-0000-0000-00001C1A0000}"/>
    <cellStyle name="Migliaia 2 2 4 2 6 2 4 2" xfId="37069" xr:uid="{00000000-0005-0000-0000-00001D1A0000}"/>
    <cellStyle name="Migliaia 2 2 4 2 6 2 5" xfId="25652" xr:uid="{00000000-0005-0000-0000-00001E1A0000}"/>
    <cellStyle name="Migliaia 2 2 4 2 6 3" xfId="4241" xr:uid="{00000000-0005-0000-0000-00001F1A0000}"/>
    <cellStyle name="Migliaia 2 2 4 2 6 3 2" xfId="9950" xr:uid="{00000000-0005-0000-0000-0000201A0000}"/>
    <cellStyle name="Migliaia 2 2 4 2 6 3 2 2" xfId="21367" xr:uid="{00000000-0005-0000-0000-0000211A0000}"/>
    <cellStyle name="Migliaia 2 2 4 2 6 3 2 2 2" xfId="44204" xr:uid="{00000000-0005-0000-0000-0000221A0000}"/>
    <cellStyle name="Migliaia 2 2 4 2 6 3 2 3" xfId="32787" xr:uid="{00000000-0005-0000-0000-0000231A0000}"/>
    <cellStyle name="Migliaia 2 2 4 2 6 3 3" xfId="15659" xr:uid="{00000000-0005-0000-0000-0000241A0000}"/>
    <cellStyle name="Migliaia 2 2 4 2 6 3 3 2" xfId="38496" xr:uid="{00000000-0005-0000-0000-0000251A0000}"/>
    <cellStyle name="Migliaia 2 2 4 2 6 3 4" xfId="27079" xr:uid="{00000000-0005-0000-0000-0000261A0000}"/>
    <cellStyle name="Migliaia 2 2 4 2 6 4" xfId="7096" xr:uid="{00000000-0005-0000-0000-0000271A0000}"/>
    <cellStyle name="Migliaia 2 2 4 2 6 4 2" xfId="18513" xr:uid="{00000000-0005-0000-0000-0000281A0000}"/>
    <cellStyle name="Migliaia 2 2 4 2 6 4 2 2" xfId="41350" xr:uid="{00000000-0005-0000-0000-0000291A0000}"/>
    <cellStyle name="Migliaia 2 2 4 2 6 4 3" xfId="29933" xr:uid="{00000000-0005-0000-0000-00002A1A0000}"/>
    <cellStyle name="Migliaia 2 2 4 2 6 5" xfId="12805" xr:uid="{00000000-0005-0000-0000-00002B1A0000}"/>
    <cellStyle name="Migliaia 2 2 4 2 6 5 2" xfId="35642" xr:uid="{00000000-0005-0000-0000-00002C1A0000}"/>
    <cellStyle name="Migliaia 2 2 4 2 6 6" xfId="24225" xr:uid="{00000000-0005-0000-0000-00002D1A0000}"/>
    <cellStyle name="Migliaia 2 2 4 2 7" xfId="1583" xr:uid="{00000000-0005-0000-0000-00002E1A0000}"/>
    <cellStyle name="Migliaia 2 2 4 2 7 2" xfId="3029" xr:uid="{00000000-0005-0000-0000-00002F1A0000}"/>
    <cellStyle name="Migliaia 2 2 4 2 7 2 2" xfId="5885" xr:uid="{00000000-0005-0000-0000-0000301A0000}"/>
    <cellStyle name="Migliaia 2 2 4 2 7 2 2 2" xfId="11593" xr:uid="{00000000-0005-0000-0000-0000311A0000}"/>
    <cellStyle name="Migliaia 2 2 4 2 7 2 2 2 2" xfId="23011" xr:uid="{00000000-0005-0000-0000-0000321A0000}"/>
    <cellStyle name="Migliaia 2 2 4 2 7 2 2 2 2 2" xfId="45848" xr:uid="{00000000-0005-0000-0000-0000331A0000}"/>
    <cellStyle name="Migliaia 2 2 4 2 7 2 2 2 3" xfId="34431" xr:uid="{00000000-0005-0000-0000-0000341A0000}"/>
    <cellStyle name="Migliaia 2 2 4 2 7 2 2 3" xfId="17303" xr:uid="{00000000-0005-0000-0000-0000351A0000}"/>
    <cellStyle name="Migliaia 2 2 4 2 7 2 2 3 2" xfId="40140" xr:uid="{00000000-0005-0000-0000-0000361A0000}"/>
    <cellStyle name="Migliaia 2 2 4 2 7 2 2 4" xfId="28723" xr:uid="{00000000-0005-0000-0000-0000371A0000}"/>
    <cellStyle name="Migliaia 2 2 4 2 7 2 3" xfId="8740" xr:uid="{00000000-0005-0000-0000-0000381A0000}"/>
    <cellStyle name="Migliaia 2 2 4 2 7 2 3 2" xfId="20157" xr:uid="{00000000-0005-0000-0000-0000391A0000}"/>
    <cellStyle name="Migliaia 2 2 4 2 7 2 3 2 2" xfId="42994" xr:uid="{00000000-0005-0000-0000-00003A1A0000}"/>
    <cellStyle name="Migliaia 2 2 4 2 7 2 3 3" xfId="31577" xr:uid="{00000000-0005-0000-0000-00003B1A0000}"/>
    <cellStyle name="Migliaia 2 2 4 2 7 2 4" xfId="14449" xr:uid="{00000000-0005-0000-0000-00003C1A0000}"/>
    <cellStyle name="Migliaia 2 2 4 2 7 2 4 2" xfId="37286" xr:uid="{00000000-0005-0000-0000-00003D1A0000}"/>
    <cellStyle name="Migliaia 2 2 4 2 7 2 5" xfId="25869" xr:uid="{00000000-0005-0000-0000-00003E1A0000}"/>
    <cellStyle name="Migliaia 2 2 4 2 7 3" xfId="4458" xr:uid="{00000000-0005-0000-0000-00003F1A0000}"/>
    <cellStyle name="Migliaia 2 2 4 2 7 3 2" xfId="10167" xr:uid="{00000000-0005-0000-0000-0000401A0000}"/>
    <cellStyle name="Migliaia 2 2 4 2 7 3 2 2" xfId="21584" xr:uid="{00000000-0005-0000-0000-0000411A0000}"/>
    <cellStyle name="Migliaia 2 2 4 2 7 3 2 2 2" xfId="44421" xr:uid="{00000000-0005-0000-0000-0000421A0000}"/>
    <cellStyle name="Migliaia 2 2 4 2 7 3 2 3" xfId="33004" xr:uid="{00000000-0005-0000-0000-0000431A0000}"/>
    <cellStyle name="Migliaia 2 2 4 2 7 3 3" xfId="15876" xr:uid="{00000000-0005-0000-0000-0000441A0000}"/>
    <cellStyle name="Migliaia 2 2 4 2 7 3 3 2" xfId="38713" xr:uid="{00000000-0005-0000-0000-0000451A0000}"/>
    <cellStyle name="Migliaia 2 2 4 2 7 3 4" xfId="27296" xr:uid="{00000000-0005-0000-0000-0000461A0000}"/>
    <cellStyle name="Migliaia 2 2 4 2 7 4" xfId="7313" xr:uid="{00000000-0005-0000-0000-0000471A0000}"/>
    <cellStyle name="Migliaia 2 2 4 2 7 4 2" xfId="18730" xr:uid="{00000000-0005-0000-0000-0000481A0000}"/>
    <cellStyle name="Migliaia 2 2 4 2 7 4 2 2" xfId="41567" xr:uid="{00000000-0005-0000-0000-0000491A0000}"/>
    <cellStyle name="Migliaia 2 2 4 2 7 4 3" xfId="30150" xr:uid="{00000000-0005-0000-0000-00004A1A0000}"/>
    <cellStyle name="Migliaia 2 2 4 2 7 5" xfId="13022" xr:uid="{00000000-0005-0000-0000-00004B1A0000}"/>
    <cellStyle name="Migliaia 2 2 4 2 7 5 2" xfId="35859" xr:uid="{00000000-0005-0000-0000-00004C1A0000}"/>
    <cellStyle name="Migliaia 2 2 4 2 7 6" xfId="24442" xr:uid="{00000000-0005-0000-0000-00004D1A0000}"/>
    <cellStyle name="Migliaia 2 2 4 2 8" xfId="1934" xr:uid="{00000000-0005-0000-0000-00004E1A0000}"/>
    <cellStyle name="Migliaia 2 2 4 2 8 2" xfId="4790" xr:uid="{00000000-0005-0000-0000-00004F1A0000}"/>
    <cellStyle name="Migliaia 2 2 4 2 8 2 2" xfId="10499" xr:uid="{00000000-0005-0000-0000-0000501A0000}"/>
    <cellStyle name="Migliaia 2 2 4 2 8 2 2 2" xfId="21916" xr:uid="{00000000-0005-0000-0000-0000511A0000}"/>
    <cellStyle name="Migliaia 2 2 4 2 8 2 2 2 2" xfId="44753" xr:uid="{00000000-0005-0000-0000-0000521A0000}"/>
    <cellStyle name="Migliaia 2 2 4 2 8 2 2 3" xfId="33336" xr:uid="{00000000-0005-0000-0000-0000531A0000}"/>
    <cellStyle name="Migliaia 2 2 4 2 8 2 3" xfId="16208" xr:uid="{00000000-0005-0000-0000-0000541A0000}"/>
    <cellStyle name="Migliaia 2 2 4 2 8 2 3 2" xfId="39045" xr:uid="{00000000-0005-0000-0000-0000551A0000}"/>
    <cellStyle name="Migliaia 2 2 4 2 8 2 4" xfId="27628" xr:uid="{00000000-0005-0000-0000-0000561A0000}"/>
    <cellStyle name="Migliaia 2 2 4 2 8 3" xfId="7645" xr:uid="{00000000-0005-0000-0000-0000571A0000}"/>
    <cellStyle name="Migliaia 2 2 4 2 8 3 2" xfId="19062" xr:uid="{00000000-0005-0000-0000-0000581A0000}"/>
    <cellStyle name="Migliaia 2 2 4 2 8 3 2 2" xfId="41899" xr:uid="{00000000-0005-0000-0000-0000591A0000}"/>
    <cellStyle name="Migliaia 2 2 4 2 8 3 3" xfId="30482" xr:uid="{00000000-0005-0000-0000-00005A1A0000}"/>
    <cellStyle name="Migliaia 2 2 4 2 8 4" xfId="13354" xr:uid="{00000000-0005-0000-0000-00005B1A0000}"/>
    <cellStyle name="Migliaia 2 2 4 2 8 4 2" xfId="36191" xr:uid="{00000000-0005-0000-0000-00005C1A0000}"/>
    <cellStyle name="Migliaia 2 2 4 2 8 5" xfId="24774" xr:uid="{00000000-0005-0000-0000-00005D1A0000}"/>
    <cellStyle name="Migliaia 2 2 4 2 9" xfId="3363" xr:uid="{00000000-0005-0000-0000-00005E1A0000}"/>
    <cellStyle name="Migliaia 2 2 4 2 9 2" xfId="9072" xr:uid="{00000000-0005-0000-0000-00005F1A0000}"/>
    <cellStyle name="Migliaia 2 2 4 2 9 2 2" xfId="20489" xr:uid="{00000000-0005-0000-0000-0000601A0000}"/>
    <cellStyle name="Migliaia 2 2 4 2 9 2 2 2" xfId="43326" xr:uid="{00000000-0005-0000-0000-0000611A0000}"/>
    <cellStyle name="Migliaia 2 2 4 2 9 2 3" xfId="31909" xr:uid="{00000000-0005-0000-0000-0000621A0000}"/>
    <cellStyle name="Migliaia 2 2 4 2 9 3" xfId="14781" xr:uid="{00000000-0005-0000-0000-0000631A0000}"/>
    <cellStyle name="Migliaia 2 2 4 2 9 3 2" xfId="37618" xr:uid="{00000000-0005-0000-0000-0000641A0000}"/>
    <cellStyle name="Migliaia 2 2 4 2 9 4" xfId="26201" xr:uid="{00000000-0005-0000-0000-0000651A0000}"/>
    <cellStyle name="Migliaia 2 2 4 3" xfId="387" xr:uid="{00000000-0005-0000-0000-0000661A0000}"/>
    <cellStyle name="Migliaia 2 2 4 3 10" xfId="11987" xr:uid="{00000000-0005-0000-0000-0000671A0000}"/>
    <cellStyle name="Migliaia 2 2 4 3 10 2" xfId="34824" xr:uid="{00000000-0005-0000-0000-0000681A0000}"/>
    <cellStyle name="Migliaia 2 2 4 3 11" xfId="23407" xr:uid="{00000000-0005-0000-0000-0000691A0000}"/>
    <cellStyle name="Migliaia 2 2 4 3 2" xfId="641" xr:uid="{00000000-0005-0000-0000-00006A1A0000}"/>
    <cellStyle name="Migliaia 2 2 4 3 2 2" xfId="2211" xr:uid="{00000000-0005-0000-0000-00006B1A0000}"/>
    <cellStyle name="Migliaia 2 2 4 3 2 2 2" xfId="5067" xr:uid="{00000000-0005-0000-0000-00006C1A0000}"/>
    <cellStyle name="Migliaia 2 2 4 3 2 2 2 2" xfId="10775" xr:uid="{00000000-0005-0000-0000-00006D1A0000}"/>
    <cellStyle name="Migliaia 2 2 4 3 2 2 2 2 2" xfId="22193" xr:uid="{00000000-0005-0000-0000-00006E1A0000}"/>
    <cellStyle name="Migliaia 2 2 4 3 2 2 2 2 2 2" xfId="45030" xr:uid="{00000000-0005-0000-0000-00006F1A0000}"/>
    <cellStyle name="Migliaia 2 2 4 3 2 2 2 2 3" xfId="33613" xr:uid="{00000000-0005-0000-0000-0000701A0000}"/>
    <cellStyle name="Migliaia 2 2 4 3 2 2 2 3" xfId="16485" xr:uid="{00000000-0005-0000-0000-0000711A0000}"/>
    <cellStyle name="Migliaia 2 2 4 3 2 2 2 3 2" xfId="39322" xr:uid="{00000000-0005-0000-0000-0000721A0000}"/>
    <cellStyle name="Migliaia 2 2 4 3 2 2 2 4" xfId="27905" xr:uid="{00000000-0005-0000-0000-0000731A0000}"/>
    <cellStyle name="Migliaia 2 2 4 3 2 2 3" xfId="7922" xr:uid="{00000000-0005-0000-0000-0000741A0000}"/>
    <cellStyle name="Migliaia 2 2 4 3 2 2 3 2" xfId="19339" xr:uid="{00000000-0005-0000-0000-0000751A0000}"/>
    <cellStyle name="Migliaia 2 2 4 3 2 2 3 2 2" xfId="42176" xr:uid="{00000000-0005-0000-0000-0000761A0000}"/>
    <cellStyle name="Migliaia 2 2 4 3 2 2 3 3" xfId="30759" xr:uid="{00000000-0005-0000-0000-0000771A0000}"/>
    <cellStyle name="Migliaia 2 2 4 3 2 2 4" xfId="13631" xr:uid="{00000000-0005-0000-0000-0000781A0000}"/>
    <cellStyle name="Migliaia 2 2 4 3 2 2 4 2" xfId="36468" xr:uid="{00000000-0005-0000-0000-0000791A0000}"/>
    <cellStyle name="Migliaia 2 2 4 3 2 2 5" xfId="25051" xr:uid="{00000000-0005-0000-0000-00007A1A0000}"/>
    <cellStyle name="Migliaia 2 2 4 3 2 3" xfId="3640" xr:uid="{00000000-0005-0000-0000-00007B1A0000}"/>
    <cellStyle name="Migliaia 2 2 4 3 2 3 2" xfId="9349" xr:uid="{00000000-0005-0000-0000-00007C1A0000}"/>
    <cellStyle name="Migliaia 2 2 4 3 2 3 2 2" xfId="20766" xr:uid="{00000000-0005-0000-0000-00007D1A0000}"/>
    <cellStyle name="Migliaia 2 2 4 3 2 3 2 2 2" xfId="43603" xr:uid="{00000000-0005-0000-0000-00007E1A0000}"/>
    <cellStyle name="Migliaia 2 2 4 3 2 3 2 3" xfId="32186" xr:uid="{00000000-0005-0000-0000-00007F1A0000}"/>
    <cellStyle name="Migliaia 2 2 4 3 2 3 3" xfId="15058" xr:uid="{00000000-0005-0000-0000-0000801A0000}"/>
    <cellStyle name="Migliaia 2 2 4 3 2 3 3 2" xfId="37895" xr:uid="{00000000-0005-0000-0000-0000811A0000}"/>
    <cellStyle name="Migliaia 2 2 4 3 2 3 4" xfId="26478" xr:uid="{00000000-0005-0000-0000-0000821A0000}"/>
    <cellStyle name="Migliaia 2 2 4 3 2 4" xfId="6495" xr:uid="{00000000-0005-0000-0000-0000831A0000}"/>
    <cellStyle name="Migliaia 2 2 4 3 2 4 2" xfId="17912" xr:uid="{00000000-0005-0000-0000-0000841A0000}"/>
    <cellStyle name="Migliaia 2 2 4 3 2 4 2 2" xfId="40749" xr:uid="{00000000-0005-0000-0000-0000851A0000}"/>
    <cellStyle name="Migliaia 2 2 4 3 2 4 3" xfId="29332" xr:uid="{00000000-0005-0000-0000-0000861A0000}"/>
    <cellStyle name="Migliaia 2 2 4 3 2 5" xfId="12204" xr:uid="{00000000-0005-0000-0000-0000871A0000}"/>
    <cellStyle name="Migliaia 2 2 4 3 2 5 2" xfId="35041" xr:uid="{00000000-0005-0000-0000-0000881A0000}"/>
    <cellStyle name="Migliaia 2 2 4 3 2 6" xfId="23624" xr:uid="{00000000-0005-0000-0000-0000891A0000}"/>
    <cellStyle name="Migliaia 2 2 4 3 3" xfId="901" xr:uid="{00000000-0005-0000-0000-00008A1A0000}"/>
    <cellStyle name="Migliaia 2 2 4 3 3 2" xfId="2428" xr:uid="{00000000-0005-0000-0000-00008B1A0000}"/>
    <cellStyle name="Migliaia 2 2 4 3 3 2 2" xfId="5284" xr:uid="{00000000-0005-0000-0000-00008C1A0000}"/>
    <cellStyle name="Migliaia 2 2 4 3 3 2 2 2" xfId="10992" xr:uid="{00000000-0005-0000-0000-00008D1A0000}"/>
    <cellStyle name="Migliaia 2 2 4 3 3 2 2 2 2" xfId="22410" xr:uid="{00000000-0005-0000-0000-00008E1A0000}"/>
    <cellStyle name="Migliaia 2 2 4 3 3 2 2 2 2 2" xfId="45247" xr:uid="{00000000-0005-0000-0000-00008F1A0000}"/>
    <cellStyle name="Migliaia 2 2 4 3 3 2 2 2 3" xfId="33830" xr:uid="{00000000-0005-0000-0000-0000901A0000}"/>
    <cellStyle name="Migliaia 2 2 4 3 3 2 2 3" xfId="16702" xr:uid="{00000000-0005-0000-0000-0000911A0000}"/>
    <cellStyle name="Migliaia 2 2 4 3 3 2 2 3 2" xfId="39539" xr:uid="{00000000-0005-0000-0000-0000921A0000}"/>
    <cellStyle name="Migliaia 2 2 4 3 3 2 2 4" xfId="28122" xr:uid="{00000000-0005-0000-0000-0000931A0000}"/>
    <cellStyle name="Migliaia 2 2 4 3 3 2 3" xfId="8139" xr:uid="{00000000-0005-0000-0000-0000941A0000}"/>
    <cellStyle name="Migliaia 2 2 4 3 3 2 3 2" xfId="19556" xr:uid="{00000000-0005-0000-0000-0000951A0000}"/>
    <cellStyle name="Migliaia 2 2 4 3 3 2 3 2 2" xfId="42393" xr:uid="{00000000-0005-0000-0000-0000961A0000}"/>
    <cellStyle name="Migliaia 2 2 4 3 3 2 3 3" xfId="30976" xr:uid="{00000000-0005-0000-0000-0000971A0000}"/>
    <cellStyle name="Migliaia 2 2 4 3 3 2 4" xfId="13848" xr:uid="{00000000-0005-0000-0000-0000981A0000}"/>
    <cellStyle name="Migliaia 2 2 4 3 3 2 4 2" xfId="36685" xr:uid="{00000000-0005-0000-0000-0000991A0000}"/>
    <cellStyle name="Migliaia 2 2 4 3 3 2 5" xfId="25268" xr:uid="{00000000-0005-0000-0000-00009A1A0000}"/>
    <cellStyle name="Migliaia 2 2 4 3 3 3" xfId="3857" xr:uid="{00000000-0005-0000-0000-00009B1A0000}"/>
    <cellStyle name="Migliaia 2 2 4 3 3 3 2" xfId="9566" xr:uid="{00000000-0005-0000-0000-00009C1A0000}"/>
    <cellStyle name="Migliaia 2 2 4 3 3 3 2 2" xfId="20983" xr:uid="{00000000-0005-0000-0000-00009D1A0000}"/>
    <cellStyle name="Migliaia 2 2 4 3 3 3 2 2 2" xfId="43820" xr:uid="{00000000-0005-0000-0000-00009E1A0000}"/>
    <cellStyle name="Migliaia 2 2 4 3 3 3 2 3" xfId="32403" xr:uid="{00000000-0005-0000-0000-00009F1A0000}"/>
    <cellStyle name="Migliaia 2 2 4 3 3 3 3" xfId="15275" xr:uid="{00000000-0005-0000-0000-0000A01A0000}"/>
    <cellStyle name="Migliaia 2 2 4 3 3 3 3 2" xfId="38112" xr:uid="{00000000-0005-0000-0000-0000A11A0000}"/>
    <cellStyle name="Migliaia 2 2 4 3 3 3 4" xfId="26695" xr:uid="{00000000-0005-0000-0000-0000A21A0000}"/>
    <cellStyle name="Migliaia 2 2 4 3 3 4" xfId="6712" xr:uid="{00000000-0005-0000-0000-0000A31A0000}"/>
    <cellStyle name="Migliaia 2 2 4 3 3 4 2" xfId="18129" xr:uid="{00000000-0005-0000-0000-0000A41A0000}"/>
    <cellStyle name="Migliaia 2 2 4 3 3 4 2 2" xfId="40966" xr:uid="{00000000-0005-0000-0000-0000A51A0000}"/>
    <cellStyle name="Migliaia 2 2 4 3 3 4 3" xfId="29549" xr:uid="{00000000-0005-0000-0000-0000A61A0000}"/>
    <cellStyle name="Migliaia 2 2 4 3 3 5" xfId="12421" xr:uid="{00000000-0005-0000-0000-0000A71A0000}"/>
    <cellStyle name="Migliaia 2 2 4 3 3 5 2" xfId="35258" xr:uid="{00000000-0005-0000-0000-0000A81A0000}"/>
    <cellStyle name="Migliaia 2 2 4 3 3 6" xfId="23841" xr:uid="{00000000-0005-0000-0000-0000A91A0000}"/>
    <cellStyle name="Migliaia 2 2 4 3 4" xfId="1148" xr:uid="{00000000-0005-0000-0000-0000AA1A0000}"/>
    <cellStyle name="Migliaia 2 2 4 3 4 2" xfId="2645" xr:uid="{00000000-0005-0000-0000-0000AB1A0000}"/>
    <cellStyle name="Migliaia 2 2 4 3 4 2 2" xfId="5501" xr:uid="{00000000-0005-0000-0000-0000AC1A0000}"/>
    <cellStyle name="Migliaia 2 2 4 3 4 2 2 2" xfId="11209" xr:uid="{00000000-0005-0000-0000-0000AD1A0000}"/>
    <cellStyle name="Migliaia 2 2 4 3 4 2 2 2 2" xfId="22627" xr:uid="{00000000-0005-0000-0000-0000AE1A0000}"/>
    <cellStyle name="Migliaia 2 2 4 3 4 2 2 2 2 2" xfId="45464" xr:uid="{00000000-0005-0000-0000-0000AF1A0000}"/>
    <cellStyle name="Migliaia 2 2 4 3 4 2 2 2 3" xfId="34047" xr:uid="{00000000-0005-0000-0000-0000B01A0000}"/>
    <cellStyle name="Migliaia 2 2 4 3 4 2 2 3" xfId="16919" xr:uid="{00000000-0005-0000-0000-0000B11A0000}"/>
    <cellStyle name="Migliaia 2 2 4 3 4 2 2 3 2" xfId="39756" xr:uid="{00000000-0005-0000-0000-0000B21A0000}"/>
    <cellStyle name="Migliaia 2 2 4 3 4 2 2 4" xfId="28339" xr:uid="{00000000-0005-0000-0000-0000B31A0000}"/>
    <cellStyle name="Migliaia 2 2 4 3 4 2 3" xfId="8356" xr:uid="{00000000-0005-0000-0000-0000B41A0000}"/>
    <cellStyle name="Migliaia 2 2 4 3 4 2 3 2" xfId="19773" xr:uid="{00000000-0005-0000-0000-0000B51A0000}"/>
    <cellStyle name="Migliaia 2 2 4 3 4 2 3 2 2" xfId="42610" xr:uid="{00000000-0005-0000-0000-0000B61A0000}"/>
    <cellStyle name="Migliaia 2 2 4 3 4 2 3 3" xfId="31193" xr:uid="{00000000-0005-0000-0000-0000B71A0000}"/>
    <cellStyle name="Migliaia 2 2 4 3 4 2 4" xfId="14065" xr:uid="{00000000-0005-0000-0000-0000B81A0000}"/>
    <cellStyle name="Migliaia 2 2 4 3 4 2 4 2" xfId="36902" xr:uid="{00000000-0005-0000-0000-0000B91A0000}"/>
    <cellStyle name="Migliaia 2 2 4 3 4 2 5" xfId="25485" xr:uid="{00000000-0005-0000-0000-0000BA1A0000}"/>
    <cellStyle name="Migliaia 2 2 4 3 4 3" xfId="4074" xr:uid="{00000000-0005-0000-0000-0000BB1A0000}"/>
    <cellStyle name="Migliaia 2 2 4 3 4 3 2" xfId="9783" xr:uid="{00000000-0005-0000-0000-0000BC1A0000}"/>
    <cellStyle name="Migliaia 2 2 4 3 4 3 2 2" xfId="21200" xr:uid="{00000000-0005-0000-0000-0000BD1A0000}"/>
    <cellStyle name="Migliaia 2 2 4 3 4 3 2 2 2" xfId="44037" xr:uid="{00000000-0005-0000-0000-0000BE1A0000}"/>
    <cellStyle name="Migliaia 2 2 4 3 4 3 2 3" xfId="32620" xr:uid="{00000000-0005-0000-0000-0000BF1A0000}"/>
    <cellStyle name="Migliaia 2 2 4 3 4 3 3" xfId="15492" xr:uid="{00000000-0005-0000-0000-0000C01A0000}"/>
    <cellStyle name="Migliaia 2 2 4 3 4 3 3 2" xfId="38329" xr:uid="{00000000-0005-0000-0000-0000C11A0000}"/>
    <cellStyle name="Migliaia 2 2 4 3 4 3 4" xfId="26912" xr:uid="{00000000-0005-0000-0000-0000C21A0000}"/>
    <cellStyle name="Migliaia 2 2 4 3 4 4" xfId="6929" xr:uid="{00000000-0005-0000-0000-0000C31A0000}"/>
    <cellStyle name="Migliaia 2 2 4 3 4 4 2" xfId="18346" xr:uid="{00000000-0005-0000-0000-0000C41A0000}"/>
    <cellStyle name="Migliaia 2 2 4 3 4 4 2 2" xfId="41183" xr:uid="{00000000-0005-0000-0000-0000C51A0000}"/>
    <cellStyle name="Migliaia 2 2 4 3 4 4 3" xfId="29766" xr:uid="{00000000-0005-0000-0000-0000C61A0000}"/>
    <cellStyle name="Migliaia 2 2 4 3 4 5" xfId="12638" xr:uid="{00000000-0005-0000-0000-0000C71A0000}"/>
    <cellStyle name="Migliaia 2 2 4 3 4 5 2" xfId="35475" xr:uid="{00000000-0005-0000-0000-0000C81A0000}"/>
    <cellStyle name="Migliaia 2 2 4 3 4 6" xfId="24058" xr:uid="{00000000-0005-0000-0000-0000C91A0000}"/>
    <cellStyle name="Migliaia 2 2 4 3 5" xfId="1395" xr:uid="{00000000-0005-0000-0000-0000CA1A0000}"/>
    <cellStyle name="Migliaia 2 2 4 3 5 2" xfId="2862" xr:uid="{00000000-0005-0000-0000-0000CB1A0000}"/>
    <cellStyle name="Migliaia 2 2 4 3 5 2 2" xfId="5718" xr:uid="{00000000-0005-0000-0000-0000CC1A0000}"/>
    <cellStyle name="Migliaia 2 2 4 3 5 2 2 2" xfId="11426" xr:uid="{00000000-0005-0000-0000-0000CD1A0000}"/>
    <cellStyle name="Migliaia 2 2 4 3 5 2 2 2 2" xfId="22844" xr:uid="{00000000-0005-0000-0000-0000CE1A0000}"/>
    <cellStyle name="Migliaia 2 2 4 3 5 2 2 2 2 2" xfId="45681" xr:uid="{00000000-0005-0000-0000-0000CF1A0000}"/>
    <cellStyle name="Migliaia 2 2 4 3 5 2 2 2 3" xfId="34264" xr:uid="{00000000-0005-0000-0000-0000D01A0000}"/>
    <cellStyle name="Migliaia 2 2 4 3 5 2 2 3" xfId="17136" xr:uid="{00000000-0005-0000-0000-0000D11A0000}"/>
    <cellStyle name="Migliaia 2 2 4 3 5 2 2 3 2" xfId="39973" xr:uid="{00000000-0005-0000-0000-0000D21A0000}"/>
    <cellStyle name="Migliaia 2 2 4 3 5 2 2 4" xfId="28556" xr:uid="{00000000-0005-0000-0000-0000D31A0000}"/>
    <cellStyle name="Migliaia 2 2 4 3 5 2 3" xfId="8573" xr:uid="{00000000-0005-0000-0000-0000D41A0000}"/>
    <cellStyle name="Migliaia 2 2 4 3 5 2 3 2" xfId="19990" xr:uid="{00000000-0005-0000-0000-0000D51A0000}"/>
    <cellStyle name="Migliaia 2 2 4 3 5 2 3 2 2" xfId="42827" xr:uid="{00000000-0005-0000-0000-0000D61A0000}"/>
    <cellStyle name="Migliaia 2 2 4 3 5 2 3 3" xfId="31410" xr:uid="{00000000-0005-0000-0000-0000D71A0000}"/>
    <cellStyle name="Migliaia 2 2 4 3 5 2 4" xfId="14282" xr:uid="{00000000-0005-0000-0000-0000D81A0000}"/>
    <cellStyle name="Migliaia 2 2 4 3 5 2 4 2" xfId="37119" xr:uid="{00000000-0005-0000-0000-0000D91A0000}"/>
    <cellStyle name="Migliaia 2 2 4 3 5 2 5" xfId="25702" xr:uid="{00000000-0005-0000-0000-0000DA1A0000}"/>
    <cellStyle name="Migliaia 2 2 4 3 5 3" xfId="4291" xr:uid="{00000000-0005-0000-0000-0000DB1A0000}"/>
    <cellStyle name="Migliaia 2 2 4 3 5 3 2" xfId="10000" xr:uid="{00000000-0005-0000-0000-0000DC1A0000}"/>
    <cellStyle name="Migliaia 2 2 4 3 5 3 2 2" xfId="21417" xr:uid="{00000000-0005-0000-0000-0000DD1A0000}"/>
    <cellStyle name="Migliaia 2 2 4 3 5 3 2 2 2" xfId="44254" xr:uid="{00000000-0005-0000-0000-0000DE1A0000}"/>
    <cellStyle name="Migliaia 2 2 4 3 5 3 2 3" xfId="32837" xr:uid="{00000000-0005-0000-0000-0000DF1A0000}"/>
    <cellStyle name="Migliaia 2 2 4 3 5 3 3" xfId="15709" xr:uid="{00000000-0005-0000-0000-0000E01A0000}"/>
    <cellStyle name="Migliaia 2 2 4 3 5 3 3 2" xfId="38546" xr:uid="{00000000-0005-0000-0000-0000E11A0000}"/>
    <cellStyle name="Migliaia 2 2 4 3 5 3 4" xfId="27129" xr:uid="{00000000-0005-0000-0000-0000E21A0000}"/>
    <cellStyle name="Migliaia 2 2 4 3 5 4" xfId="7146" xr:uid="{00000000-0005-0000-0000-0000E31A0000}"/>
    <cellStyle name="Migliaia 2 2 4 3 5 4 2" xfId="18563" xr:uid="{00000000-0005-0000-0000-0000E41A0000}"/>
    <cellStyle name="Migliaia 2 2 4 3 5 4 2 2" xfId="41400" xr:uid="{00000000-0005-0000-0000-0000E51A0000}"/>
    <cellStyle name="Migliaia 2 2 4 3 5 4 3" xfId="29983" xr:uid="{00000000-0005-0000-0000-0000E61A0000}"/>
    <cellStyle name="Migliaia 2 2 4 3 5 5" xfId="12855" xr:uid="{00000000-0005-0000-0000-0000E71A0000}"/>
    <cellStyle name="Migliaia 2 2 4 3 5 5 2" xfId="35692" xr:uid="{00000000-0005-0000-0000-0000E81A0000}"/>
    <cellStyle name="Migliaia 2 2 4 3 5 6" xfId="24275" xr:uid="{00000000-0005-0000-0000-0000E91A0000}"/>
    <cellStyle name="Migliaia 2 2 4 3 6" xfId="1642" xr:uid="{00000000-0005-0000-0000-0000EA1A0000}"/>
    <cellStyle name="Migliaia 2 2 4 3 6 2" xfId="3079" xr:uid="{00000000-0005-0000-0000-0000EB1A0000}"/>
    <cellStyle name="Migliaia 2 2 4 3 6 2 2" xfId="5935" xr:uid="{00000000-0005-0000-0000-0000EC1A0000}"/>
    <cellStyle name="Migliaia 2 2 4 3 6 2 2 2" xfId="11643" xr:uid="{00000000-0005-0000-0000-0000ED1A0000}"/>
    <cellStyle name="Migliaia 2 2 4 3 6 2 2 2 2" xfId="23061" xr:uid="{00000000-0005-0000-0000-0000EE1A0000}"/>
    <cellStyle name="Migliaia 2 2 4 3 6 2 2 2 2 2" xfId="45898" xr:uid="{00000000-0005-0000-0000-0000EF1A0000}"/>
    <cellStyle name="Migliaia 2 2 4 3 6 2 2 2 3" xfId="34481" xr:uid="{00000000-0005-0000-0000-0000F01A0000}"/>
    <cellStyle name="Migliaia 2 2 4 3 6 2 2 3" xfId="17353" xr:uid="{00000000-0005-0000-0000-0000F11A0000}"/>
    <cellStyle name="Migliaia 2 2 4 3 6 2 2 3 2" xfId="40190" xr:uid="{00000000-0005-0000-0000-0000F21A0000}"/>
    <cellStyle name="Migliaia 2 2 4 3 6 2 2 4" xfId="28773" xr:uid="{00000000-0005-0000-0000-0000F31A0000}"/>
    <cellStyle name="Migliaia 2 2 4 3 6 2 3" xfId="8790" xr:uid="{00000000-0005-0000-0000-0000F41A0000}"/>
    <cellStyle name="Migliaia 2 2 4 3 6 2 3 2" xfId="20207" xr:uid="{00000000-0005-0000-0000-0000F51A0000}"/>
    <cellStyle name="Migliaia 2 2 4 3 6 2 3 2 2" xfId="43044" xr:uid="{00000000-0005-0000-0000-0000F61A0000}"/>
    <cellStyle name="Migliaia 2 2 4 3 6 2 3 3" xfId="31627" xr:uid="{00000000-0005-0000-0000-0000F71A0000}"/>
    <cellStyle name="Migliaia 2 2 4 3 6 2 4" xfId="14499" xr:uid="{00000000-0005-0000-0000-0000F81A0000}"/>
    <cellStyle name="Migliaia 2 2 4 3 6 2 4 2" xfId="37336" xr:uid="{00000000-0005-0000-0000-0000F91A0000}"/>
    <cellStyle name="Migliaia 2 2 4 3 6 2 5" xfId="25919" xr:uid="{00000000-0005-0000-0000-0000FA1A0000}"/>
    <cellStyle name="Migliaia 2 2 4 3 6 3" xfId="4508" xr:uid="{00000000-0005-0000-0000-0000FB1A0000}"/>
    <cellStyle name="Migliaia 2 2 4 3 6 3 2" xfId="10217" xr:uid="{00000000-0005-0000-0000-0000FC1A0000}"/>
    <cellStyle name="Migliaia 2 2 4 3 6 3 2 2" xfId="21634" xr:uid="{00000000-0005-0000-0000-0000FD1A0000}"/>
    <cellStyle name="Migliaia 2 2 4 3 6 3 2 2 2" xfId="44471" xr:uid="{00000000-0005-0000-0000-0000FE1A0000}"/>
    <cellStyle name="Migliaia 2 2 4 3 6 3 2 3" xfId="33054" xr:uid="{00000000-0005-0000-0000-0000FF1A0000}"/>
    <cellStyle name="Migliaia 2 2 4 3 6 3 3" xfId="15926" xr:uid="{00000000-0005-0000-0000-0000001B0000}"/>
    <cellStyle name="Migliaia 2 2 4 3 6 3 3 2" xfId="38763" xr:uid="{00000000-0005-0000-0000-0000011B0000}"/>
    <cellStyle name="Migliaia 2 2 4 3 6 3 4" xfId="27346" xr:uid="{00000000-0005-0000-0000-0000021B0000}"/>
    <cellStyle name="Migliaia 2 2 4 3 6 4" xfId="7363" xr:uid="{00000000-0005-0000-0000-0000031B0000}"/>
    <cellStyle name="Migliaia 2 2 4 3 6 4 2" xfId="18780" xr:uid="{00000000-0005-0000-0000-0000041B0000}"/>
    <cellStyle name="Migliaia 2 2 4 3 6 4 2 2" xfId="41617" xr:uid="{00000000-0005-0000-0000-0000051B0000}"/>
    <cellStyle name="Migliaia 2 2 4 3 6 4 3" xfId="30200" xr:uid="{00000000-0005-0000-0000-0000061B0000}"/>
    <cellStyle name="Migliaia 2 2 4 3 6 5" xfId="13072" xr:uid="{00000000-0005-0000-0000-0000071B0000}"/>
    <cellStyle name="Migliaia 2 2 4 3 6 5 2" xfId="35909" xr:uid="{00000000-0005-0000-0000-0000081B0000}"/>
    <cellStyle name="Migliaia 2 2 4 3 6 6" xfId="24492" xr:uid="{00000000-0005-0000-0000-0000091B0000}"/>
    <cellStyle name="Migliaia 2 2 4 3 7" xfId="1994" xr:uid="{00000000-0005-0000-0000-00000A1B0000}"/>
    <cellStyle name="Migliaia 2 2 4 3 7 2" xfId="4850" xr:uid="{00000000-0005-0000-0000-00000B1B0000}"/>
    <cellStyle name="Migliaia 2 2 4 3 7 2 2" xfId="10558" xr:uid="{00000000-0005-0000-0000-00000C1B0000}"/>
    <cellStyle name="Migliaia 2 2 4 3 7 2 2 2" xfId="21976" xr:uid="{00000000-0005-0000-0000-00000D1B0000}"/>
    <cellStyle name="Migliaia 2 2 4 3 7 2 2 2 2" xfId="44813" xr:uid="{00000000-0005-0000-0000-00000E1B0000}"/>
    <cellStyle name="Migliaia 2 2 4 3 7 2 2 3" xfId="33396" xr:uid="{00000000-0005-0000-0000-00000F1B0000}"/>
    <cellStyle name="Migliaia 2 2 4 3 7 2 3" xfId="16268" xr:uid="{00000000-0005-0000-0000-0000101B0000}"/>
    <cellStyle name="Migliaia 2 2 4 3 7 2 3 2" xfId="39105" xr:uid="{00000000-0005-0000-0000-0000111B0000}"/>
    <cellStyle name="Migliaia 2 2 4 3 7 2 4" xfId="27688" xr:uid="{00000000-0005-0000-0000-0000121B0000}"/>
    <cellStyle name="Migliaia 2 2 4 3 7 3" xfId="7705" xr:uid="{00000000-0005-0000-0000-0000131B0000}"/>
    <cellStyle name="Migliaia 2 2 4 3 7 3 2" xfId="19122" xr:uid="{00000000-0005-0000-0000-0000141B0000}"/>
    <cellStyle name="Migliaia 2 2 4 3 7 3 2 2" xfId="41959" xr:uid="{00000000-0005-0000-0000-0000151B0000}"/>
    <cellStyle name="Migliaia 2 2 4 3 7 3 3" xfId="30542" xr:uid="{00000000-0005-0000-0000-0000161B0000}"/>
    <cellStyle name="Migliaia 2 2 4 3 7 4" xfId="13414" xr:uid="{00000000-0005-0000-0000-0000171B0000}"/>
    <cellStyle name="Migliaia 2 2 4 3 7 4 2" xfId="36251" xr:uid="{00000000-0005-0000-0000-0000181B0000}"/>
    <cellStyle name="Migliaia 2 2 4 3 7 5" xfId="24834" xr:uid="{00000000-0005-0000-0000-0000191B0000}"/>
    <cellStyle name="Migliaia 2 2 4 3 8" xfId="3423" xr:uid="{00000000-0005-0000-0000-00001A1B0000}"/>
    <cellStyle name="Migliaia 2 2 4 3 8 2" xfId="9132" xr:uid="{00000000-0005-0000-0000-00001B1B0000}"/>
    <cellStyle name="Migliaia 2 2 4 3 8 2 2" xfId="20549" xr:uid="{00000000-0005-0000-0000-00001C1B0000}"/>
    <cellStyle name="Migliaia 2 2 4 3 8 2 2 2" xfId="43386" xr:uid="{00000000-0005-0000-0000-00001D1B0000}"/>
    <cellStyle name="Migliaia 2 2 4 3 8 2 3" xfId="31969" xr:uid="{00000000-0005-0000-0000-00001E1B0000}"/>
    <cellStyle name="Migliaia 2 2 4 3 8 3" xfId="14841" xr:uid="{00000000-0005-0000-0000-00001F1B0000}"/>
    <cellStyle name="Migliaia 2 2 4 3 8 3 2" xfId="37678" xr:uid="{00000000-0005-0000-0000-0000201B0000}"/>
    <cellStyle name="Migliaia 2 2 4 3 8 4" xfId="26261" xr:uid="{00000000-0005-0000-0000-0000211B0000}"/>
    <cellStyle name="Migliaia 2 2 4 3 9" xfId="6278" xr:uid="{00000000-0005-0000-0000-0000221B0000}"/>
    <cellStyle name="Migliaia 2 2 4 3 9 2" xfId="17695" xr:uid="{00000000-0005-0000-0000-0000231B0000}"/>
    <cellStyle name="Migliaia 2 2 4 3 9 2 2" xfId="40532" xr:uid="{00000000-0005-0000-0000-0000241B0000}"/>
    <cellStyle name="Migliaia 2 2 4 3 9 3" xfId="29115" xr:uid="{00000000-0005-0000-0000-0000251B0000}"/>
    <cellStyle name="Migliaia 2 2 4 4" xfId="507" xr:uid="{00000000-0005-0000-0000-0000261B0000}"/>
    <cellStyle name="Migliaia 2 2 4 4 2" xfId="2097" xr:uid="{00000000-0005-0000-0000-0000271B0000}"/>
    <cellStyle name="Migliaia 2 2 4 4 2 2" xfId="4953" xr:uid="{00000000-0005-0000-0000-0000281B0000}"/>
    <cellStyle name="Migliaia 2 2 4 4 2 2 2" xfId="10661" xr:uid="{00000000-0005-0000-0000-0000291B0000}"/>
    <cellStyle name="Migliaia 2 2 4 4 2 2 2 2" xfId="22079" xr:uid="{00000000-0005-0000-0000-00002A1B0000}"/>
    <cellStyle name="Migliaia 2 2 4 4 2 2 2 2 2" xfId="44916" xr:uid="{00000000-0005-0000-0000-00002B1B0000}"/>
    <cellStyle name="Migliaia 2 2 4 4 2 2 2 3" xfId="33499" xr:uid="{00000000-0005-0000-0000-00002C1B0000}"/>
    <cellStyle name="Migliaia 2 2 4 4 2 2 3" xfId="16371" xr:uid="{00000000-0005-0000-0000-00002D1B0000}"/>
    <cellStyle name="Migliaia 2 2 4 4 2 2 3 2" xfId="39208" xr:uid="{00000000-0005-0000-0000-00002E1B0000}"/>
    <cellStyle name="Migliaia 2 2 4 4 2 2 4" xfId="27791" xr:uid="{00000000-0005-0000-0000-00002F1B0000}"/>
    <cellStyle name="Migliaia 2 2 4 4 2 3" xfId="7808" xr:uid="{00000000-0005-0000-0000-0000301B0000}"/>
    <cellStyle name="Migliaia 2 2 4 4 2 3 2" xfId="19225" xr:uid="{00000000-0005-0000-0000-0000311B0000}"/>
    <cellStyle name="Migliaia 2 2 4 4 2 3 2 2" xfId="42062" xr:uid="{00000000-0005-0000-0000-0000321B0000}"/>
    <cellStyle name="Migliaia 2 2 4 4 2 3 3" xfId="30645" xr:uid="{00000000-0005-0000-0000-0000331B0000}"/>
    <cellStyle name="Migliaia 2 2 4 4 2 4" xfId="13517" xr:uid="{00000000-0005-0000-0000-0000341B0000}"/>
    <cellStyle name="Migliaia 2 2 4 4 2 4 2" xfId="36354" xr:uid="{00000000-0005-0000-0000-0000351B0000}"/>
    <cellStyle name="Migliaia 2 2 4 4 2 5" xfId="24937" xr:uid="{00000000-0005-0000-0000-0000361B0000}"/>
    <cellStyle name="Migliaia 2 2 4 4 3" xfId="3526" xr:uid="{00000000-0005-0000-0000-0000371B0000}"/>
    <cellStyle name="Migliaia 2 2 4 4 3 2" xfId="9235" xr:uid="{00000000-0005-0000-0000-0000381B0000}"/>
    <cellStyle name="Migliaia 2 2 4 4 3 2 2" xfId="20652" xr:uid="{00000000-0005-0000-0000-0000391B0000}"/>
    <cellStyle name="Migliaia 2 2 4 4 3 2 2 2" xfId="43489" xr:uid="{00000000-0005-0000-0000-00003A1B0000}"/>
    <cellStyle name="Migliaia 2 2 4 4 3 2 3" xfId="32072" xr:uid="{00000000-0005-0000-0000-00003B1B0000}"/>
    <cellStyle name="Migliaia 2 2 4 4 3 3" xfId="14944" xr:uid="{00000000-0005-0000-0000-00003C1B0000}"/>
    <cellStyle name="Migliaia 2 2 4 4 3 3 2" xfId="37781" xr:uid="{00000000-0005-0000-0000-00003D1B0000}"/>
    <cellStyle name="Migliaia 2 2 4 4 3 4" xfId="26364" xr:uid="{00000000-0005-0000-0000-00003E1B0000}"/>
    <cellStyle name="Migliaia 2 2 4 4 4" xfId="6381" xr:uid="{00000000-0005-0000-0000-00003F1B0000}"/>
    <cellStyle name="Migliaia 2 2 4 4 4 2" xfId="17798" xr:uid="{00000000-0005-0000-0000-0000401B0000}"/>
    <cellStyle name="Migliaia 2 2 4 4 4 2 2" xfId="40635" xr:uid="{00000000-0005-0000-0000-0000411B0000}"/>
    <cellStyle name="Migliaia 2 2 4 4 4 3" xfId="29218" xr:uid="{00000000-0005-0000-0000-0000421B0000}"/>
    <cellStyle name="Migliaia 2 2 4 4 5" xfId="12090" xr:uid="{00000000-0005-0000-0000-0000431B0000}"/>
    <cellStyle name="Migliaia 2 2 4 4 5 2" xfId="34927" xr:uid="{00000000-0005-0000-0000-0000441B0000}"/>
    <cellStyle name="Migliaia 2 2 4 4 6" xfId="23510" xr:uid="{00000000-0005-0000-0000-0000451B0000}"/>
    <cellStyle name="Migliaia 2 2 4 5" xfId="770" xr:uid="{00000000-0005-0000-0000-0000461B0000}"/>
    <cellStyle name="Migliaia 2 2 4 5 2" xfId="2314" xr:uid="{00000000-0005-0000-0000-0000471B0000}"/>
    <cellStyle name="Migliaia 2 2 4 5 2 2" xfId="5170" xr:uid="{00000000-0005-0000-0000-0000481B0000}"/>
    <cellStyle name="Migliaia 2 2 4 5 2 2 2" xfId="10878" xr:uid="{00000000-0005-0000-0000-0000491B0000}"/>
    <cellStyle name="Migliaia 2 2 4 5 2 2 2 2" xfId="22296" xr:uid="{00000000-0005-0000-0000-00004A1B0000}"/>
    <cellStyle name="Migliaia 2 2 4 5 2 2 2 2 2" xfId="45133" xr:uid="{00000000-0005-0000-0000-00004B1B0000}"/>
    <cellStyle name="Migliaia 2 2 4 5 2 2 2 3" xfId="33716" xr:uid="{00000000-0005-0000-0000-00004C1B0000}"/>
    <cellStyle name="Migliaia 2 2 4 5 2 2 3" xfId="16588" xr:uid="{00000000-0005-0000-0000-00004D1B0000}"/>
    <cellStyle name="Migliaia 2 2 4 5 2 2 3 2" xfId="39425" xr:uid="{00000000-0005-0000-0000-00004E1B0000}"/>
    <cellStyle name="Migliaia 2 2 4 5 2 2 4" xfId="28008" xr:uid="{00000000-0005-0000-0000-00004F1B0000}"/>
    <cellStyle name="Migliaia 2 2 4 5 2 3" xfId="8025" xr:uid="{00000000-0005-0000-0000-0000501B0000}"/>
    <cellStyle name="Migliaia 2 2 4 5 2 3 2" xfId="19442" xr:uid="{00000000-0005-0000-0000-0000511B0000}"/>
    <cellStyle name="Migliaia 2 2 4 5 2 3 2 2" xfId="42279" xr:uid="{00000000-0005-0000-0000-0000521B0000}"/>
    <cellStyle name="Migliaia 2 2 4 5 2 3 3" xfId="30862" xr:uid="{00000000-0005-0000-0000-0000531B0000}"/>
    <cellStyle name="Migliaia 2 2 4 5 2 4" xfId="13734" xr:uid="{00000000-0005-0000-0000-0000541B0000}"/>
    <cellStyle name="Migliaia 2 2 4 5 2 4 2" xfId="36571" xr:uid="{00000000-0005-0000-0000-0000551B0000}"/>
    <cellStyle name="Migliaia 2 2 4 5 2 5" xfId="25154" xr:uid="{00000000-0005-0000-0000-0000561B0000}"/>
    <cellStyle name="Migliaia 2 2 4 5 3" xfId="3743" xr:uid="{00000000-0005-0000-0000-0000571B0000}"/>
    <cellStyle name="Migliaia 2 2 4 5 3 2" xfId="9452" xr:uid="{00000000-0005-0000-0000-0000581B0000}"/>
    <cellStyle name="Migliaia 2 2 4 5 3 2 2" xfId="20869" xr:uid="{00000000-0005-0000-0000-0000591B0000}"/>
    <cellStyle name="Migliaia 2 2 4 5 3 2 2 2" xfId="43706" xr:uid="{00000000-0005-0000-0000-00005A1B0000}"/>
    <cellStyle name="Migliaia 2 2 4 5 3 2 3" xfId="32289" xr:uid="{00000000-0005-0000-0000-00005B1B0000}"/>
    <cellStyle name="Migliaia 2 2 4 5 3 3" xfId="15161" xr:uid="{00000000-0005-0000-0000-00005C1B0000}"/>
    <cellStyle name="Migliaia 2 2 4 5 3 3 2" xfId="37998" xr:uid="{00000000-0005-0000-0000-00005D1B0000}"/>
    <cellStyle name="Migliaia 2 2 4 5 3 4" xfId="26581" xr:uid="{00000000-0005-0000-0000-00005E1B0000}"/>
    <cellStyle name="Migliaia 2 2 4 5 4" xfId="6598" xr:uid="{00000000-0005-0000-0000-00005F1B0000}"/>
    <cellStyle name="Migliaia 2 2 4 5 4 2" xfId="18015" xr:uid="{00000000-0005-0000-0000-0000601B0000}"/>
    <cellStyle name="Migliaia 2 2 4 5 4 2 2" xfId="40852" xr:uid="{00000000-0005-0000-0000-0000611B0000}"/>
    <cellStyle name="Migliaia 2 2 4 5 4 3" xfId="29435" xr:uid="{00000000-0005-0000-0000-0000621B0000}"/>
    <cellStyle name="Migliaia 2 2 4 5 5" xfId="12307" xr:uid="{00000000-0005-0000-0000-0000631B0000}"/>
    <cellStyle name="Migliaia 2 2 4 5 5 2" xfId="35144" xr:uid="{00000000-0005-0000-0000-0000641B0000}"/>
    <cellStyle name="Migliaia 2 2 4 5 6" xfId="23727" xr:uid="{00000000-0005-0000-0000-0000651B0000}"/>
    <cellStyle name="Migliaia 2 2 4 6" xfId="1017" xr:uid="{00000000-0005-0000-0000-0000661B0000}"/>
    <cellStyle name="Migliaia 2 2 4 6 2" xfId="2531" xr:uid="{00000000-0005-0000-0000-0000671B0000}"/>
    <cellStyle name="Migliaia 2 2 4 6 2 2" xfId="5387" xr:uid="{00000000-0005-0000-0000-0000681B0000}"/>
    <cellStyle name="Migliaia 2 2 4 6 2 2 2" xfId="11095" xr:uid="{00000000-0005-0000-0000-0000691B0000}"/>
    <cellStyle name="Migliaia 2 2 4 6 2 2 2 2" xfId="22513" xr:uid="{00000000-0005-0000-0000-00006A1B0000}"/>
    <cellStyle name="Migliaia 2 2 4 6 2 2 2 2 2" xfId="45350" xr:uid="{00000000-0005-0000-0000-00006B1B0000}"/>
    <cellStyle name="Migliaia 2 2 4 6 2 2 2 3" xfId="33933" xr:uid="{00000000-0005-0000-0000-00006C1B0000}"/>
    <cellStyle name="Migliaia 2 2 4 6 2 2 3" xfId="16805" xr:uid="{00000000-0005-0000-0000-00006D1B0000}"/>
    <cellStyle name="Migliaia 2 2 4 6 2 2 3 2" xfId="39642" xr:uid="{00000000-0005-0000-0000-00006E1B0000}"/>
    <cellStyle name="Migliaia 2 2 4 6 2 2 4" xfId="28225" xr:uid="{00000000-0005-0000-0000-00006F1B0000}"/>
    <cellStyle name="Migliaia 2 2 4 6 2 3" xfId="8242" xr:uid="{00000000-0005-0000-0000-0000701B0000}"/>
    <cellStyle name="Migliaia 2 2 4 6 2 3 2" xfId="19659" xr:uid="{00000000-0005-0000-0000-0000711B0000}"/>
    <cellStyle name="Migliaia 2 2 4 6 2 3 2 2" xfId="42496" xr:uid="{00000000-0005-0000-0000-0000721B0000}"/>
    <cellStyle name="Migliaia 2 2 4 6 2 3 3" xfId="31079" xr:uid="{00000000-0005-0000-0000-0000731B0000}"/>
    <cellStyle name="Migliaia 2 2 4 6 2 4" xfId="13951" xr:uid="{00000000-0005-0000-0000-0000741B0000}"/>
    <cellStyle name="Migliaia 2 2 4 6 2 4 2" xfId="36788" xr:uid="{00000000-0005-0000-0000-0000751B0000}"/>
    <cellStyle name="Migliaia 2 2 4 6 2 5" xfId="25371" xr:uid="{00000000-0005-0000-0000-0000761B0000}"/>
    <cellStyle name="Migliaia 2 2 4 6 3" xfId="3960" xr:uid="{00000000-0005-0000-0000-0000771B0000}"/>
    <cellStyle name="Migliaia 2 2 4 6 3 2" xfId="9669" xr:uid="{00000000-0005-0000-0000-0000781B0000}"/>
    <cellStyle name="Migliaia 2 2 4 6 3 2 2" xfId="21086" xr:uid="{00000000-0005-0000-0000-0000791B0000}"/>
    <cellStyle name="Migliaia 2 2 4 6 3 2 2 2" xfId="43923" xr:uid="{00000000-0005-0000-0000-00007A1B0000}"/>
    <cellStyle name="Migliaia 2 2 4 6 3 2 3" xfId="32506" xr:uid="{00000000-0005-0000-0000-00007B1B0000}"/>
    <cellStyle name="Migliaia 2 2 4 6 3 3" xfId="15378" xr:uid="{00000000-0005-0000-0000-00007C1B0000}"/>
    <cellStyle name="Migliaia 2 2 4 6 3 3 2" xfId="38215" xr:uid="{00000000-0005-0000-0000-00007D1B0000}"/>
    <cellStyle name="Migliaia 2 2 4 6 3 4" xfId="26798" xr:uid="{00000000-0005-0000-0000-00007E1B0000}"/>
    <cellStyle name="Migliaia 2 2 4 6 4" xfId="6815" xr:uid="{00000000-0005-0000-0000-00007F1B0000}"/>
    <cellStyle name="Migliaia 2 2 4 6 4 2" xfId="18232" xr:uid="{00000000-0005-0000-0000-0000801B0000}"/>
    <cellStyle name="Migliaia 2 2 4 6 4 2 2" xfId="41069" xr:uid="{00000000-0005-0000-0000-0000811B0000}"/>
    <cellStyle name="Migliaia 2 2 4 6 4 3" xfId="29652" xr:uid="{00000000-0005-0000-0000-0000821B0000}"/>
    <cellStyle name="Migliaia 2 2 4 6 5" xfId="12524" xr:uid="{00000000-0005-0000-0000-0000831B0000}"/>
    <cellStyle name="Migliaia 2 2 4 6 5 2" xfId="35361" xr:uid="{00000000-0005-0000-0000-0000841B0000}"/>
    <cellStyle name="Migliaia 2 2 4 6 6" xfId="23944" xr:uid="{00000000-0005-0000-0000-0000851B0000}"/>
    <cellStyle name="Migliaia 2 2 4 7" xfId="1264" xr:uid="{00000000-0005-0000-0000-0000861B0000}"/>
    <cellStyle name="Migliaia 2 2 4 7 2" xfId="2748" xr:uid="{00000000-0005-0000-0000-0000871B0000}"/>
    <cellStyle name="Migliaia 2 2 4 7 2 2" xfId="5604" xr:uid="{00000000-0005-0000-0000-0000881B0000}"/>
    <cellStyle name="Migliaia 2 2 4 7 2 2 2" xfId="11312" xr:uid="{00000000-0005-0000-0000-0000891B0000}"/>
    <cellStyle name="Migliaia 2 2 4 7 2 2 2 2" xfId="22730" xr:uid="{00000000-0005-0000-0000-00008A1B0000}"/>
    <cellStyle name="Migliaia 2 2 4 7 2 2 2 2 2" xfId="45567" xr:uid="{00000000-0005-0000-0000-00008B1B0000}"/>
    <cellStyle name="Migliaia 2 2 4 7 2 2 2 3" xfId="34150" xr:uid="{00000000-0005-0000-0000-00008C1B0000}"/>
    <cellStyle name="Migliaia 2 2 4 7 2 2 3" xfId="17022" xr:uid="{00000000-0005-0000-0000-00008D1B0000}"/>
    <cellStyle name="Migliaia 2 2 4 7 2 2 3 2" xfId="39859" xr:uid="{00000000-0005-0000-0000-00008E1B0000}"/>
    <cellStyle name="Migliaia 2 2 4 7 2 2 4" xfId="28442" xr:uid="{00000000-0005-0000-0000-00008F1B0000}"/>
    <cellStyle name="Migliaia 2 2 4 7 2 3" xfId="8459" xr:uid="{00000000-0005-0000-0000-0000901B0000}"/>
    <cellStyle name="Migliaia 2 2 4 7 2 3 2" xfId="19876" xr:uid="{00000000-0005-0000-0000-0000911B0000}"/>
    <cellStyle name="Migliaia 2 2 4 7 2 3 2 2" xfId="42713" xr:uid="{00000000-0005-0000-0000-0000921B0000}"/>
    <cellStyle name="Migliaia 2 2 4 7 2 3 3" xfId="31296" xr:uid="{00000000-0005-0000-0000-0000931B0000}"/>
    <cellStyle name="Migliaia 2 2 4 7 2 4" xfId="14168" xr:uid="{00000000-0005-0000-0000-0000941B0000}"/>
    <cellStyle name="Migliaia 2 2 4 7 2 4 2" xfId="37005" xr:uid="{00000000-0005-0000-0000-0000951B0000}"/>
    <cellStyle name="Migliaia 2 2 4 7 2 5" xfId="25588" xr:uid="{00000000-0005-0000-0000-0000961B0000}"/>
    <cellStyle name="Migliaia 2 2 4 7 3" xfId="4177" xr:uid="{00000000-0005-0000-0000-0000971B0000}"/>
    <cellStyle name="Migliaia 2 2 4 7 3 2" xfId="9886" xr:uid="{00000000-0005-0000-0000-0000981B0000}"/>
    <cellStyle name="Migliaia 2 2 4 7 3 2 2" xfId="21303" xr:uid="{00000000-0005-0000-0000-0000991B0000}"/>
    <cellStyle name="Migliaia 2 2 4 7 3 2 2 2" xfId="44140" xr:uid="{00000000-0005-0000-0000-00009A1B0000}"/>
    <cellStyle name="Migliaia 2 2 4 7 3 2 3" xfId="32723" xr:uid="{00000000-0005-0000-0000-00009B1B0000}"/>
    <cellStyle name="Migliaia 2 2 4 7 3 3" xfId="15595" xr:uid="{00000000-0005-0000-0000-00009C1B0000}"/>
    <cellStyle name="Migliaia 2 2 4 7 3 3 2" xfId="38432" xr:uid="{00000000-0005-0000-0000-00009D1B0000}"/>
    <cellStyle name="Migliaia 2 2 4 7 3 4" xfId="27015" xr:uid="{00000000-0005-0000-0000-00009E1B0000}"/>
    <cellStyle name="Migliaia 2 2 4 7 4" xfId="7032" xr:uid="{00000000-0005-0000-0000-00009F1B0000}"/>
    <cellStyle name="Migliaia 2 2 4 7 4 2" xfId="18449" xr:uid="{00000000-0005-0000-0000-0000A01B0000}"/>
    <cellStyle name="Migliaia 2 2 4 7 4 2 2" xfId="41286" xr:uid="{00000000-0005-0000-0000-0000A11B0000}"/>
    <cellStyle name="Migliaia 2 2 4 7 4 3" xfId="29869" xr:uid="{00000000-0005-0000-0000-0000A21B0000}"/>
    <cellStyle name="Migliaia 2 2 4 7 5" xfId="12741" xr:uid="{00000000-0005-0000-0000-0000A31B0000}"/>
    <cellStyle name="Migliaia 2 2 4 7 5 2" xfId="35578" xr:uid="{00000000-0005-0000-0000-0000A41B0000}"/>
    <cellStyle name="Migliaia 2 2 4 7 6" xfId="24161" xr:uid="{00000000-0005-0000-0000-0000A51B0000}"/>
    <cellStyle name="Migliaia 2 2 4 8" xfId="1511" xr:uid="{00000000-0005-0000-0000-0000A61B0000}"/>
    <cellStyle name="Migliaia 2 2 4 8 2" xfId="2965" xr:uid="{00000000-0005-0000-0000-0000A71B0000}"/>
    <cellStyle name="Migliaia 2 2 4 8 2 2" xfId="5821" xr:uid="{00000000-0005-0000-0000-0000A81B0000}"/>
    <cellStyle name="Migliaia 2 2 4 8 2 2 2" xfId="11529" xr:uid="{00000000-0005-0000-0000-0000A91B0000}"/>
    <cellStyle name="Migliaia 2 2 4 8 2 2 2 2" xfId="22947" xr:uid="{00000000-0005-0000-0000-0000AA1B0000}"/>
    <cellStyle name="Migliaia 2 2 4 8 2 2 2 2 2" xfId="45784" xr:uid="{00000000-0005-0000-0000-0000AB1B0000}"/>
    <cellStyle name="Migliaia 2 2 4 8 2 2 2 3" xfId="34367" xr:uid="{00000000-0005-0000-0000-0000AC1B0000}"/>
    <cellStyle name="Migliaia 2 2 4 8 2 2 3" xfId="17239" xr:uid="{00000000-0005-0000-0000-0000AD1B0000}"/>
    <cellStyle name="Migliaia 2 2 4 8 2 2 3 2" xfId="40076" xr:uid="{00000000-0005-0000-0000-0000AE1B0000}"/>
    <cellStyle name="Migliaia 2 2 4 8 2 2 4" xfId="28659" xr:uid="{00000000-0005-0000-0000-0000AF1B0000}"/>
    <cellStyle name="Migliaia 2 2 4 8 2 3" xfId="8676" xr:uid="{00000000-0005-0000-0000-0000B01B0000}"/>
    <cellStyle name="Migliaia 2 2 4 8 2 3 2" xfId="20093" xr:uid="{00000000-0005-0000-0000-0000B11B0000}"/>
    <cellStyle name="Migliaia 2 2 4 8 2 3 2 2" xfId="42930" xr:uid="{00000000-0005-0000-0000-0000B21B0000}"/>
    <cellStyle name="Migliaia 2 2 4 8 2 3 3" xfId="31513" xr:uid="{00000000-0005-0000-0000-0000B31B0000}"/>
    <cellStyle name="Migliaia 2 2 4 8 2 4" xfId="14385" xr:uid="{00000000-0005-0000-0000-0000B41B0000}"/>
    <cellStyle name="Migliaia 2 2 4 8 2 4 2" xfId="37222" xr:uid="{00000000-0005-0000-0000-0000B51B0000}"/>
    <cellStyle name="Migliaia 2 2 4 8 2 5" xfId="25805" xr:uid="{00000000-0005-0000-0000-0000B61B0000}"/>
    <cellStyle name="Migliaia 2 2 4 8 3" xfId="4394" xr:uid="{00000000-0005-0000-0000-0000B71B0000}"/>
    <cellStyle name="Migliaia 2 2 4 8 3 2" xfId="10103" xr:uid="{00000000-0005-0000-0000-0000B81B0000}"/>
    <cellStyle name="Migliaia 2 2 4 8 3 2 2" xfId="21520" xr:uid="{00000000-0005-0000-0000-0000B91B0000}"/>
    <cellStyle name="Migliaia 2 2 4 8 3 2 2 2" xfId="44357" xr:uid="{00000000-0005-0000-0000-0000BA1B0000}"/>
    <cellStyle name="Migliaia 2 2 4 8 3 2 3" xfId="32940" xr:uid="{00000000-0005-0000-0000-0000BB1B0000}"/>
    <cellStyle name="Migliaia 2 2 4 8 3 3" xfId="15812" xr:uid="{00000000-0005-0000-0000-0000BC1B0000}"/>
    <cellStyle name="Migliaia 2 2 4 8 3 3 2" xfId="38649" xr:uid="{00000000-0005-0000-0000-0000BD1B0000}"/>
    <cellStyle name="Migliaia 2 2 4 8 3 4" xfId="27232" xr:uid="{00000000-0005-0000-0000-0000BE1B0000}"/>
    <cellStyle name="Migliaia 2 2 4 8 4" xfId="7249" xr:uid="{00000000-0005-0000-0000-0000BF1B0000}"/>
    <cellStyle name="Migliaia 2 2 4 8 4 2" xfId="18666" xr:uid="{00000000-0005-0000-0000-0000C01B0000}"/>
    <cellStyle name="Migliaia 2 2 4 8 4 2 2" xfId="41503" xr:uid="{00000000-0005-0000-0000-0000C11B0000}"/>
    <cellStyle name="Migliaia 2 2 4 8 4 3" xfId="30086" xr:uid="{00000000-0005-0000-0000-0000C21B0000}"/>
    <cellStyle name="Migliaia 2 2 4 8 5" xfId="12958" xr:uid="{00000000-0005-0000-0000-0000C31B0000}"/>
    <cellStyle name="Migliaia 2 2 4 8 5 2" xfId="35795" xr:uid="{00000000-0005-0000-0000-0000C41B0000}"/>
    <cellStyle name="Migliaia 2 2 4 8 6" xfId="24378" xr:uid="{00000000-0005-0000-0000-0000C51B0000}"/>
    <cellStyle name="Migliaia 2 2 4 9" xfId="1855" xr:uid="{00000000-0005-0000-0000-0000C61B0000}"/>
    <cellStyle name="Migliaia 2 2 4 9 2" xfId="4711" xr:uid="{00000000-0005-0000-0000-0000C71B0000}"/>
    <cellStyle name="Migliaia 2 2 4 9 2 2" xfId="10420" xr:uid="{00000000-0005-0000-0000-0000C81B0000}"/>
    <cellStyle name="Migliaia 2 2 4 9 2 2 2" xfId="21837" xr:uid="{00000000-0005-0000-0000-0000C91B0000}"/>
    <cellStyle name="Migliaia 2 2 4 9 2 2 2 2" xfId="44674" xr:uid="{00000000-0005-0000-0000-0000CA1B0000}"/>
    <cellStyle name="Migliaia 2 2 4 9 2 2 3" xfId="33257" xr:uid="{00000000-0005-0000-0000-0000CB1B0000}"/>
    <cellStyle name="Migliaia 2 2 4 9 2 3" xfId="16129" xr:uid="{00000000-0005-0000-0000-0000CC1B0000}"/>
    <cellStyle name="Migliaia 2 2 4 9 2 3 2" xfId="38966" xr:uid="{00000000-0005-0000-0000-0000CD1B0000}"/>
    <cellStyle name="Migliaia 2 2 4 9 2 4" xfId="27549" xr:uid="{00000000-0005-0000-0000-0000CE1B0000}"/>
    <cellStyle name="Migliaia 2 2 4 9 3" xfId="7566" xr:uid="{00000000-0005-0000-0000-0000CF1B0000}"/>
    <cellStyle name="Migliaia 2 2 4 9 3 2" xfId="18983" xr:uid="{00000000-0005-0000-0000-0000D01B0000}"/>
    <cellStyle name="Migliaia 2 2 4 9 3 2 2" xfId="41820" xr:uid="{00000000-0005-0000-0000-0000D11B0000}"/>
    <cellStyle name="Migliaia 2 2 4 9 3 3" xfId="30403" xr:uid="{00000000-0005-0000-0000-0000D21B0000}"/>
    <cellStyle name="Migliaia 2 2 4 9 4" xfId="13275" xr:uid="{00000000-0005-0000-0000-0000D31B0000}"/>
    <cellStyle name="Migliaia 2 2 4 9 4 2" xfId="36112" xr:uid="{00000000-0005-0000-0000-0000D41B0000}"/>
    <cellStyle name="Migliaia 2 2 4 9 5" xfId="24695" xr:uid="{00000000-0005-0000-0000-0000D51B0000}"/>
    <cellStyle name="Migliaia 2 2 5" xfId="298" xr:uid="{00000000-0005-0000-0000-0000D61B0000}"/>
    <cellStyle name="Migliaia 2 2 5 10" xfId="6211" xr:uid="{00000000-0005-0000-0000-0000D71B0000}"/>
    <cellStyle name="Migliaia 2 2 5 10 2" xfId="17628" xr:uid="{00000000-0005-0000-0000-0000D81B0000}"/>
    <cellStyle name="Migliaia 2 2 5 10 2 2" xfId="40465" xr:uid="{00000000-0005-0000-0000-0000D91B0000}"/>
    <cellStyle name="Migliaia 2 2 5 10 3" xfId="29048" xr:uid="{00000000-0005-0000-0000-0000DA1B0000}"/>
    <cellStyle name="Migliaia 2 2 5 11" xfId="11920" xr:uid="{00000000-0005-0000-0000-0000DB1B0000}"/>
    <cellStyle name="Migliaia 2 2 5 11 2" xfId="34757" xr:uid="{00000000-0005-0000-0000-0000DC1B0000}"/>
    <cellStyle name="Migliaia 2 2 5 12" xfId="23340" xr:uid="{00000000-0005-0000-0000-0000DD1B0000}"/>
    <cellStyle name="Migliaia 2 2 5 2" xfId="453" xr:uid="{00000000-0005-0000-0000-0000DE1B0000}"/>
    <cellStyle name="Migliaia 2 2 5 2 10" xfId="12045" xr:uid="{00000000-0005-0000-0000-0000DF1B0000}"/>
    <cellStyle name="Migliaia 2 2 5 2 10 2" xfId="34882" xr:uid="{00000000-0005-0000-0000-0000E01B0000}"/>
    <cellStyle name="Migliaia 2 2 5 2 11" xfId="23465" xr:uid="{00000000-0005-0000-0000-0000E11B0000}"/>
    <cellStyle name="Migliaia 2 2 5 2 2" xfId="707" xr:uid="{00000000-0005-0000-0000-0000E21B0000}"/>
    <cellStyle name="Migliaia 2 2 5 2 2 2" xfId="2269" xr:uid="{00000000-0005-0000-0000-0000E31B0000}"/>
    <cellStyle name="Migliaia 2 2 5 2 2 2 2" xfId="5125" xr:uid="{00000000-0005-0000-0000-0000E41B0000}"/>
    <cellStyle name="Migliaia 2 2 5 2 2 2 2 2" xfId="10833" xr:uid="{00000000-0005-0000-0000-0000E51B0000}"/>
    <cellStyle name="Migliaia 2 2 5 2 2 2 2 2 2" xfId="22251" xr:uid="{00000000-0005-0000-0000-0000E61B0000}"/>
    <cellStyle name="Migliaia 2 2 5 2 2 2 2 2 2 2" xfId="45088" xr:uid="{00000000-0005-0000-0000-0000E71B0000}"/>
    <cellStyle name="Migliaia 2 2 5 2 2 2 2 2 3" xfId="33671" xr:uid="{00000000-0005-0000-0000-0000E81B0000}"/>
    <cellStyle name="Migliaia 2 2 5 2 2 2 2 3" xfId="16543" xr:uid="{00000000-0005-0000-0000-0000E91B0000}"/>
    <cellStyle name="Migliaia 2 2 5 2 2 2 2 3 2" xfId="39380" xr:uid="{00000000-0005-0000-0000-0000EA1B0000}"/>
    <cellStyle name="Migliaia 2 2 5 2 2 2 2 4" xfId="27963" xr:uid="{00000000-0005-0000-0000-0000EB1B0000}"/>
    <cellStyle name="Migliaia 2 2 5 2 2 2 3" xfId="7980" xr:uid="{00000000-0005-0000-0000-0000EC1B0000}"/>
    <cellStyle name="Migliaia 2 2 5 2 2 2 3 2" xfId="19397" xr:uid="{00000000-0005-0000-0000-0000ED1B0000}"/>
    <cellStyle name="Migliaia 2 2 5 2 2 2 3 2 2" xfId="42234" xr:uid="{00000000-0005-0000-0000-0000EE1B0000}"/>
    <cellStyle name="Migliaia 2 2 5 2 2 2 3 3" xfId="30817" xr:uid="{00000000-0005-0000-0000-0000EF1B0000}"/>
    <cellStyle name="Migliaia 2 2 5 2 2 2 4" xfId="13689" xr:uid="{00000000-0005-0000-0000-0000F01B0000}"/>
    <cellStyle name="Migliaia 2 2 5 2 2 2 4 2" xfId="36526" xr:uid="{00000000-0005-0000-0000-0000F11B0000}"/>
    <cellStyle name="Migliaia 2 2 5 2 2 2 5" xfId="25109" xr:uid="{00000000-0005-0000-0000-0000F21B0000}"/>
    <cellStyle name="Migliaia 2 2 5 2 2 3" xfId="3698" xr:uid="{00000000-0005-0000-0000-0000F31B0000}"/>
    <cellStyle name="Migliaia 2 2 5 2 2 3 2" xfId="9407" xr:uid="{00000000-0005-0000-0000-0000F41B0000}"/>
    <cellStyle name="Migliaia 2 2 5 2 2 3 2 2" xfId="20824" xr:uid="{00000000-0005-0000-0000-0000F51B0000}"/>
    <cellStyle name="Migliaia 2 2 5 2 2 3 2 2 2" xfId="43661" xr:uid="{00000000-0005-0000-0000-0000F61B0000}"/>
    <cellStyle name="Migliaia 2 2 5 2 2 3 2 3" xfId="32244" xr:uid="{00000000-0005-0000-0000-0000F71B0000}"/>
    <cellStyle name="Migliaia 2 2 5 2 2 3 3" xfId="15116" xr:uid="{00000000-0005-0000-0000-0000F81B0000}"/>
    <cellStyle name="Migliaia 2 2 5 2 2 3 3 2" xfId="37953" xr:uid="{00000000-0005-0000-0000-0000F91B0000}"/>
    <cellStyle name="Migliaia 2 2 5 2 2 3 4" xfId="26536" xr:uid="{00000000-0005-0000-0000-0000FA1B0000}"/>
    <cellStyle name="Migliaia 2 2 5 2 2 4" xfId="6553" xr:uid="{00000000-0005-0000-0000-0000FB1B0000}"/>
    <cellStyle name="Migliaia 2 2 5 2 2 4 2" xfId="17970" xr:uid="{00000000-0005-0000-0000-0000FC1B0000}"/>
    <cellStyle name="Migliaia 2 2 5 2 2 4 2 2" xfId="40807" xr:uid="{00000000-0005-0000-0000-0000FD1B0000}"/>
    <cellStyle name="Migliaia 2 2 5 2 2 4 3" xfId="29390" xr:uid="{00000000-0005-0000-0000-0000FE1B0000}"/>
    <cellStyle name="Migliaia 2 2 5 2 2 5" xfId="12262" xr:uid="{00000000-0005-0000-0000-0000FF1B0000}"/>
    <cellStyle name="Migliaia 2 2 5 2 2 5 2" xfId="35099" xr:uid="{00000000-0005-0000-0000-0000001C0000}"/>
    <cellStyle name="Migliaia 2 2 5 2 2 6" xfId="23682" xr:uid="{00000000-0005-0000-0000-0000011C0000}"/>
    <cellStyle name="Migliaia 2 2 5 2 3" xfId="967" xr:uid="{00000000-0005-0000-0000-0000021C0000}"/>
    <cellStyle name="Migliaia 2 2 5 2 3 2" xfId="2486" xr:uid="{00000000-0005-0000-0000-0000031C0000}"/>
    <cellStyle name="Migliaia 2 2 5 2 3 2 2" xfId="5342" xr:uid="{00000000-0005-0000-0000-0000041C0000}"/>
    <cellStyle name="Migliaia 2 2 5 2 3 2 2 2" xfId="11050" xr:uid="{00000000-0005-0000-0000-0000051C0000}"/>
    <cellStyle name="Migliaia 2 2 5 2 3 2 2 2 2" xfId="22468" xr:uid="{00000000-0005-0000-0000-0000061C0000}"/>
    <cellStyle name="Migliaia 2 2 5 2 3 2 2 2 2 2" xfId="45305" xr:uid="{00000000-0005-0000-0000-0000071C0000}"/>
    <cellStyle name="Migliaia 2 2 5 2 3 2 2 2 3" xfId="33888" xr:uid="{00000000-0005-0000-0000-0000081C0000}"/>
    <cellStyle name="Migliaia 2 2 5 2 3 2 2 3" xfId="16760" xr:uid="{00000000-0005-0000-0000-0000091C0000}"/>
    <cellStyle name="Migliaia 2 2 5 2 3 2 2 3 2" xfId="39597" xr:uid="{00000000-0005-0000-0000-00000A1C0000}"/>
    <cellStyle name="Migliaia 2 2 5 2 3 2 2 4" xfId="28180" xr:uid="{00000000-0005-0000-0000-00000B1C0000}"/>
    <cellStyle name="Migliaia 2 2 5 2 3 2 3" xfId="8197" xr:uid="{00000000-0005-0000-0000-00000C1C0000}"/>
    <cellStyle name="Migliaia 2 2 5 2 3 2 3 2" xfId="19614" xr:uid="{00000000-0005-0000-0000-00000D1C0000}"/>
    <cellStyle name="Migliaia 2 2 5 2 3 2 3 2 2" xfId="42451" xr:uid="{00000000-0005-0000-0000-00000E1C0000}"/>
    <cellStyle name="Migliaia 2 2 5 2 3 2 3 3" xfId="31034" xr:uid="{00000000-0005-0000-0000-00000F1C0000}"/>
    <cellStyle name="Migliaia 2 2 5 2 3 2 4" xfId="13906" xr:uid="{00000000-0005-0000-0000-0000101C0000}"/>
    <cellStyle name="Migliaia 2 2 5 2 3 2 4 2" xfId="36743" xr:uid="{00000000-0005-0000-0000-0000111C0000}"/>
    <cellStyle name="Migliaia 2 2 5 2 3 2 5" xfId="25326" xr:uid="{00000000-0005-0000-0000-0000121C0000}"/>
    <cellStyle name="Migliaia 2 2 5 2 3 3" xfId="3915" xr:uid="{00000000-0005-0000-0000-0000131C0000}"/>
    <cellStyle name="Migliaia 2 2 5 2 3 3 2" xfId="9624" xr:uid="{00000000-0005-0000-0000-0000141C0000}"/>
    <cellStyle name="Migliaia 2 2 5 2 3 3 2 2" xfId="21041" xr:uid="{00000000-0005-0000-0000-0000151C0000}"/>
    <cellStyle name="Migliaia 2 2 5 2 3 3 2 2 2" xfId="43878" xr:uid="{00000000-0005-0000-0000-0000161C0000}"/>
    <cellStyle name="Migliaia 2 2 5 2 3 3 2 3" xfId="32461" xr:uid="{00000000-0005-0000-0000-0000171C0000}"/>
    <cellStyle name="Migliaia 2 2 5 2 3 3 3" xfId="15333" xr:uid="{00000000-0005-0000-0000-0000181C0000}"/>
    <cellStyle name="Migliaia 2 2 5 2 3 3 3 2" xfId="38170" xr:uid="{00000000-0005-0000-0000-0000191C0000}"/>
    <cellStyle name="Migliaia 2 2 5 2 3 3 4" xfId="26753" xr:uid="{00000000-0005-0000-0000-00001A1C0000}"/>
    <cellStyle name="Migliaia 2 2 5 2 3 4" xfId="6770" xr:uid="{00000000-0005-0000-0000-00001B1C0000}"/>
    <cellStyle name="Migliaia 2 2 5 2 3 4 2" xfId="18187" xr:uid="{00000000-0005-0000-0000-00001C1C0000}"/>
    <cellStyle name="Migliaia 2 2 5 2 3 4 2 2" xfId="41024" xr:uid="{00000000-0005-0000-0000-00001D1C0000}"/>
    <cellStyle name="Migliaia 2 2 5 2 3 4 3" xfId="29607" xr:uid="{00000000-0005-0000-0000-00001E1C0000}"/>
    <cellStyle name="Migliaia 2 2 5 2 3 5" xfId="12479" xr:uid="{00000000-0005-0000-0000-00001F1C0000}"/>
    <cellStyle name="Migliaia 2 2 5 2 3 5 2" xfId="35316" xr:uid="{00000000-0005-0000-0000-0000201C0000}"/>
    <cellStyle name="Migliaia 2 2 5 2 3 6" xfId="23899" xr:uid="{00000000-0005-0000-0000-0000211C0000}"/>
    <cellStyle name="Migliaia 2 2 5 2 4" xfId="1214" xr:uid="{00000000-0005-0000-0000-0000221C0000}"/>
    <cellStyle name="Migliaia 2 2 5 2 4 2" xfId="2703" xr:uid="{00000000-0005-0000-0000-0000231C0000}"/>
    <cellStyle name="Migliaia 2 2 5 2 4 2 2" xfId="5559" xr:uid="{00000000-0005-0000-0000-0000241C0000}"/>
    <cellStyle name="Migliaia 2 2 5 2 4 2 2 2" xfId="11267" xr:uid="{00000000-0005-0000-0000-0000251C0000}"/>
    <cellStyle name="Migliaia 2 2 5 2 4 2 2 2 2" xfId="22685" xr:uid="{00000000-0005-0000-0000-0000261C0000}"/>
    <cellStyle name="Migliaia 2 2 5 2 4 2 2 2 2 2" xfId="45522" xr:uid="{00000000-0005-0000-0000-0000271C0000}"/>
    <cellStyle name="Migliaia 2 2 5 2 4 2 2 2 3" xfId="34105" xr:uid="{00000000-0005-0000-0000-0000281C0000}"/>
    <cellStyle name="Migliaia 2 2 5 2 4 2 2 3" xfId="16977" xr:uid="{00000000-0005-0000-0000-0000291C0000}"/>
    <cellStyle name="Migliaia 2 2 5 2 4 2 2 3 2" xfId="39814" xr:uid="{00000000-0005-0000-0000-00002A1C0000}"/>
    <cellStyle name="Migliaia 2 2 5 2 4 2 2 4" xfId="28397" xr:uid="{00000000-0005-0000-0000-00002B1C0000}"/>
    <cellStyle name="Migliaia 2 2 5 2 4 2 3" xfId="8414" xr:uid="{00000000-0005-0000-0000-00002C1C0000}"/>
    <cellStyle name="Migliaia 2 2 5 2 4 2 3 2" xfId="19831" xr:uid="{00000000-0005-0000-0000-00002D1C0000}"/>
    <cellStyle name="Migliaia 2 2 5 2 4 2 3 2 2" xfId="42668" xr:uid="{00000000-0005-0000-0000-00002E1C0000}"/>
    <cellStyle name="Migliaia 2 2 5 2 4 2 3 3" xfId="31251" xr:uid="{00000000-0005-0000-0000-00002F1C0000}"/>
    <cellStyle name="Migliaia 2 2 5 2 4 2 4" xfId="14123" xr:uid="{00000000-0005-0000-0000-0000301C0000}"/>
    <cellStyle name="Migliaia 2 2 5 2 4 2 4 2" xfId="36960" xr:uid="{00000000-0005-0000-0000-0000311C0000}"/>
    <cellStyle name="Migliaia 2 2 5 2 4 2 5" xfId="25543" xr:uid="{00000000-0005-0000-0000-0000321C0000}"/>
    <cellStyle name="Migliaia 2 2 5 2 4 3" xfId="4132" xr:uid="{00000000-0005-0000-0000-0000331C0000}"/>
    <cellStyle name="Migliaia 2 2 5 2 4 3 2" xfId="9841" xr:uid="{00000000-0005-0000-0000-0000341C0000}"/>
    <cellStyle name="Migliaia 2 2 5 2 4 3 2 2" xfId="21258" xr:uid="{00000000-0005-0000-0000-0000351C0000}"/>
    <cellStyle name="Migliaia 2 2 5 2 4 3 2 2 2" xfId="44095" xr:uid="{00000000-0005-0000-0000-0000361C0000}"/>
    <cellStyle name="Migliaia 2 2 5 2 4 3 2 3" xfId="32678" xr:uid="{00000000-0005-0000-0000-0000371C0000}"/>
    <cellStyle name="Migliaia 2 2 5 2 4 3 3" xfId="15550" xr:uid="{00000000-0005-0000-0000-0000381C0000}"/>
    <cellStyle name="Migliaia 2 2 5 2 4 3 3 2" xfId="38387" xr:uid="{00000000-0005-0000-0000-0000391C0000}"/>
    <cellStyle name="Migliaia 2 2 5 2 4 3 4" xfId="26970" xr:uid="{00000000-0005-0000-0000-00003A1C0000}"/>
    <cellStyle name="Migliaia 2 2 5 2 4 4" xfId="6987" xr:uid="{00000000-0005-0000-0000-00003B1C0000}"/>
    <cellStyle name="Migliaia 2 2 5 2 4 4 2" xfId="18404" xr:uid="{00000000-0005-0000-0000-00003C1C0000}"/>
    <cellStyle name="Migliaia 2 2 5 2 4 4 2 2" xfId="41241" xr:uid="{00000000-0005-0000-0000-00003D1C0000}"/>
    <cellStyle name="Migliaia 2 2 5 2 4 4 3" xfId="29824" xr:uid="{00000000-0005-0000-0000-00003E1C0000}"/>
    <cellStyle name="Migliaia 2 2 5 2 4 5" xfId="12696" xr:uid="{00000000-0005-0000-0000-00003F1C0000}"/>
    <cellStyle name="Migliaia 2 2 5 2 4 5 2" xfId="35533" xr:uid="{00000000-0005-0000-0000-0000401C0000}"/>
    <cellStyle name="Migliaia 2 2 5 2 4 6" xfId="24116" xr:uid="{00000000-0005-0000-0000-0000411C0000}"/>
    <cellStyle name="Migliaia 2 2 5 2 5" xfId="1461" xr:uid="{00000000-0005-0000-0000-0000421C0000}"/>
    <cellStyle name="Migliaia 2 2 5 2 5 2" xfId="2920" xr:uid="{00000000-0005-0000-0000-0000431C0000}"/>
    <cellStyle name="Migliaia 2 2 5 2 5 2 2" xfId="5776" xr:uid="{00000000-0005-0000-0000-0000441C0000}"/>
    <cellStyle name="Migliaia 2 2 5 2 5 2 2 2" xfId="11484" xr:uid="{00000000-0005-0000-0000-0000451C0000}"/>
    <cellStyle name="Migliaia 2 2 5 2 5 2 2 2 2" xfId="22902" xr:uid="{00000000-0005-0000-0000-0000461C0000}"/>
    <cellStyle name="Migliaia 2 2 5 2 5 2 2 2 2 2" xfId="45739" xr:uid="{00000000-0005-0000-0000-0000471C0000}"/>
    <cellStyle name="Migliaia 2 2 5 2 5 2 2 2 3" xfId="34322" xr:uid="{00000000-0005-0000-0000-0000481C0000}"/>
    <cellStyle name="Migliaia 2 2 5 2 5 2 2 3" xfId="17194" xr:uid="{00000000-0005-0000-0000-0000491C0000}"/>
    <cellStyle name="Migliaia 2 2 5 2 5 2 2 3 2" xfId="40031" xr:uid="{00000000-0005-0000-0000-00004A1C0000}"/>
    <cellStyle name="Migliaia 2 2 5 2 5 2 2 4" xfId="28614" xr:uid="{00000000-0005-0000-0000-00004B1C0000}"/>
    <cellStyle name="Migliaia 2 2 5 2 5 2 3" xfId="8631" xr:uid="{00000000-0005-0000-0000-00004C1C0000}"/>
    <cellStyle name="Migliaia 2 2 5 2 5 2 3 2" xfId="20048" xr:uid="{00000000-0005-0000-0000-00004D1C0000}"/>
    <cellStyle name="Migliaia 2 2 5 2 5 2 3 2 2" xfId="42885" xr:uid="{00000000-0005-0000-0000-00004E1C0000}"/>
    <cellStyle name="Migliaia 2 2 5 2 5 2 3 3" xfId="31468" xr:uid="{00000000-0005-0000-0000-00004F1C0000}"/>
    <cellStyle name="Migliaia 2 2 5 2 5 2 4" xfId="14340" xr:uid="{00000000-0005-0000-0000-0000501C0000}"/>
    <cellStyle name="Migliaia 2 2 5 2 5 2 4 2" xfId="37177" xr:uid="{00000000-0005-0000-0000-0000511C0000}"/>
    <cellStyle name="Migliaia 2 2 5 2 5 2 5" xfId="25760" xr:uid="{00000000-0005-0000-0000-0000521C0000}"/>
    <cellStyle name="Migliaia 2 2 5 2 5 3" xfId="4349" xr:uid="{00000000-0005-0000-0000-0000531C0000}"/>
    <cellStyle name="Migliaia 2 2 5 2 5 3 2" xfId="10058" xr:uid="{00000000-0005-0000-0000-0000541C0000}"/>
    <cellStyle name="Migliaia 2 2 5 2 5 3 2 2" xfId="21475" xr:uid="{00000000-0005-0000-0000-0000551C0000}"/>
    <cellStyle name="Migliaia 2 2 5 2 5 3 2 2 2" xfId="44312" xr:uid="{00000000-0005-0000-0000-0000561C0000}"/>
    <cellStyle name="Migliaia 2 2 5 2 5 3 2 3" xfId="32895" xr:uid="{00000000-0005-0000-0000-0000571C0000}"/>
    <cellStyle name="Migliaia 2 2 5 2 5 3 3" xfId="15767" xr:uid="{00000000-0005-0000-0000-0000581C0000}"/>
    <cellStyle name="Migliaia 2 2 5 2 5 3 3 2" xfId="38604" xr:uid="{00000000-0005-0000-0000-0000591C0000}"/>
    <cellStyle name="Migliaia 2 2 5 2 5 3 4" xfId="27187" xr:uid="{00000000-0005-0000-0000-00005A1C0000}"/>
    <cellStyle name="Migliaia 2 2 5 2 5 4" xfId="7204" xr:uid="{00000000-0005-0000-0000-00005B1C0000}"/>
    <cellStyle name="Migliaia 2 2 5 2 5 4 2" xfId="18621" xr:uid="{00000000-0005-0000-0000-00005C1C0000}"/>
    <cellStyle name="Migliaia 2 2 5 2 5 4 2 2" xfId="41458" xr:uid="{00000000-0005-0000-0000-00005D1C0000}"/>
    <cellStyle name="Migliaia 2 2 5 2 5 4 3" xfId="30041" xr:uid="{00000000-0005-0000-0000-00005E1C0000}"/>
    <cellStyle name="Migliaia 2 2 5 2 5 5" xfId="12913" xr:uid="{00000000-0005-0000-0000-00005F1C0000}"/>
    <cellStyle name="Migliaia 2 2 5 2 5 5 2" xfId="35750" xr:uid="{00000000-0005-0000-0000-0000601C0000}"/>
    <cellStyle name="Migliaia 2 2 5 2 5 6" xfId="24333" xr:uid="{00000000-0005-0000-0000-0000611C0000}"/>
    <cellStyle name="Migliaia 2 2 5 2 6" xfId="1708" xr:uid="{00000000-0005-0000-0000-0000621C0000}"/>
    <cellStyle name="Migliaia 2 2 5 2 6 2" xfId="3137" xr:uid="{00000000-0005-0000-0000-0000631C0000}"/>
    <cellStyle name="Migliaia 2 2 5 2 6 2 2" xfId="5993" xr:uid="{00000000-0005-0000-0000-0000641C0000}"/>
    <cellStyle name="Migliaia 2 2 5 2 6 2 2 2" xfId="11701" xr:uid="{00000000-0005-0000-0000-0000651C0000}"/>
    <cellStyle name="Migliaia 2 2 5 2 6 2 2 2 2" xfId="23119" xr:uid="{00000000-0005-0000-0000-0000661C0000}"/>
    <cellStyle name="Migliaia 2 2 5 2 6 2 2 2 2 2" xfId="45956" xr:uid="{00000000-0005-0000-0000-0000671C0000}"/>
    <cellStyle name="Migliaia 2 2 5 2 6 2 2 2 3" xfId="34539" xr:uid="{00000000-0005-0000-0000-0000681C0000}"/>
    <cellStyle name="Migliaia 2 2 5 2 6 2 2 3" xfId="17411" xr:uid="{00000000-0005-0000-0000-0000691C0000}"/>
    <cellStyle name="Migliaia 2 2 5 2 6 2 2 3 2" xfId="40248" xr:uid="{00000000-0005-0000-0000-00006A1C0000}"/>
    <cellStyle name="Migliaia 2 2 5 2 6 2 2 4" xfId="28831" xr:uid="{00000000-0005-0000-0000-00006B1C0000}"/>
    <cellStyle name="Migliaia 2 2 5 2 6 2 3" xfId="8848" xr:uid="{00000000-0005-0000-0000-00006C1C0000}"/>
    <cellStyle name="Migliaia 2 2 5 2 6 2 3 2" xfId="20265" xr:uid="{00000000-0005-0000-0000-00006D1C0000}"/>
    <cellStyle name="Migliaia 2 2 5 2 6 2 3 2 2" xfId="43102" xr:uid="{00000000-0005-0000-0000-00006E1C0000}"/>
    <cellStyle name="Migliaia 2 2 5 2 6 2 3 3" xfId="31685" xr:uid="{00000000-0005-0000-0000-00006F1C0000}"/>
    <cellStyle name="Migliaia 2 2 5 2 6 2 4" xfId="14557" xr:uid="{00000000-0005-0000-0000-0000701C0000}"/>
    <cellStyle name="Migliaia 2 2 5 2 6 2 4 2" xfId="37394" xr:uid="{00000000-0005-0000-0000-0000711C0000}"/>
    <cellStyle name="Migliaia 2 2 5 2 6 2 5" xfId="25977" xr:uid="{00000000-0005-0000-0000-0000721C0000}"/>
    <cellStyle name="Migliaia 2 2 5 2 6 3" xfId="4566" xr:uid="{00000000-0005-0000-0000-0000731C0000}"/>
    <cellStyle name="Migliaia 2 2 5 2 6 3 2" xfId="10275" xr:uid="{00000000-0005-0000-0000-0000741C0000}"/>
    <cellStyle name="Migliaia 2 2 5 2 6 3 2 2" xfId="21692" xr:uid="{00000000-0005-0000-0000-0000751C0000}"/>
    <cellStyle name="Migliaia 2 2 5 2 6 3 2 2 2" xfId="44529" xr:uid="{00000000-0005-0000-0000-0000761C0000}"/>
    <cellStyle name="Migliaia 2 2 5 2 6 3 2 3" xfId="33112" xr:uid="{00000000-0005-0000-0000-0000771C0000}"/>
    <cellStyle name="Migliaia 2 2 5 2 6 3 3" xfId="15984" xr:uid="{00000000-0005-0000-0000-0000781C0000}"/>
    <cellStyle name="Migliaia 2 2 5 2 6 3 3 2" xfId="38821" xr:uid="{00000000-0005-0000-0000-0000791C0000}"/>
    <cellStyle name="Migliaia 2 2 5 2 6 3 4" xfId="27404" xr:uid="{00000000-0005-0000-0000-00007A1C0000}"/>
    <cellStyle name="Migliaia 2 2 5 2 6 4" xfId="7421" xr:uid="{00000000-0005-0000-0000-00007B1C0000}"/>
    <cellStyle name="Migliaia 2 2 5 2 6 4 2" xfId="18838" xr:uid="{00000000-0005-0000-0000-00007C1C0000}"/>
    <cellStyle name="Migliaia 2 2 5 2 6 4 2 2" xfId="41675" xr:uid="{00000000-0005-0000-0000-00007D1C0000}"/>
    <cellStyle name="Migliaia 2 2 5 2 6 4 3" xfId="30258" xr:uid="{00000000-0005-0000-0000-00007E1C0000}"/>
    <cellStyle name="Migliaia 2 2 5 2 6 5" xfId="13130" xr:uid="{00000000-0005-0000-0000-00007F1C0000}"/>
    <cellStyle name="Migliaia 2 2 5 2 6 5 2" xfId="35967" xr:uid="{00000000-0005-0000-0000-0000801C0000}"/>
    <cellStyle name="Migliaia 2 2 5 2 6 6" xfId="24550" xr:uid="{00000000-0005-0000-0000-0000811C0000}"/>
    <cellStyle name="Migliaia 2 2 5 2 7" xfId="2052" xr:uid="{00000000-0005-0000-0000-0000821C0000}"/>
    <cellStyle name="Migliaia 2 2 5 2 7 2" xfId="4908" xr:uid="{00000000-0005-0000-0000-0000831C0000}"/>
    <cellStyle name="Migliaia 2 2 5 2 7 2 2" xfId="10616" xr:uid="{00000000-0005-0000-0000-0000841C0000}"/>
    <cellStyle name="Migliaia 2 2 5 2 7 2 2 2" xfId="22034" xr:uid="{00000000-0005-0000-0000-0000851C0000}"/>
    <cellStyle name="Migliaia 2 2 5 2 7 2 2 2 2" xfId="44871" xr:uid="{00000000-0005-0000-0000-0000861C0000}"/>
    <cellStyle name="Migliaia 2 2 5 2 7 2 2 3" xfId="33454" xr:uid="{00000000-0005-0000-0000-0000871C0000}"/>
    <cellStyle name="Migliaia 2 2 5 2 7 2 3" xfId="16326" xr:uid="{00000000-0005-0000-0000-0000881C0000}"/>
    <cellStyle name="Migliaia 2 2 5 2 7 2 3 2" xfId="39163" xr:uid="{00000000-0005-0000-0000-0000891C0000}"/>
    <cellStyle name="Migliaia 2 2 5 2 7 2 4" xfId="27746" xr:uid="{00000000-0005-0000-0000-00008A1C0000}"/>
    <cellStyle name="Migliaia 2 2 5 2 7 3" xfId="7763" xr:uid="{00000000-0005-0000-0000-00008B1C0000}"/>
    <cellStyle name="Migliaia 2 2 5 2 7 3 2" xfId="19180" xr:uid="{00000000-0005-0000-0000-00008C1C0000}"/>
    <cellStyle name="Migliaia 2 2 5 2 7 3 2 2" xfId="42017" xr:uid="{00000000-0005-0000-0000-00008D1C0000}"/>
    <cellStyle name="Migliaia 2 2 5 2 7 3 3" xfId="30600" xr:uid="{00000000-0005-0000-0000-00008E1C0000}"/>
    <cellStyle name="Migliaia 2 2 5 2 7 4" xfId="13472" xr:uid="{00000000-0005-0000-0000-00008F1C0000}"/>
    <cellStyle name="Migliaia 2 2 5 2 7 4 2" xfId="36309" xr:uid="{00000000-0005-0000-0000-0000901C0000}"/>
    <cellStyle name="Migliaia 2 2 5 2 7 5" xfId="24892" xr:uid="{00000000-0005-0000-0000-0000911C0000}"/>
    <cellStyle name="Migliaia 2 2 5 2 8" xfId="3481" xr:uid="{00000000-0005-0000-0000-0000921C0000}"/>
    <cellStyle name="Migliaia 2 2 5 2 8 2" xfId="9190" xr:uid="{00000000-0005-0000-0000-0000931C0000}"/>
    <cellStyle name="Migliaia 2 2 5 2 8 2 2" xfId="20607" xr:uid="{00000000-0005-0000-0000-0000941C0000}"/>
    <cellStyle name="Migliaia 2 2 5 2 8 2 2 2" xfId="43444" xr:uid="{00000000-0005-0000-0000-0000951C0000}"/>
    <cellStyle name="Migliaia 2 2 5 2 8 2 3" xfId="32027" xr:uid="{00000000-0005-0000-0000-0000961C0000}"/>
    <cellStyle name="Migliaia 2 2 5 2 8 3" xfId="14899" xr:uid="{00000000-0005-0000-0000-0000971C0000}"/>
    <cellStyle name="Migliaia 2 2 5 2 8 3 2" xfId="37736" xr:uid="{00000000-0005-0000-0000-0000981C0000}"/>
    <cellStyle name="Migliaia 2 2 5 2 8 4" xfId="26319" xr:uid="{00000000-0005-0000-0000-0000991C0000}"/>
    <cellStyle name="Migliaia 2 2 5 2 9" xfId="6336" xr:uid="{00000000-0005-0000-0000-00009A1C0000}"/>
    <cellStyle name="Migliaia 2 2 5 2 9 2" xfId="17753" xr:uid="{00000000-0005-0000-0000-00009B1C0000}"/>
    <cellStyle name="Migliaia 2 2 5 2 9 2 2" xfId="40590" xr:uid="{00000000-0005-0000-0000-00009C1C0000}"/>
    <cellStyle name="Migliaia 2 2 5 2 9 3" xfId="29173" xr:uid="{00000000-0005-0000-0000-00009D1C0000}"/>
    <cellStyle name="Migliaia 2 2 5 3" xfId="573" xr:uid="{00000000-0005-0000-0000-00009E1C0000}"/>
    <cellStyle name="Migliaia 2 2 5 3 2" xfId="2155" xr:uid="{00000000-0005-0000-0000-00009F1C0000}"/>
    <cellStyle name="Migliaia 2 2 5 3 2 2" xfId="5011" xr:uid="{00000000-0005-0000-0000-0000A01C0000}"/>
    <cellStyle name="Migliaia 2 2 5 3 2 2 2" xfId="10719" xr:uid="{00000000-0005-0000-0000-0000A11C0000}"/>
    <cellStyle name="Migliaia 2 2 5 3 2 2 2 2" xfId="22137" xr:uid="{00000000-0005-0000-0000-0000A21C0000}"/>
    <cellStyle name="Migliaia 2 2 5 3 2 2 2 2 2" xfId="44974" xr:uid="{00000000-0005-0000-0000-0000A31C0000}"/>
    <cellStyle name="Migliaia 2 2 5 3 2 2 2 3" xfId="33557" xr:uid="{00000000-0005-0000-0000-0000A41C0000}"/>
    <cellStyle name="Migliaia 2 2 5 3 2 2 3" xfId="16429" xr:uid="{00000000-0005-0000-0000-0000A51C0000}"/>
    <cellStyle name="Migliaia 2 2 5 3 2 2 3 2" xfId="39266" xr:uid="{00000000-0005-0000-0000-0000A61C0000}"/>
    <cellStyle name="Migliaia 2 2 5 3 2 2 4" xfId="27849" xr:uid="{00000000-0005-0000-0000-0000A71C0000}"/>
    <cellStyle name="Migliaia 2 2 5 3 2 3" xfId="7866" xr:uid="{00000000-0005-0000-0000-0000A81C0000}"/>
    <cellStyle name="Migliaia 2 2 5 3 2 3 2" xfId="19283" xr:uid="{00000000-0005-0000-0000-0000A91C0000}"/>
    <cellStyle name="Migliaia 2 2 5 3 2 3 2 2" xfId="42120" xr:uid="{00000000-0005-0000-0000-0000AA1C0000}"/>
    <cellStyle name="Migliaia 2 2 5 3 2 3 3" xfId="30703" xr:uid="{00000000-0005-0000-0000-0000AB1C0000}"/>
    <cellStyle name="Migliaia 2 2 5 3 2 4" xfId="13575" xr:uid="{00000000-0005-0000-0000-0000AC1C0000}"/>
    <cellStyle name="Migliaia 2 2 5 3 2 4 2" xfId="36412" xr:uid="{00000000-0005-0000-0000-0000AD1C0000}"/>
    <cellStyle name="Migliaia 2 2 5 3 2 5" xfId="24995" xr:uid="{00000000-0005-0000-0000-0000AE1C0000}"/>
    <cellStyle name="Migliaia 2 2 5 3 3" xfId="3584" xr:uid="{00000000-0005-0000-0000-0000AF1C0000}"/>
    <cellStyle name="Migliaia 2 2 5 3 3 2" xfId="9293" xr:uid="{00000000-0005-0000-0000-0000B01C0000}"/>
    <cellStyle name="Migliaia 2 2 5 3 3 2 2" xfId="20710" xr:uid="{00000000-0005-0000-0000-0000B11C0000}"/>
    <cellStyle name="Migliaia 2 2 5 3 3 2 2 2" xfId="43547" xr:uid="{00000000-0005-0000-0000-0000B21C0000}"/>
    <cellStyle name="Migliaia 2 2 5 3 3 2 3" xfId="32130" xr:uid="{00000000-0005-0000-0000-0000B31C0000}"/>
    <cellStyle name="Migliaia 2 2 5 3 3 3" xfId="15002" xr:uid="{00000000-0005-0000-0000-0000B41C0000}"/>
    <cellStyle name="Migliaia 2 2 5 3 3 3 2" xfId="37839" xr:uid="{00000000-0005-0000-0000-0000B51C0000}"/>
    <cellStyle name="Migliaia 2 2 5 3 3 4" xfId="26422" xr:uid="{00000000-0005-0000-0000-0000B61C0000}"/>
    <cellStyle name="Migliaia 2 2 5 3 4" xfId="6439" xr:uid="{00000000-0005-0000-0000-0000B71C0000}"/>
    <cellStyle name="Migliaia 2 2 5 3 4 2" xfId="17856" xr:uid="{00000000-0005-0000-0000-0000B81C0000}"/>
    <cellStyle name="Migliaia 2 2 5 3 4 2 2" xfId="40693" xr:uid="{00000000-0005-0000-0000-0000B91C0000}"/>
    <cellStyle name="Migliaia 2 2 5 3 4 3" xfId="29276" xr:uid="{00000000-0005-0000-0000-0000BA1C0000}"/>
    <cellStyle name="Migliaia 2 2 5 3 5" xfId="12148" xr:uid="{00000000-0005-0000-0000-0000BB1C0000}"/>
    <cellStyle name="Migliaia 2 2 5 3 5 2" xfId="34985" xr:uid="{00000000-0005-0000-0000-0000BC1C0000}"/>
    <cellStyle name="Migliaia 2 2 5 3 6" xfId="23568" xr:uid="{00000000-0005-0000-0000-0000BD1C0000}"/>
    <cellStyle name="Migliaia 2 2 5 4" xfId="836" xr:uid="{00000000-0005-0000-0000-0000BE1C0000}"/>
    <cellStyle name="Migliaia 2 2 5 4 2" xfId="2372" xr:uid="{00000000-0005-0000-0000-0000BF1C0000}"/>
    <cellStyle name="Migliaia 2 2 5 4 2 2" xfId="5228" xr:uid="{00000000-0005-0000-0000-0000C01C0000}"/>
    <cellStyle name="Migliaia 2 2 5 4 2 2 2" xfId="10936" xr:uid="{00000000-0005-0000-0000-0000C11C0000}"/>
    <cellStyle name="Migliaia 2 2 5 4 2 2 2 2" xfId="22354" xr:uid="{00000000-0005-0000-0000-0000C21C0000}"/>
    <cellStyle name="Migliaia 2 2 5 4 2 2 2 2 2" xfId="45191" xr:uid="{00000000-0005-0000-0000-0000C31C0000}"/>
    <cellStyle name="Migliaia 2 2 5 4 2 2 2 3" xfId="33774" xr:uid="{00000000-0005-0000-0000-0000C41C0000}"/>
    <cellStyle name="Migliaia 2 2 5 4 2 2 3" xfId="16646" xr:uid="{00000000-0005-0000-0000-0000C51C0000}"/>
    <cellStyle name="Migliaia 2 2 5 4 2 2 3 2" xfId="39483" xr:uid="{00000000-0005-0000-0000-0000C61C0000}"/>
    <cellStyle name="Migliaia 2 2 5 4 2 2 4" xfId="28066" xr:uid="{00000000-0005-0000-0000-0000C71C0000}"/>
    <cellStyle name="Migliaia 2 2 5 4 2 3" xfId="8083" xr:uid="{00000000-0005-0000-0000-0000C81C0000}"/>
    <cellStyle name="Migliaia 2 2 5 4 2 3 2" xfId="19500" xr:uid="{00000000-0005-0000-0000-0000C91C0000}"/>
    <cellStyle name="Migliaia 2 2 5 4 2 3 2 2" xfId="42337" xr:uid="{00000000-0005-0000-0000-0000CA1C0000}"/>
    <cellStyle name="Migliaia 2 2 5 4 2 3 3" xfId="30920" xr:uid="{00000000-0005-0000-0000-0000CB1C0000}"/>
    <cellStyle name="Migliaia 2 2 5 4 2 4" xfId="13792" xr:uid="{00000000-0005-0000-0000-0000CC1C0000}"/>
    <cellStyle name="Migliaia 2 2 5 4 2 4 2" xfId="36629" xr:uid="{00000000-0005-0000-0000-0000CD1C0000}"/>
    <cellStyle name="Migliaia 2 2 5 4 2 5" xfId="25212" xr:uid="{00000000-0005-0000-0000-0000CE1C0000}"/>
    <cellStyle name="Migliaia 2 2 5 4 3" xfId="3801" xr:uid="{00000000-0005-0000-0000-0000CF1C0000}"/>
    <cellStyle name="Migliaia 2 2 5 4 3 2" xfId="9510" xr:uid="{00000000-0005-0000-0000-0000D01C0000}"/>
    <cellStyle name="Migliaia 2 2 5 4 3 2 2" xfId="20927" xr:uid="{00000000-0005-0000-0000-0000D11C0000}"/>
    <cellStyle name="Migliaia 2 2 5 4 3 2 2 2" xfId="43764" xr:uid="{00000000-0005-0000-0000-0000D21C0000}"/>
    <cellStyle name="Migliaia 2 2 5 4 3 2 3" xfId="32347" xr:uid="{00000000-0005-0000-0000-0000D31C0000}"/>
    <cellStyle name="Migliaia 2 2 5 4 3 3" xfId="15219" xr:uid="{00000000-0005-0000-0000-0000D41C0000}"/>
    <cellStyle name="Migliaia 2 2 5 4 3 3 2" xfId="38056" xr:uid="{00000000-0005-0000-0000-0000D51C0000}"/>
    <cellStyle name="Migliaia 2 2 5 4 3 4" xfId="26639" xr:uid="{00000000-0005-0000-0000-0000D61C0000}"/>
    <cellStyle name="Migliaia 2 2 5 4 4" xfId="6656" xr:uid="{00000000-0005-0000-0000-0000D71C0000}"/>
    <cellStyle name="Migliaia 2 2 5 4 4 2" xfId="18073" xr:uid="{00000000-0005-0000-0000-0000D81C0000}"/>
    <cellStyle name="Migliaia 2 2 5 4 4 2 2" xfId="40910" xr:uid="{00000000-0005-0000-0000-0000D91C0000}"/>
    <cellStyle name="Migliaia 2 2 5 4 4 3" xfId="29493" xr:uid="{00000000-0005-0000-0000-0000DA1C0000}"/>
    <cellStyle name="Migliaia 2 2 5 4 5" xfId="12365" xr:uid="{00000000-0005-0000-0000-0000DB1C0000}"/>
    <cellStyle name="Migliaia 2 2 5 4 5 2" xfId="35202" xr:uid="{00000000-0005-0000-0000-0000DC1C0000}"/>
    <cellStyle name="Migliaia 2 2 5 4 6" xfId="23785" xr:uid="{00000000-0005-0000-0000-0000DD1C0000}"/>
    <cellStyle name="Migliaia 2 2 5 5" xfId="1083" xr:uid="{00000000-0005-0000-0000-0000DE1C0000}"/>
    <cellStyle name="Migliaia 2 2 5 5 2" xfId="2589" xr:uid="{00000000-0005-0000-0000-0000DF1C0000}"/>
    <cellStyle name="Migliaia 2 2 5 5 2 2" xfId="5445" xr:uid="{00000000-0005-0000-0000-0000E01C0000}"/>
    <cellStyle name="Migliaia 2 2 5 5 2 2 2" xfId="11153" xr:uid="{00000000-0005-0000-0000-0000E11C0000}"/>
    <cellStyle name="Migliaia 2 2 5 5 2 2 2 2" xfId="22571" xr:uid="{00000000-0005-0000-0000-0000E21C0000}"/>
    <cellStyle name="Migliaia 2 2 5 5 2 2 2 2 2" xfId="45408" xr:uid="{00000000-0005-0000-0000-0000E31C0000}"/>
    <cellStyle name="Migliaia 2 2 5 5 2 2 2 3" xfId="33991" xr:uid="{00000000-0005-0000-0000-0000E41C0000}"/>
    <cellStyle name="Migliaia 2 2 5 5 2 2 3" xfId="16863" xr:uid="{00000000-0005-0000-0000-0000E51C0000}"/>
    <cellStyle name="Migliaia 2 2 5 5 2 2 3 2" xfId="39700" xr:uid="{00000000-0005-0000-0000-0000E61C0000}"/>
    <cellStyle name="Migliaia 2 2 5 5 2 2 4" xfId="28283" xr:uid="{00000000-0005-0000-0000-0000E71C0000}"/>
    <cellStyle name="Migliaia 2 2 5 5 2 3" xfId="8300" xr:uid="{00000000-0005-0000-0000-0000E81C0000}"/>
    <cellStyle name="Migliaia 2 2 5 5 2 3 2" xfId="19717" xr:uid="{00000000-0005-0000-0000-0000E91C0000}"/>
    <cellStyle name="Migliaia 2 2 5 5 2 3 2 2" xfId="42554" xr:uid="{00000000-0005-0000-0000-0000EA1C0000}"/>
    <cellStyle name="Migliaia 2 2 5 5 2 3 3" xfId="31137" xr:uid="{00000000-0005-0000-0000-0000EB1C0000}"/>
    <cellStyle name="Migliaia 2 2 5 5 2 4" xfId="14009" xr:uid="{00000000-0005-0000-0000-0000EC1C0000}"/>
    <cellStyle name="Migliaia 2 2 5 5 2 4 2" xfId="36846" xr:uid="{00000000-0005-0000-0000-0000ED1C0000}"/>
    <cellStyle name="Migliaia 2 2 5 5 2 5" xfId="25429" xr:uid="{00000000-0005-0000-0000-0000EE1C0000}"/>
    <cellStyle name="Migliaia 2 2 5 5 3" xfId="4018" xr:uid="{00000000-0005-0000-0000-0000EF1C0000}"/>
    <cellStyle name="Migliaia 2 2 5 5 3 2" xfId="9727" xr:uid="{00000000-0005-0000-0000-0000F01C0000}"/>
    <cellStyle name="Migliaia 2 2 5 5 3 2 2" xfId="21144" xr:uid="{00000000-0005-0000-0000-0000F11C0000}"/>
    <cellStyle name="Migliaia 2 2 5 5 3 2 2 2" xfId="43981" xr:uid="{00000000-0005-0000-0000-0000F21C0000}"/>
    <cellStyle name="Migliaia 2 2 5 5 3 2 3" xfId="32564" xr:uid="{00000000-0005-0000-0000-0000F31C0000}"/>
    <cellStyle name="Migliaia 2 2 5 5 3 3" xfId="15436" xr:uid="{00000000-0005-0000-0000-0000F41C0000}"/>
    <cellStyle name="Migliaia 2 2 5 5 3 3 2" xfId="38273" xr:uid="{00000000-0005-0000-0000-0000F51C0000}"/>
    <cellStyle name="Migliaia 2 2 5 5 3 4" xfId="26856" xr:uid="{00000000-0005-0000-0000-0000F61C0000}"/>
    <cellStyle name="Migliaia 2 2 5 5 4" xfId="6873" xr:uid="{00000000-0005-0000-0000-0000F71C0000}"/>
    <cellStyle name="Migliaia 2 2 5 5 4 2" xfId="18290" xr:uid="{00000000-0005-0000-0000-0000F81C0000}"/>
    <cellStyle name="Migliaia 2 2 5 5 4 2 2" xfId="41127" xr:uid="{00000000-0005-0000-0000-0000F91C0000}"/>
    <cellStyle name="Migliaia 2 2 5 5 4 3" xfId="29710" xr:uid="{00000000-0005-0000-0000-0000FA1C0000}"/>
    <cellStyle name="Migliaia 2 2 5 5 5" xfId="12582" xr:uid="{00000000-0005-0000-0000-0000FB1C0000}"/>
    <cellStyle name="Migliaia 2 2 5 5 5 2" xfId="35419" xr:uid="{00000000-0005-0000-0000-0000FC1C0000}"/>
    <cellStyle name="Migliaia 2 2 5 5 6" xfId="24002" xr:uid="{00000000-0005-0000-0000-0000FD1C0000}"/>
    <cellStyle name="Migliaia 2 2 5 6" xfId="1330" xr:uid="{00000000-0005-0000-0000-0000FE1C0000}"/>
    <cellStyle name="Migliaia 2 2 5 6 2" xfId="2806" xr:uid="{00000000-0005-0000-0000-0000FF1C0000}"/>
    <cellStyle name="Migliaia 2 2 5 6 2 2" xfId="5662" xr:uid="{00000000-0005-0000-0000-0000001D0000}"/>
    <cellStyle name="Migliaia 2 2 5 6 2 2 2" xfId="11370" xr:uid="{00000000-0005-0000-0000-0000011D0000}"/>
    <cellStyle name="Migliaia 2 2 5 6 2 2 2 2" xfId="22788" xr:uid="{00000000-0005-0000-0000-0000021D0000}"/>
    <cellStyle name="Migliaia 2 2 5 6 2 2 2 2 2" xfId="45625" xr:uid="{00000000-0005-0000-0000-0000031D0000}"/>
    <cellStyle name="Migliaia 2 2 5 6 2 2 2 3" xfId="34208" xr:uid="{00000000-0005-0000-0000-0000041D0000}"/>
    <cellStyle name="Migliaia 2 2 5 6 2 2 3" xfId="17080" xr:uid="{00000000-0005-0000-0000-0000051D0000}"/>
    <cellStyle name="Migliaia 2 2 5 6 2 2 3 2" xfId="39917" xr:uid="{00000000-0005-0000-0000-0000061D0000}"/>
    <cellStyle name="Migliaia 2 2 5 6 2 2 4" xfId="28500" xr:uid="{00000000-0005-0000-0000-0000071D0000}"/>
    <cellStyle name="Migliaia 2 2 5 6 2 3" xfId="8517" xr:uid="{00000000-0005-0000-0000-0000081D0000}"/>
    <cellStyle name="Migliaia 2 2 5 6 2 3 2" xfId="19934" xr:uid="{00000000-0005-0000-0000-0000091D0000}"/>
    <cellStyle name="Migliaia 2 2 5 6 2 3 2 2" xfId="42771" xr:uid="{00000000-0005-0000-0000-00000A1D0000}"/>
    <cellStyle name="Migliaia 2 2 5 6 2 3 3" xfId="31354" xr:uid="{00000000-0005-0000-0000-00000B1D0000}"/>
    <cellStyle name="Migliaia 2 2 5 6 2 4" xfId="14226" xr:uid="{00000000-0005-0000-0000-00000C1D0000}"/>
    <cellStyle name="Migliaia 2 2 5 6 2 4 2" xfId="37063" xr:uid="{00000000-0005-0000-0000-00000D1D0000}"/>
    <cellStyle name="Migliaia 2 2 5 6 2 5" xfId="25646" xr:uid="{00000000-0005-0000-0000-00000E1D0000}"/>
    <cellStyle name="Migliaia 2 2 5 6 3" xfId="4235" xr:uid="{00000000-0005-0000-0000-00000F1D0000}"/>
    <cellStyle name="Migliaia 2 2 5 6 3 2" xfId="9944" xr:uid="{00000000-0005-0000-0000-0000101D0000}"/>
    <cellStyle name="Migliaia 2 2 5 6 3 2 2" xfId="21361" xr:uid="{00000000-0005-0000-0000-0000111D0000}"/>
    <cellStyle name="Migliaia 2 2 5 6 3 2 2 2" xfId="44198" xr:uid="{00000000-0005-0000-0000-0000121D0000}"/>
    <cellStyle name="Migliaia 2 2 5 6 3 2 3" xfId="32781" xr:uid="{00000000-0005-0000-0000-0000131D0000}"/>
    <cellStyle name="Migliaia 2 2 5 6 3 3" xfId="15653" xr:uid="{00000000-0005-0000-0000-0000141D0000}"/>
    <cellStyle name="Migliaia 2 2 5 6 3 3 2" xfId="38490" xr:uid="{00000000-0005-0000-0000-0000151D0000}"/>
    <cellStyle name="Migliaia 2 2 5 6 3 4" xfId="27073" xr:uid="{00000000-0005-0000-0000-0000161D0000}"/>
    <cellStyle name="Migliaia 2 2 5 6 4" xfId="7090" xr:uid="{00000000-0005-0000-0000-0000171D0000}"/>
    <cellStyle name="Migliaia 2 2 5 6 4 2" xfId="18507" xr:uid="{00000000-0005-0000-0000-0000181D0000}"/>
    <cellStyle name="Migliaia 2 2 5 6 4 2 2" xfId="41344" xr:uid="{00000000-0005-0000-0000-0000191D0000}"/>
    <cellStyle name="Migliaia 2 2 5 6 4 3" xfId="29927" xr:uid="{00000000-0005-0000-0000-00001A1D0000}"/>
    <cellStyle name="Migliaia 2 2 5 6 5" xfId="12799" xr:uid="{00000000-0005-0000-0000-00001B1D0000}"/>
    <cellStyle name="Migliaia 2 2 5 6 5 2" xfId="35636" xr:uid="{00000000-0005-0000-0000-00001C1D0000}"/>
    <cellStyle name="Migliaia 2 2 5 6 6" xfId="24219" xr:uid="{00000000-0005-0000-0000-00001D1D0000}"/>
    <cellStyle name="Migliaia 2 2 5 7" xfId="1577" xr:uid="{00000000-0005-0000-0000-00001E1D0000}"/>
    <cellStyle name="Migliaia 2 2 5 7 2" xfId="3023" xr:uid="{00000000-0005-0000-0000-00001F1D0000}"/>
    <cellStyle name="Migliaia 2 2 5 7 2 2" xfId="5879" xr:uid="{00000000-0005-0000-0000-0000201D0000}"/>
    <cellStyle name="Migliaia 2 2 5 7 2 2 2" xfId="11587" xr:uid="{00000000-0005-0000-0000-0000211D0000}"/>
    <cellStyle name="Migliaia 2 2 5 7 2 2 2 2" xfId="23005" xr:uid="{00000000-0005-0000-0000-0000221D0000}"/>
    <cellStyle name="Migliaia 2 2 5 7 2 2 2 2 2" xfId="45842" xr:uid="{00000000-0005-0000-0000-0000231D0000}"/>
    <cellStyle name="Migliaia 2 2 5 7 2 2 2 3" xfId="34425" xr:uid="{00000000-0005-0000-0000-0000241D0000}"/>
    <cellStyle name="Migliaia 2 2 5 7 2 2 3" xfId="17297" xr:uid="{00000000-0005-0000-0000-0000251D0000}"/>
    <cellStyle name="Migliaia 2 2 5 7 2 2 3 2" xfId="40134" xr:uid="{00000000-0005-0000-0000-0000261D0000}"/>
    <cellStyle name="Migliaia 2 2 5 7 2 2 4" xfId="28717" xr:uid="{00000000-0005-0000-0000-0000271D0000}"/>
    <cellStyle name="Migliaia 2 2 5 7 2 3" xfId="8734" xr:uid="{00000000-0005-0000-0000-0000281D0000}"/>
    <cellStyle name="Migliaia 2 2 5 7 2 3 2" xfId="20151" xr:uid="{00000000-0005-0000-0000-0000291D0000}"/>
    <cellStyle name="Migliaia 2 2 5 7 2 3 2 2" xfId="42988" xr:uid="{00000000-0005-0000-0000-00002A1D0000}"/>
    <cellStyle name="Migliaia 2 2 5 7 2 3 3" xfId="31571" xr:uid="{00000000-0005-0000-0000-00002B1D0000}"/>
    <cellStyle name="Migliaia 2 2 5 7 2 4" xfId="14443" xr:uid="{00000000-0005-0000-0000-00002C1D0000}"/>
    <cellStyle name="Migliaia 2 2 5 7 2 4 2" xfId="37280" xr:uid="{00000000-0005-0000-0000-00002D1D0000}"/>
    <cellStyle name="Migliaia 2 2 5 7 2 5" xfId="25863" xr:uid="{00000000-0005-0000-0000-00002E1D0000}"/>
    <cellStyle name="Migliaia 2 2 5 7 3" xfId="4452" xr:uid="{00000000-0005-0000-0000-00002F1D0000}"/>
    <cellStyle name="Migliaia 2 2 5 7 3 2" xfId="10161" xr:uid="{00000000-0005-0000-0000-0000301D0000}"/>
    <cellStyle name="Migliaia 2 2 5 7 3 2 2" xfId="21578" xr:uid="{00000000-0005-0000-0000-0000311D0000}"/>
    <cellStyle name="Migliaia 2 2 5 7 3 2 2 2" xfId="44415" xr:uid="{00000000-0005-0000-0000-0000321D0000}"/>
    <cellStyle name="Migliaia 2 2 5 7 3 2 3" xfId="32998" xr:uid="{00000000-0005-0000-0000-0000331D0000}"/>
    <cellStyle name="Migliaia 2 2 5 7 3 3" xfId="15870" xr:uid="{00000000-0005-0000-0000-0000341D0000}"/>
    <cellStyle name="Migliaia 2 2 5 7 3 3 2" xfId="38707" xr:uid="{00000000-0005-0000-0000-0000351D0000}"/>
    <cellStyle name="Migliaia 2 2 5 7 3 4" xfId="27290" xr:uid="{00000000-0005-0000-0000-0000361D0000}"/>
    <cellStyle name="Migliaia 2 2 5 7 4" xfId="7307" xr:uid="{00000000-0005-0000-0000-0000371D0000}"/>
    <cellStyle name="Migliaia 2 2 5 7 4 2" xfId="18724" xr:uid="{00000000-0005-0000-0000-0000381D0000}"/>
    <cellStyle name="Migliaia 2 2 5 7 4 2 2" xfId="41561" xr:uid="{00000000-0005-0000-0000-0000391D0000}"/>
    <cellStyle name="Migliaia 2 2 5 7 4 3" xfId="30144" xr:uid="{00000000-0005-0000-0000-00003A1D0000}"/>
    <cellStyle name="Migliaia 2 2 5 7 5" xfId="13016" xr:uid="{00000000-0005-0000-0000-00003B1D0000}"/>
    <cellStyle name="Migliaia 2 2 5 7 5 2" xfId="35853" xr:uid="{00000000-0005-0000-0000-00003C1D0000}"/>
    <cellStyle name="Migliaia 2 2 5 7 6" xfId="24436" xr:uid="{00000000-0005-0000-0000-00003D1D0000}"/>
    <cellStyle name="Migliaia 2 2 5 8" xfId="1927" xr:uid="{00000000-0005-0000-0000-00003E1D0000}"/>
    <cellStyle name="Migliaia 2 2 5 8 2" xfId="4783" xr:uid="{00000000-0005-0000-0000-00003F1D0000}"/>
    <cellStyle name="Migliaia 2 2 5 8 2 2" xfId="10492" xr:uid="{00000000-0005-0000-0000-0000401D0000}"/>
    <cellStyle name="Migliaia 2 2 5 8 2 2 2" xfId="21909" xr:uid="{00000000-0005-0000-0000-0000411D0000}"/>
    <cellStyle name="Migliaia 2 2 5 8 2 2 2 2" xfId="44746" xr:uid="{00000000-0005-0000-0000-0000421D0000}"/>
    <cellStyle name="Migliaia 2 2 5 8 2 2 3" xfId="33329" xr:uid="{00000000-0005-0000-0000-0000431D0000}"/>
    <cellStyle name="Migliaia 2 2 5 8 2 3" xfId="16201" xr:uid="{00000000-0005-0000-0000-0000441D0000}"/>
    <cellStyle name="Migliaia 2 2 5 8 2 3 2" xfId="39038" xr:uid="{00000000-0005-0000-0000-0000451D0000}"/>
    <cellStyle name="Migliaia 2 2 5 8 2 4" xfId="27621" xr:uid="{00000000-0005-0000-0000-0000461D0000}"/>
    <cellStyle name="Migliaia 2 2 5 8 3" xfId="7638" xr:uid="{00000000-0005-0000-0000-0000471D0000}"/>
    <cellStyle name="Migliaia 2 2 5 8 3 2" xfId="19055" xr:uid="{00000000-0005-0000-0000-0000481D0000}"/>
    <cellStyle name="Migliaia 2 2 5 8 3 2 2" xfId="41892" xr:uid="{00000000-0005-0000-0000-0000491D0000}"/>
    <cellStyle name="Migliaia 2 2 5 8 3 3" xfId="30475" xr:uid="{00000000-0005-0000-0000-00004A1D0000}"/>
    <cellStyle name="Migliaia 2 2 5 8 4" xfId="13347" xr:uid="{00000000-0005-0000-0000-00004B1D0000}"/>
    <cellStyle name="Migliaia 2 2 5 8 4 2" xfId="36184" xr:uid="{00000000-0005-0000-0000-00004C1D0000}"/>
    <cellStyle name="Migliaia 2 2 5 8 5" xfId="24767" xr:uid="{00000000-0005-0000-0000-00004D1D0000}"/>
    <cellStyle name="Migliaia 2 2 5 9" xfId="3356" xr:uid="{00000000-0005-0000-0000-00004E1D0000}"/>
    <cellStyle name="Migliaia 2 2 5 9 2" xfId="9065" xr:uid="{00000000-0005-0000-0000-00004F1D0000}"/>
    <cellStyle name="Migliaia 2 2 5 9 2 2" xfId="20482" xr:uid="{00000000-0005-0000-0000-0000501D0000}"/>
    <cellStyle name="Migliaia 2 2 5 9 2 2 2" xfId="43319" xr:uid="{00000000-0005-0000-0000-0000511D0000}"/>
    <cellStyle name="Migliaia 2 2 5 9 2 3" xfId="31902" xr:uid="{00000000-0005-0000-0000-0000521D0000}"/>
    <cellStyle name="Migliaia 2 2 5 9 3" xfId="14774" xr:uid="{00000000-0005-0000-0000-0000531D0000}"/>
    <cellStyle name="Migliaia 2 2 5 9 3 2" xfId="37611" xr:uid="{00000000-0005-0000-0000-0000541D0000}"/>
    <cellStyle name="Migliaia 2 2 5 9 4" xfId="26194" xr:uid="{00000000-0005-0000-0000-0000551D0000}"/>
    <cellStyle name="Migliaia 2 2 6" xfId="266" xr:uid="{00000000-0005-0000-0000-0000561D0000}"/>
    <cellStyle name="Migliaia 2 2 6 10" xfId="6179" xr:uid="{00000000-0005-0000-0000-0000571D0000}"/>
    <cellStyle name="Migliaia 2 2 6 10 2" xfId="17596" xr:uid="{00000000-0005-0000-0000-0000581D0000}"/>
    <cellStyle name="Migliaia 2 2 6 10 2 2" xfId="40433" xr:uid="{00000000-0005-0000-0000-0000591D0000}"/>
    <cellStyle name="Migliaia 2 2 6 10 3" xfId="29016" xr:uid="{00000000-0005-0000-0000-00005A1D0000}"/>
    <cellStyle name="Migliaia 2 2 6 11" xfId="11888" xr:uid="{00000000-0005-0000-0000-00005B1D0000}"/>
    <cellStyle name="Migliaia 2 2 6 11 2" xfId="34725" xr:uid="{00000000-0005-0000-0000-00005C1D0000}"/>
    <cellStyle name="Migliaia 2 2 6 12" xfId="23308" xr:uid="{00000000-0005-0000-0000-00005D1D0000}"/>
    <cellStyle name="Migliaia 2 2 6 2" xfId="426" xr:uid="{00000000-0005-0000-0000-00005E1D0000}"/>
    <cellStyle name="Migliaia 2 2 6 2 10" xfId="12018" xr:uid="{00000000-0005-0000-0000-00005F1D0000}"/>
    <cellStyle name="Migliaia 2 2 6 2 10 2" xfId="34855" xr:uid="{00000000-0005-0000-0000-0000601D0000}"/>
    <cellStyle name="Migliaia 2 2 6 2 11" xfId="23438" xr:uid="{00000000-0005-0000-0000-0000611D0000}"/>
    <cellStyle name="Migliaia 2 2 6 2 2" xfId="680" xr:uid="{00000000-0005-0000-0000-0000621D0000}"/>
    <cellStyle name="Migliaia 2 2 6 2 2 2" xfId="2242" xr:uid="{00000000-0005-0000-0000-0000631D0000}"/>
    <cellStyle name="Migliaia 2 2 6 2 2 2 2" xfId="5098" xr:uid="{00000000-0005-0000-0000-0000641D0000}"/>
    <cellStyle name="Migliaia 2 2 6 2 2 2 2 2" xfId="10806" xr:uid="{00000000-0005-0000-0000-0000651D0000}"/>
    <cellStyle name="Migliaia 2 2 6 2 2 2 2 2 2" xfId="22224" xr:uid="{00000000-0005-0000-0000-0000661D0000}"/>
    <cellStyle name="Migliaia 2 2 6 2 2 2 2 2 2 2" xfId="45061" xr:uid="{00000000-0005-0000-0000-0000671D0000}"/>
    <cellStyle name="Migliaia 2 2 6 2 2 2 2 2 3" xfId="33644" xr:uid="{00000000-0005-0000-0000-0000681D0000}"/>
    <cellStyle name="Migliaia 2 2 6 2 2 2 2 3" xfId="16516" xr:uid="{00000000-0005-0000-0000-0000691D0000}"/>
    <cellStyle name="Migliaia 2 2 6 2 2 2 2 3 2" xfId="39353" xr:uid="{00000000-0005-0000-0000-00006A1D0000}"/>
    <cellStyle name="Migliaia 2 2 6 2 2 2 2 4" xfId="27936" xr:uid="{00000000-0005-0000-0000-00006B1D0000}"/>
    <cellStyle name="Migliaia 2 2 6 2 2 2 3" xfId="7953" xr:uid="{00000000-0005-0000-0000-00006C1D0000}"/>
    <cellStyle name="Migliaia 2 2 6 2 2 2 3 2" xfId="19370" xr:uid="{00000000-0005-0000-0000-00006D1D0000}"/>
    <cellStyle name="Migliaia 2 2 6 2 2 2 3 2 2" xfId="42207" xr:uid="{00000000-0005-0000-0000-00006E1D0000}"/>
    <cellStyle name="Migliaia 2 2 6 2 2 2 3 3" xfId="30790" xr:uid="{00000000-0005-0000-0000-00006F1D0000}"/>
    <cellStyle name="Migliaia 2 2 6 2 2 2 4" xfId="13662" xr:uid="{00000000-0005-0000-0000-0000701D0000}"/>
    <cellStyle name="Migliaia 2 2 6 2 2 2 4 2" xfId="36499" xr:uid="{00000000-0005-0000-0000-0000711D0000}"/>
    <cellStyle name="Migliaia 2 2 6 2 2 2 5" xfId="25082" xr:uid="{00000000-0005-0000-0000-0000721D0000}"/>
    <cellStyle name="Migliaia 2 2 6 2 2 3" xfId="3671" xr:uid="{00000000-0005-0000-0000-0000731D0000}"/>
    <cellStyle name="Migliaia 2 2 6 2 2 3 2" xfId="9380" xr:uid="{00000000-0005-0000-0000-0000741D0000}"/>
    <cellStyle name="Migliaia 2 2 6 2 2 3 2 2" xfId="20797" xr:uid="{00000000-0005-0000-0000-0000751D0000}"/>
    <cellStyle name="Migliaia 2 2 6 2 2 3 2 2 2" xfId="43634" xr:uid="{00000000-0005-0000-0000-0000761D0000}"/>
    <cellStyle name="Migliaia 2 2 6 2 2 3 2 3" xfId="32217" xr:uid="{00000000-0005-0000-0000-0000771D0000}"/>
    <cellStyle name="Migliaia 2 2 6 2 2 3 3" xfId="15089" xr:uid="{00000000-0005-0000-0000-0000781D0000}"/>
    <cellStyle name="Migliaia 2 2 6 2 2 3 3 2" xfId="37926" xr:uid="{00000000-0005-0000-0000-0000791D0000}"/>
    <cellStyle name="Migliaia 2 2 6 2 2 3 4" xfId="26509" xr:uid="{00000000-0005-0000-0000-00007A1D0000}"/>
    <cellStyle name="Migliaia 2 2 6 2 2 4" xfId="6526" xr:uid="{00000000-0005-0000-0000-00007B1D0000}"/>
    <cellStyle name="Migliaia 2 2 6 2 2 4 2" xfId="17943" xr:uid="{00000000-0005-0000-0000-00007C1D0000}"/>
    <cellStyle name="Migliaia 2 2 6 2 2 4 2 2" xfId="40780" xr:uid="{00000000-0005-0000-0000-00007D1D0000}"/>
    <cellStyle name="Migliaia 2 2 6 2 2 4 3" xfId="29363" xr:uid="{00000000-0005-0000-0000-00007E1D0000}"/>
    <cellStyle name="Migliaia 2 2 6 2 2 5" xfId="12235" xr:uid="{00000000-0005-0000-0000-00007F1D0000}"/>
    <cellStyle name="Migliaia 2 2 6 2 2 5 2" xfId="35072" xr:uid="{00000000-0005-0000-0000-0000801D0000}"/>
    <cellStyle name="Migliaia 2 2 6 2 2 6" xfId="23655" xr:uid="{00000000-0005-0000-0000-0000811D0000}"/>
    <cellStyle name="Migliaia 2 2 6 2 3" xfId="940" xr:uid="{00000000-0005-0000-0000-0000821D0000}"/>
    <cellStyle name="Migliaia 2 2 6 2 3 2" xfId="2459" xr:uid="{00000000-0005-0000-0000-0000831D0000}"/>
    <cellStyle name="Migliaia 2 2 6 2 3 2 2" xfId="5315" xr:uid="{00000000-0005-0000-0000-0000841D0000}"/>
    <cellStyle name="Migliaia 2 2 6 2 3 2 2 2" xfId="11023" xr:uid="{00000000-0005-0000-0000-0000851D0000}"/>
    <cellStyle name="Migliaia 2 2 6 2 3 2 2 2 2" xfId="22441" xr:uid="{00000000-0005-0000-0000-0000861D0000}"/>
    <cellStyle name="Migliaia 2 2 6 2 3 2 2 2 2 2" xfId="45278" xr:uid="{00000000-0005-0000-0000-0000871D0000}"/>
    <cellStyle name="Migliaia 2 2 6 2 3 2 2 2 3" xfId="33861" xr:uid="{00000000-0005-0000-0000-0000881D0000}"/>
    <cellStyle name="Migliaia 2 2 6 2 3 2 2 3" xfId="16733" xr:uid="{00000000-0005-0000-0000-0000891D0000}"/>
    <cellStyle name="Migliaia 2 2 6 2 3 2 2 3 2" xfId="39570" xr:uid="{00000000-0005-0000-0000-00008A1D0000}"/>
    <cellStyle name="Migliaia 2 2 6 2 3 2 2 4" xfId="28153" xr:uid="{00000000-0005-0000-0000-00008B1D0000}"/>
    <cellStyle name="Migliaia 2 2 6 2 3 2 3" xfId="8170" xr:uid="{00000000-0005-0000-0000-00008C1D0000}"/>
    <cellStyle name="Migliaia 2 2 6 2 3 2 3 2" xfId="19587" xr:uid="{00000000-0005-0000-0000-00008D1D0000}"/>
    <cellStyle name="Migliaia 2 2 6 2 3 2 3 2 2" xfId="42424" xr:uid="{00000000-0005-0000-0000-00008E1D0000}"/>
    <cellStyle name="Migliaia 2 2 6 2 3 2 3 3" xfId="31007" xr:uid="{00000000-0005-0000-0000-00008F1D0000}"/>
    <cellStyle name="Migliaia 2 2 6 2 3 2 4" xfId="13879" xr:uid="{00000000-0005-0000-0000-0000901D0000}"/>
    <cellStyle name="Migliaia 2 2 6 2 3 2 4 2" xfId="36716" xr:uid="{00000000-0005-0000-0000-0000911D0000}"/>
    <cellStyle name="Migliaia 2 2 6 2 3 2 5" xfId="25299" xr:uid="{00000000-0005-0000-0000-0000921D0000}"/>
    <cellStyle name="Migliaia 2 2 6 2 3 3" xfId="3888" xr:uid="{00000000-0005-0000-0000-0000931D0000}"/>
    <cellStyle name="Migliaia 2 2 6 2 3 3 2" xfId="9597" xr:uid="{00000000-0005-0000-0000-0000941D0000}"/>
    <cellStyle name="Migliaia 2 2 6 2 3 3 2 2" xfId="21014" xr:uid="{00000000-0005-0000-0000-0000951D0000}"/>
    <cellStyle name="Migliaia 2 2 6 2 3 3 2 2 2" xfId="43851" xr:uid="{00000000-0005-0000-0000-0000961D0000}"/>
    <cellStyle name="Migliaia 2 2 6 2 3 3 2 3" xfId="32434" xr:uid="{00000000-0005-0000-0000-0000971D0000}"/>
    <cellStyle name="Migliaia 2 2 6 2 3 3 3" xfId="15306" xr:uid="{00000000-0005-0000-0000-0000981D0000}"/>
    <cellStyle name="Migliaia 2 2 6 2 3 3 3 2" xfId="38143" xr:uid="{00000000-0005-0000-0000-0000991D0000}"/>
    <cellStyle name="Migliaia 2 2 6 2 3 3 4" xfId="26726" xr:uid="{00000000-0005-0000-0000-00009A1D0000}"/>
    <cellStyle name="Migliaia 2 2 6 2 3 4" xfId="6743" xr:uid="{00000000-0005-0000-0000-00009B1D0000}"/>
    <cellStyle name="Migliaia 2 2 6 2 3 4 2" xfId="18160" xr:uid="{00000000-0005-0000-0000-00009C1D0000}"/>
    <cellStyle name="Migliaia 2 2 6 2 3 4 2 2" xfId="40997" xr:uid="{00000000-0005-0000-0000-00009D1D0000}"/>
    <cellStyle name="Migliaia 2 2 6 2 3 4 3" xfId="29580" xr:uid="{00000000-0005-0000-0000-00009E1D0000}"/>
    <cellStyle name="Migliaia 2 2 6 2 3 5" xfId="12452" xr:uid="{00000000-0005-0000-0000-00009F1D0000}"/>
    <cellStyle name="Migliaia 2 2 6 2 3 5 2" xfId="35289" xr:uid="{00000000-0005-0000-0000-0000A01D0000}"/>
    <cellStyle name="Migliaia 2 2 6 2 3 6" xfId="23872" xr:uid="{00000000-0005-0000-0000-0000A11D0000}"/>
    <cellStyle name="Migliaia 2 2 6 2 4" xfId="1187" xr:uid="{00000000-0005-0000-0000-0000A21D0000}"/>
    <cellStyle name="Migliaia 2 2 6 2 4 2" xfId="2676" xr:uid="{00000000-0005-0000-0000-0000A31D0000}"/>
    <cellStyle name="Migliaia 2 2 6 2 4 2 2" xfId="5532" xr:uid="{00000000-0005-0000-0000-0000A41D0000}"/>
    <cellStyle name="Migliaia 2 2 6 2 4 2 2 2" xfId="11240" xr:uid="{00000000-0005-0000-0000-0000A51D0000}"/>
    <cellStyle name="Migliaia 2 2 6 2 4 2 2 2 2" xfId="22658" xr:uid="{00000000-0005-0000-0000-0000A61D0000}"/>
    <cellStyle name="Migliaia 2 2 6 2 4 2 2 2 2 2" xfId="45495" xr:uid="{00000000-0005-0000-0000-0000A71D0000}"/>
    <cellStyle name="Migliaia 2 2 6 2 4 2 2 2 3" xfId="34078" xr:uid="{00000000-0005-0000-0000-0000A81D0000}"/>
    <cellStyle name="Migliaia 2 2 6 2 4 2 2 3" xfId="16950" xr:uid="{00000000-0005-0000-0000-0000A91D0000}"/>
    <cellStyle name="Migliaia 2 2 6 2 4 2 2 3 2" xfId="39787" xr:uid="{00000000-0005-0000-0000-0000AA1D0000}"/>
    <cellStyle name="Migliaia 2 2 6 2 4 2 2 4" xfId="28370" xr:uid="{00000000-0005-0000-0000-0000AB1D0000}"/>
    <cellStyle name="Migliaia 2 2 6 2 4 2 3" xfId="8387" xr:uid="{00000000-0005-0000-0000-0000AC1D0000}"/>
    <cellStyle name="Migliaia 2 2 6 2 4 2 3 2" xfId="19804" xr:uid="{00000000-0005-0000-0000-0000AD1D0000}"/>
    <cellStyle name="Migliaia 2 2 6 2 4 2 3 2 2" xfId="42641" xr:uid="{00000000-0005-0000-0000-0000AE1D0000}"/>
    <cellStyle name="Migliaia 2 2 6 2 4 2 3 3" xfId="31224" xr:uid="{00000000-0005-0000-0000-0000AF1D0000}"/>
    <cellStyle name="Migliaia 2 2 6 2 4 2 4" xfId="14096" xr:uid="{00000000-0005-0000-0000-0000B01D0000}"/>
    <cellStyle name="Migliaia 2 2 6 2 4 2 4 2" xfId="36933" xr:uid="{00000000-0005-0000-0000-0000B11D0000}"/>
    <cellStyle name="Migliaia 2 2 6 2 4 2 5" xfId="25516" xr:uid="{00000000-0005-0000-0000-0000B21D0000}"/>
    <cellStyle name="Migliaia 2 2 6 2 4 3" xfId="4105" xr:uid="{00000000-0005-0000-0000-0000B31D0000}"/>
    <cellStyle name="Migliaia 2 2 6 2 4 3 2" xfId="9814" xr:uid="{00000000-0005-0000-0000-0000B41D0000}"/>
    <cellStyle name="Migliaia 2 2 6 2 4 3 2 2" xfId="21231" xr:uid="{00000000-0005-0000-0000-0000B51D0000}"/>
    <cellStyle name="Migliaia 2 2 6 2 4 3 2 2 2" xfId="44068" xr:uid="{00000000-0005-0000-0000-0000B61D0000}"/>
    <cellStyle name="Migliaia 2 2 6 2 4 3 2 3" xfId="32651" xr:uid="{00000000-0005-0000-0000-0000B71D0000}"/>
    <cellStyle name="Migliaia 2 2 6 2 4 3 3" xfId="15523" xr:uid="{00000000-0005-0000-0000-0000B81D0000}"/>
    <cellStyle name="Migliaia 2 2 6 2 4 3 3 2" xfId="38360" xr:uid="{00000000-0005-0000-0000-0000B91D0000}"/>
    <cellStyle name="Migliaia 2 2 6 2 4 3 4" xfId="26943" xr:uid="{00000000-0005-0000-0000-0000BA1D0000}"/>
    <cellStyle name="Migliaia 2 2 6 2 4 4" xfId="6960" xr:uid="{00000000-0005-0000-0000-0000BB1D0000}"/>
    <cellStyle name="Migliaia 2 2 6 2 4 4 2" xfId="18377" xr:uid="{00000000-0005-0000-0000-0000BC1D0000}"/>
    <cellStyle name="Migliaia 2 2 6 2 4 4 2 2" xfId="41214" xr:uid="{00000000-0005-0000-0000-0000BD1D0000}"/>
    <cellStyle name="Migliaia 2 2 6 2 4 4 3" xfId="29797" xr:uid="{00000000-0005-0000-0000-0000BE1D0000}"/>
    <cellStyle name="Migliaia 2 2 6 2 4 5" xfId="12669" xr:uid="{00000000-0005-0000-0000-0000BF1D0000}"/>
    <cellStyle name="Migliaia 2 2 6 2 4 5 2" xfId="35506" xr:uid="{00000000-0005-0000-0000-0000C01D0000}"/>
    <cellStyle name="Migliaia 2 2 6 2 4 6" xfId="24089" xr:uid="{00000000-0005-0000-0000-0000C11D0000}"/>
    <cellStyle name="Migliaia 2 2 6 2 5" xfId="1434" xr:uid="{00000000-0005-0000-0000-0000C21D0000}"/>
    <cellStyle name="Migliaia 2 2 6 2 5 2" xfId="2893" xr:uid="{00000000-0005-0000-0000-0000C31D0000}"/>
    <cellStyle name="Migliaia 2 2 6 2 5 2 2" xfId="5749" xr:uid="{00000000-0005-0000-0000-0000C41D0000}"/>
    <cellStyle name="Migliaia 2 2 6 2 5 2 2 2" xfId="11457" xr:uid="{00000000-0005-0000-0000-0000C51D0000}"/>
    <cellStyle name="Migliaia 2 2 6 2 5 2 2 2 2" xfId="22875" xr:uid="{00000000-0005-0000-0000-0000C61D0000}"/>
    <cellStyle name="Migliaia 2 2 6 2 5 2 2 2 2 2" xfId="45712" xr:uid="{00000000-0005-0000-0000-0000C71D0000}"/>
    <cellStyle name="Migliaia 2 2 6 2 5 2 2 2 3" xfId="34295" xr:uid="{00000000-0005-0000-0000-0000C81D0000}"/>
    <cellStyle name="Migliaia 2 2 6 2 5 2 2 3" xfId="17167" xr:uid="{00000000-0005-0000-0000-0000C91D0000}"/>
    <cellStyle name="Migliaia 2 2 6 2 5 2 2 3 2" xfId="40004" xr:uid="{00000000-0005-0000-0000-0000CA1D0000}"/>
    <cellStyle name="Migliaia 2 2 6 2 5 2 2 4" xfId="28587" xr:uid="{00000000-0005-0000-0000-0000CB1D0000}"/>
    <cellStyle name="Migliaia 2 2 6 2 5 2 3" xfId="8604" xr:uid="{00000000-0005-0000-0000-0000CC1D0000}"/>
    <cellStyle name="Migliaia 2 2 6 2 5 2 3 2" xfId="20021" xr:uid="{00000000-0005-0000-0000-0000CD1D0000}"/>
    <cellStyle name="Migliaia 2 2 6 2 5 2 3 2 2" xfId="42858" xr:uid="{00000000-0005-0000-0000-0000CE1D0000}"/>
    <cellStyle name="Migliaia 2 2 6 2 5 2 3 3" xfId="31441" xr:uid="{00000000-0005-0000-0000-0000CF1D0000}"/>
    <cellStyle name="Migliaia 2 2 6 2 5 2 4" xfId="14313" xr:uid="{00000000-0005-0000-0000-0000D01D0000}"/>
    <cellStyle name="Migliaia 2 2 6 2 5 2 4 2" xfId="37150" xr:uid="{00000000-0005-0000-0000-0000D11D0000}"/>
    <cellStyle name="Migliaia 2 2 6 2 5 2 5" xfId="25733" xr:uid="{00000000-0005-0000-0000-0000D21D0000}"/>
    <cellStyle name="Migliaia 2 2 6 2 5 3" xfId="4322" xr:uid="{00000000-0005-0000-0000-0000D31D0000}"/>
    <cellStyle name="Migliaia 2 2 6 2 5 3 2" xfId="10031" xr:uid="{00000000-0005-0000-0000-0000D41D0000}"/>
    <cellStyle name="Migliaia 2 2 6 2 5 3 2 2" xfId="21448" xr:uid="{00000000-0005-0000-0000-0000D51D0000}"/>
    <cellStyle name="Migliaia 2 2 6 2 5 3 2 2 2" xfId="44285" xr:uid="{00000000-0005-0000-0000-0000D61D0000}"/>
    <cellStyle name="Migliaia 2 2 6 2 5 3 2 3" xfId="32868" xr:uid="{00000000-0005-0000-0000-0000D71D0000}"/>
    <cellStyle name="Migliaia 2 2 6 2 5 3 3" xfId="15740" xr:uid="{00000000-0005-0000-0000-0000D81D0000}"/>
    <cellStyle name="Migliaia 2 2 6 2 5 3 3 2" xfId="38577" xr:uid="{00000000-0005-0000-0000-0000D91D0000}"/>
    <cellStyle name="Migliaia 2 2 6 2 5 3 4" xfId="27160" xr:uid="{00000000-0005-0000-0000-0000DA1D0000}"/>
    <cellStyle name="Migliaia 2 2 6 2 5 4" xfId="7177" xr:uid="{00000000-0005-0000-0000-0000DB1D0000}"/>
    <cellStyle name="Migliaia 2 2 6 2 5 4 2" xfId="18594" xr:uid="{00000000-0005-0000-0000-0000DC1D0000}"/>
    <cellStyle name="Migliaia 2 2 6 2 5 4 2 2" xfId="41431" xr:uid="{00000000-0005-0000-0000-0000DD1D0000}"/>
    <cellStyle name="Migliaia 2 2 6 2 5 4 3" xfId="30014" xr:uid="{00000000-0005-0000-0000-0000DE1D0000}"/>
    <cellStyle name="Migliaia 2 2 6 2 5 5" xfId="12886" xr:uid="{00000000-0005-0000-0000-0000DF1D0000}"/>
    <cellStyle name="Migliaia 2 2 6 2 5 5 2" xfId="35723" xr:uid="{00000000-0005-0000-0000-0000E01D0000}"/>
    <cellStyle name="Migliaia 2 2 6 2 5 6" xfId="24306" xr:uid="{00000000-0005-0000-0000-0000E11D0000}"/>
    <cellStyle name="Migliaia 2 2 6 2 6" xfId="1681" xr:uid="{00000000-0005-0000-0000-0000E21D0000}"/>
    <cellStyle name="Migliaia 2 2 6 2 6 2" xfId="3110" xr:uid="{00000000-0005-0000-0000-0000E31D0000}"/>
    <cellStyle name="Migliaia 2 2 6 2 6 2 2" xfId="5966" xr:uid="{00000000-0005-0000-0000-0000E41D0000}"/>
    <cellStyle name="Migliaia 2 2 6 2 6 2 2 2" xfId="11674" xr:uid="{00000000-0005-0000-0000-0000E51D0000}"/>
    <cellStyle name="Migliaia 2 2 6 2 6 2 2 2 2" xfId="23092" xr:uid="{00000000-0005-0000-0000-0000E61D0000}"/>
    <cellStyle name="Migliaia 2 2 6 2 6 2 2 2 2 2" xfId="45929" xr:uid="{00000000-0005-0000-0000-0000E71D0000}"/>
    <cellStyle name="Migliaia 2 2 6 2 6 2 2 2 3" xfId="34512" xr:uid="{00000000-0005-0000-0000-0000E81D0000}"/>
    <cellStyle name="Migliaia 2 2 6 2 6 2 2 3" xfId="17384" xr:uid="{00000000-0005-0000-0000-0000E91D0000}"/>
    <cellStyle name="Migliaia 2 2 6 2 6 2 2 3 2" xfId="40221" xr:uid="{00000000-0005-0000-0000-0000EA1D0000}"/>
    <cellStyle name="Migliaia 2 2 6 2 6 2 2 4" xfId="28804" xr:uid="{00000000-0005-0000-0000-0000EB1D0000}"/>
    <cellStyle name="Migliaia 2 2 6 2 6 2 3" xfId="8821" xr:uid="{00000000-0005-0000-0000-0000EC1D0000}"/>
    <cellStyle name="Migliaia 2 2 6 2 6 2 3 2" xfId="20238" xr:uid="{00000000-0005-0000-0000-0000ED1D0000}"/>
    <cellStyle name="Migliaia 2 2 6 2 6 2 3 2 2" xfId="43075" xr:uid="{00000000-0005-0000-0000-0000EE1D0000}"/>
    <cellStyle name="Migliaia 2 2 6 2 6 2 3 3" xfId="31658" xr:uid="{00000000-0005-0000-0000-0000EF1D0000}"/>
    <cellStyle name="Migliaia 2 2 6 2 6 2 4" xfId="14530" xr:uid="{00000000-0005-0000-0000-0000F01D0000}"/>
    <cellStyle name="Migliaia 2 2 6 2 6 2 4 2" xfId="37367" xr:uid="{00000000-0005-0000-0000-0000F11D0000}"/>
    <cellStyle name="Migliaia 2 2 6 2 6 2 5" xfId="25950" xr:uid="{00000000-0005-0000-0000-0000F21D0000}"/>
    <cellStyle name="Migliaia 2 2 6 2 6 3" xfId="4539" xr:uid="{00000000-0005-0000-0000-0000F31D0000}"/>
    <cellStyle name="Migliaia 2 2 6 2 6 3 2" xfId="10248" xr:uid="{00000000-0005-0000-0000-0000F41D0000}"/>
    <cellStyle name="Migliaia 2 2 6 2 6 3 2 2" xfId="21665" xr:uid="{00000000-0005-0000-0000-0000F51D0000}"/>
    <cellStyle name="Migliaia 2 2 6 2 6 3 2 2 2" xfId="44502" xr:uid="{00000000-0005-0000-0000-0000F61D0000}"/>
    <cellStyle name="Migliaia 2 2 6 2 6 3 2 3" xfId="33085" xr:uid="{00000000-0005-0000-0000-0000F71D0000}"/>
    <cellStyle name="Migliaia 2 2 6 2 6 3 3" xfId="15957" xr:uid="{00000000-0005-0000-0000-0000F81D0000}"/>
    <cellStyle name="Migliaia 2 2 6 2 6 3 3 2" xfId="38794" xr:uid="{00000000-0005-0000-0000-0000F91D0000}"/>
    <cellStyle name="Migliaia 2 2 6 2 6 3 4" xfId="27377" xr:uid="{00000000-0005-0000-0000-0000FA1D0000}"/>
    <cellStyle name="Migliaia 2 2 6 2 6 4" xfId="7394" xr:uid="{00000000-0005-0000-0000-0000FB1D0000}"/>
    <cellStyle name="Migliaia 2 2 6 2 6 4 2" xfId="18811" xr:uid="{00000000-0005-0000-0000-0000FC1D0000}"/>
    <cellStyle name="Migliaia 2 2 6 2 6 4 2 2" xfId="41648" xr:uid="{00000000-0005-0000-0000-0000FD1D0000}"/>
    <cellStyle name="Migliaia 2 2 6 2 6 4 3" xfId="30231" xr:uid="{00000000-0005-0000-0000-0000FE1D0000}"/>
    <cellStyle name="Migliaia 2 2 6 2 6 5" xfId="13103" xr:uid="{00000000-0005-0000-0000-0000FF1D0000}"/>
    <cellStyle name="Migliaia 2 2 6 2 6 5 2" xfId="35940" xr:uid="{00000000-0005-0000-0000-0000001E0000}"/>
    <cellStyle name="Migliaia 2 2 6 2 6 6" xfId="24523" xr:uid="{00000000-0005-0000-0000-0000011E0000}"/>
    <cellStyle name="Migliaia 2 2 6 2 7" xfId="2025" xr:uid="{00000000-0005-0000-0000-0000021E0000}"/>
    <cellStyle name="Migliaia 2 2 6 2 7 2" xfId="4881" xr:uid="{00000000-0005-0000-0000-0000031E0000}"/>
    <cellStyle name="Migliaia 2 2 6 2 7 2 2" xfId="10589" xr:uid="{00000000-0005-0000-0000-0000041E0000}"/>
    <cellStyle name="Migliaia 2 2 6 2 7 2 2 2" xfId="22007" xr:uid="{00000000-0005-0000-0000-0000051E0000}"/>
    <cellStyle name="Migliaia 2 2 6 2 7 2 2 2 2" xfId="44844" xr:uid="{00000000-0005-0000-0000-0000061E0000}"/>
    <cellStyle name="Migliaia 2 2 6 2 7 2 2 3" xfId="33427" xr:uid="{00000000-0005-0000-0000-0000071E0000}"/>
    <cellStyle name="Migliaia 2 2 6 2 7 2 3" xfId="16299" xr:uid="{00000000-0005-0000-0000-0000081E0000}"/>
    <cellStyle name="Migliaia 2 2 6 2 7 2 3 2" xfId="39136" xr:uid="{00000000-0005-0000-0000-0000091E0000}"/>
    <cellStyle name="Migliaia 2 2 6 2 7 2 4" xfId="27719" xr:uid="{00000000-0005-0000-0000-00000A1E0000}"/>
    <cellStyle name="Migliaia 2 2 6 2 7 3" xfId="7736" xr:uid="{00000000-0005-0000-0000-00000B1E0000}"/>
    <cellStyle name="Migliaia 2 2 6 2 7 3 2" xfId="19153" xr:uid="{00000000-0005-0000-0000-00000C1E0000}"/>
    <cellStyle name="Migliaia 2 2 6 2 7 3 2 2" xfId="41990" xr:uid="{00000000-0005-0000-0000-00000D1E0000}"/>
    <cellStyle name="Migliaia 2 2 6 2 7 3 3" xfId="30573" xr:uid="{00000000-0005-0000-0000-00000E1E0000}"/>
    <cellStyle name="Migliaia 2 2 6 2 7 4" xfId="13445" xr:uid="{00000000-0005-0000-0000-00000F1E0000}"/>
    <cellStyle name="Migliaia 2 2 6 2 7 4 2" xfId="36282" xr:uid="{00000000-0005-0000-0000-0000101E0000}"/>
    <cellStyle name="Migliaia 2 2 6 2 7 5" xfId="24865" xr:uid="{00000000-0005-0000-0000-0000111E0000}"/>
    <cellStyle name="Migliaia 2 2 6 2 8" xfId="3454" xr:uid="{00000000-0005-0000-0000-0000121E0000}"/>
    <cellStyle name="Migliaia 2 2 6 2 8 2" xfId="9163" xr:uid="{00000000-0005-0000-0000-0000131E0000}"/>
    <cellStyle name="Migliaia 2 2 6 2 8 2 2" xfId="20580" xr:uid="{00000000-0005-0000-0000-0000141E0000}"/>
    <cellStyle name="Migliaia 2 2 6 2 8 2 2 2" xfId="43417" xr:uid="{00000000-0005-0000-0000-0000151E0000}"/>
    <cellStyle name="Migliaia 2 2 6 2 8 2 3" xfId="32000" xr:uid="{00000000-0005-0000-0000-0000161E0000}"/>
    <cellStyle name="Migliaia 2 2 6 2 8 3" xfId="14872" xr:uid="{00000000-0005-0000-0000-0000171E0000}"/>
    <cellStyle name="Migliaia 2 2 6 2 8 3 2" xfId="37709" xr:uid="{00000000-0005-0000-0000-0000181E0000}"/>
    <cellStyle name="Migliaia 2 2 6 2 8 4" xfId="26292" xr:uid="{00000000-0005-0000-0000-0000191E0000}"/>
    <cellStyle name="Migliaia 2 2 6 2 9" xfId="6309" xr:uid="{00000000-0005-0000-0000-00001A1E0000}"/>
    <cellStyle name="Migliaia 2 2 6 2 9 2" xfId="17726" xr:uid="{00000000-0005-0000-0000-00001B1E0000}"/>
    <cellStyle name="Migliaia 2 2 6 2 9 2 2" xfId="40563" xr:uid="{00000000-0005-0000-0000-00001C1E0000}"/>
    <cellStyle name="Migliaia 2 2 6 2 9 3" xfId="29146" xr:uid="{00000000-0005-0000-0000-00001D1E0000}"/>
    <cellStyle name="Migliaia 2 2 6 3" xfId="546" xr:uid="{00000000-0005-0000-0000-00001E1E0000}"/>
    <cellStyle name="Migliaia 2 2 6 3 2" xfId="2128" xr:uid="{00000000-0005-0000-0000-00001F1E0000}"/>
    <cellStyle name="Migliaia 2 2 6 3 2 2" xfId="4984" xr:uid="{00000000-0005-0000-0000-0000201E0000}"/>
    <cellStyle name="Migliaia 2 2 6 3 2 2 2" xfId="10692" xr:uid="{00000000-0005-0000-0000-0000211E0000}"/>
    <cellStyle name="Migliaia 2 2 6 3 2 2 2 2" xfId="22110" xr:uid="{00000000-0005-0000-0000-0000221E0000}"/>
    <cellStyle name="Migliaia 2 2 6 3 2 2 2 2 2" xfId="44947" xr:uid="{00000000-0005-0000-0000-0000231E0000}"/>
    <cellStyle name="Migliaia 2 2 6 3 2 2 2 3" xfId="33530" xr:uid="{00000000-0005-0000-0000-0000241E0000}"/>
    <cellStyle name="Migliaia 2 2 6 3 2 2 3" xfId="16402" xr:uid="{00000000-0005-0000-0000-0000251E0000}"/>
    <cellStyle name="Migliaia 2 2 6 3 2 2 3 2" xfId="39239" xr:uid="{00000000-0005-0000-0000-0000261E0000}"/>
    <cellStyle name="Migliaia 2 2 6 3 2 2 4" xfId="27822" xr:uid="{00000000-0005-0000-0000-0000271E0000}"/>
    <cellStyle name="Migliaia 2 2 6 3 2 3" xfId="7839" xr:uid="{00000000-0005-0000-0000-0000281E0000}"/>
    <cellStyle name="Migliaia 2 2 6 3 2 3 2" xfId="19256" xr:uid="{00000000-0005-0000-0000-0000291E0000}"/>
    <cellStyle name="Migliaia 2 2 6 3 2 3 2 2" xfId="42093" xr:uid="{00000000-0005-0000-0000-00002A1E0000}"/>
    <cellStyle name="Migliaia 2 2 6 3 2 3 3" xfId="30676" xr:uid="{00000000-0005-0000-0000-00002B1E0000}"/>
    <cellStyle name="Migliaia 2 2 6 3 2 4" xfId="13548" xr:uid="{00000000-0005-0000-0000-00002C1E0000}"/>
    <cellStyle name="Migliaia 2 2 6 3 2 4 2" xfId="36385" xr:uid="{00000000-0005-0000-0000-00002D1E0000}"/>
    <cellStyle name="Migliaia 2 2 6 3 2 5" xfId="24968" xr:uid="{00000000-0005-0000-0000-00002E1E0000}"/>
    <cellStyle name="Migliaia 2 2 6 3 3" xfId="3557" xr:uid="{00000000-0005-0000-0000-00002F1E0000}"/>
    <cellStyle name="Migliaia 2 2 6 3 3 2" xfId="9266" xr:uid="{00000000-0005-0000-0000-0000301E0000}"/>
    <cellStyle name="Migliaia 2 2 6 3 3 2 2" xfId="20683" xr:uid="{00000000-0005-0000-0000-0000311E0000}"/>
    <cellStyle name="Migliaia 2 2 6 3 3 2 2 2" xfId="43520" xr:uid="{00000000-0005-0000-0000-0000321E0000}"/>
    <cellStyle name="Migliaia 2 2 6 3 3 2 3" xfId="32103" xr:uid="{00000000-0005-0000-0000-0000331E0000}"/>
    <cellStyle name="Migliaia 2 2 6 3 3 3" xfId="14975" xr:uid="{00000000-0005-0000-0000-0000341E0000}"/>
    <cellStyle name="Migliaia 2 2 6 3 3 3 2" xfId="37812" xr:uid="{00000000-0005-0000-0000-0000351E0000}"/>
    <cellStyle name="Migliaia 2 2 6 3 3 4" xfId="26395" xr:uid="{00000000-0005-0000-0000-0000361E0000}"/>
    <cellStyle name="Migliaia 2 2 6 3 4" xfId="6412" xr:uid="{00000000-0005-0000-0000-0000371E0000}"/>
    <cellStyle name="Migliaia 2 2 6 3 4 2" xfId="17829" xr:uid="{00000000-0005-0000-0000-0000381E0000}"/>
    <cellStyle name="Migliaia 2 2 6 3 4 2 2" xfId="40666" xr:uid="{00000000-0005-0000-0000-0000391E0000}"/>
    <cellStyle name="Migliaia 2 2 6 3 4 3" xfId="29249" xr:uid="{00000000-0005-0000-0000-00003A1E0000}"/>
    <cellStyle name="Migliaia 2 2 6 3 5" xfId="12121" xr:uid="{00000000-0005-0000-0000-00003B1E0000}"/>
    <cellStyle name="Migliaia 2 2 6 3 5 2" xfId="34958" xr:uid="{00000000-0005-0000-0000-00003C1E0000}"/>
    <cellStyle name="Migliaia 2 2 6 3 6" xfId="23541" xr:uid="{00000000-0005-0000-0000-00003D1E0000}"/>
    <cellStyle name="Migliaia 2 2 6 4" xfId="809" xr:uid="{00000000-0005-0000-0000-00003E1E0000}"/>
    <cellStyle name="Migliaia 2 2 6 4 2" xfId="2345" xr:uid="{00000000-0005-0000-0000-00003F1E0000}"/>
    <cellStyle name="Migliaia 2 2 6 4 2 2" xfId="5201" xr:uid="{00000000-0005-0000-0000-0000401E0000}"/>
    <cellStyle name="Migliaia 2 2 6 4 2 2 2" xfId="10909" xr:uid="{00000000-0005-0000-0000-0000411E0000}"/>
    <cellStyle name="Migliaia 2 2 6 4 2 2 2 2" xfId="22327" xr:uid="{00000000-0005-0000-0000-0000421E0000}"/>
    <cellStyle name="Migliaia 2 2 6 4 2 2 2 2 2" xfId="45164" xr:uid="{00000000-0005-0000-0000-0000431E0000}"/>
    <cellStyle name="Migliaia 2 2 6 4 2 2 2 3" xfId="33747" xr:uid="{00000000-0005-0000-0000-0000441E0000}"/>
    <cellStyle name="Migliaia 2 2 6 4 2 2 3" xfId="16619" xr:uid="{00000000-0005-0000-0000-0000451E0000}"/>
    <cellStyle name="Migliaia 2 2 6 4 2 2 3 2" xfId="39456" xr:uid="{00000000-0005-0000-0000-0000461E0000}"/>
    <cellStyle name="Migliaia 2 2 6 4 2 2 4" xfId="28039" xr:uid="{00000000-0005-0000-0000-0000471E0000}"/>
    <cellStyle name="Migliaia 2 2 6 4 2 3" xfId="8056" xr:uid="{00000000-0005-0000-0000-0000481E0000}"/>
    <cellStyle name="Migliaia 2 2 6 4 2 3 2" xfId="19473" xr:uid="{00000000-0005-0000-0000-0000491E0000}"/>
    <cellStyle name="Migliaia 2 2 6 4 2 3 2 2" xfId="42310" xr:uid="{00000000-0005-0000-0000-00004A1E0000}"/>
    <cellStyle name="Migliaia 2 2 6 4 2 3 3" xfId="30893" xr:uid="{00000000-0005-0000-0000-00004B1E0000}"/>
    <cellStyle name="Migliaia 2 2 6 4 2 4" xfId="13765" xr:uid="{00000000-0005-0000-0000-00004C1E0000}"/>
    <cellStyle name="Migliaia 2 2 6 4 2 4 2" xfId="36602" xr:uid="{00000000-0005-0000-0000-00004D1E0000}"/>
    <cellStyle name="Migliaia 2 2 6 4 2 5" xfId="25185" xr:uid="{00000000-0005-0000-0000-00004E1E0000}"/>
    <cellStyle name="Migliaia 2 2 6 4 3" xfId="3774" xr:uid="{00000000-0005-0000-0000-00004F1E0000}"/>
    <cellStyle name="Migliaia 2 2 6 4 3 2" xfId="9483" xr:uid="{00000000-0005-0000-0000-0000501E0000}"/>
    <cellStyle name="Migliaia 2 2 6 4 3 2 2" xfId="20900" xr:uid="{00000000-0005-0000-0000-0000511E0000}"/>
    <cellStyle name="Migliaia 2 2 6 4 3 2 2 2" xfId="43737" xr:uid="{00000000-0005-0000-0000-0000521E0000}"/>
    <cellStyle name="Migliaia 2 2 6 4 3 2 3" xfId="32320" xr:uid="{00000000-0005-0000-0000-0000531E0000}"/>
    <cellStyle name="Migliaia 2 2 6 4 3 3" xfId="15192" xr:uid="{00000000-0005-0000-0000-0000541E0000}"/>
    <cellStyle name="Migliaia 2 2 6 4 3 3 2" xfId="38029" xr:uid="{00000000-0005-0000-0000-0000551E0000}"/>
    <cellStyle name="Migliaia 2 2 6 4 3 4" xfId="26612" xr:uid="{00000000-0005-0000-0000-0000561E0000}"/>
    <cellStyle name="Migliaia 2 2 6 4 4" xfId="6629" xr:uid="{00000000-0005-0000-0000-0000571E0000}"/>
    <cellStyle name="Migliaia 2 2 6 4 4 2" xfId="18046" xr:uid="{00000000-0005-0000-0000-0000581E0000}"/>
    <cellStyle name="Migliaia 2 2 6 4 4 2 2" xfId="40883" xr:uid="{00000000-0005-0000-0000-0000591E0000}"/>
    <cellStyle name="Migliaia 2 2 6 4 4 3" xfId="29466" xr:uid="{00000000-0005-0000-0000-00005A1E0000}"/>
    <cellStyle name="Migliaia 2 2 6 4 5" xfId="12338" xr:uid="{00000000-0005-0000-0000-00005B1E0000}"/>
    <cellStyle name="Migliaia 2 2 6 4 5 2" xfId="35175" xr:uid="{00000000-0005-0000-0000-00005C1E0000}"/>
    <cellStyle name="Migliaia 2 2 6 4 6" xfId="23758" xr:uid="{00000000-0005-0000-0000-00005D1E0000}"/>
    <cellStyle name="Migliaia 2 2 6 5" xfId="1056" xr:uid="{00000000-0005-0000-0000-00005E1E0000}"/>
    <cellStyle name="Migliaia 2 2 6 5 2" xfId="2562" xr:uid="{00000000-0005-0000-0000-00005F1E0000}"/>
    <cellStyle name="Migliaia 2 2 6 5 2 2" xfId="5418" xr:uid="{00000000-0005-0000-0000-0000601E0000}"/>
    <cellStyle name="Migliaia 2 2 6 5 2 2 2" xfId="11126" xr:uid="{00000000-0005-0000-0000-0000611E0000}"/>
    <cellStyle name="Migliaia 2 2 6 5 2 2 2 2" xfId="22544" xr:uid="{00000000-0005-0000-0000-0000621E0000}"/>
    <cellStyle name="Migliaia 2 2 6 5 2 2 2 2 2" xfId="45381" xr:uid="{00000000-0005-0000-0000-0000631E0000}"/>
    <cellStyle name="Migliaia 2 2 6 5 2 2 2 3" xfId="33964" xr:uid="{00000000-0005-0000-0000-0000641E0000}"/>
    <cellStyle name="Migliaia 2 2 6 5 2 2 3" xfId="16836" xr:uid="{00000000-0005-0000-0000-0000651E0000}"/>
    <cellStyle name="Migliaia 2 2 6 5 2 2 3 2" xfId="39673" xr:uid="{00000000-0005-0000-0000-0000661E0000}"/>
    <cellStyle name="Migliaia 2 2 6 5 2 2 4" xfId="28256" xr:uid="{00000000-0005-0000-0000-0000671E0000}"/>
    <cellStyle name="Migliaia 2 2 6 5 2 3" xfId="8273" xr:uid="{00000000-0005-0000-0000-0000681E0000}"/>
    <cellStyle name="Migliaia 2 2 6 5 2 3 2" xfId="19690" xr:uid="{00000000-0005-0000-0000-0000691E0000}"/>
    <cellStyle name="Migliaia 2 2 6 5 2 3 2 2" xfId="42527" xr:uid="{00000000-0005-0000-0000-00006A1E0000}"/>
    <cellStyle name="Migliaia 2 2 6 5 2 3 3" xfId="31110" xr:uid="{00000000-0005-0000-0000-00006B1E0000}"/>
    <cellStyle name="Migliaia 2 2 6 5 2 4" xfId="13982" xr:uid="{00000000-0005-0000-0000-00006C1E0000}"/>
    <cellStyle name="Migliaia 2 2 6 5 2 4 2" xfId="36819" xr:uid="{00000000-0005-0000-0000-00006D1E0000}"/>
    <cellStyle name="Migliaia 2 2 6 5 2 5" xfId="25402" xr:uid="{00000000-0005-0000-0000-00006E1E0000}"/>
    <cellStyle name="Migliaia 2 2 6 5 3" xfId="3991" xr:uid="{00000000-0005-0000-0000-00006F1E0000}"/>
    <cellStyle name="Migliaia 2 2 6 5 3 2" xfId="9700" xr:uid="{00000000-0005-0000-0000-0000701E0000}"/>
    <cellStyle name="Migliaia 2 2 6 5 3 2 2" xfId="21117" xr:uid="{00000000-0005-0000-0000-0000711E0000}"/>
    <cellStyle name="Migliaia 2 2 6 5 3 2 2 2" xfId="43954" xr:uid="{00000000-0005-0000-0000-0000721E0000}"/>
    <cellStyle name="Migliaia 2 2 6 5 3 2 3" xfId="32537" xr:uid="{00000000-0005-0000-0000-0000731E0000}"/>
    <cellStyle name="Migliaia 2 2 6 5 3 3" xfId="15409" xr:uid="{00000000-0005-0000-0000-0000741E0000}"/>
    <cellStyle name="Migliaia 2 2 6 5 3 3 2" xfId="38246" xr:uid="{00000000-0005-0000-0000-0000751E0000}"/>
    <cellStyle name="Migliaia 2 2 6 5 3 4" xfId="26829" xr:uid="{00000000-0005-0000-0000-0000761E0000}"/>
    <cellStyle name="Migliaia 2 2 6 5 4" xfId="6846" xr:uid="{00000000-0005-0000-0000-0000771E0000}"/>
    <cellStyle name="Migliaia 2 2 6 5 4 2" xfId="18263" xr:uid="{00000000-0005-0000-0000-0000781E0000}"/>
    <cellStyle name="Migliaia 2 2 6 5 4 2 2" xfId="41100" xr:uid="{00000000-0005-0000-0000-0000791E0000}"/>
    <cellStyle name="Migliaia 2 2 6 5 4 3" xfId="29683" xr:uid="{00000000-0005-0000-0000-00007A1E0000}"/>
    <cellStyle name="Migliaia 2 2 6 5 5" xfId="12555" xr:uid="{00000000-0005-0000-0000-00007B1E0000}"/>
    <cellStyle name="Migliaia 2 2 6 5 5 2" xfId="35392" xr:uid="{00000000-0005-0000-0000-00007C1E0000}"/>
    <cellStyle name="Migliaia 2 2 6 5 6" xfId="23975" xr:uid="{00000000-0005-0000-0000-00007D1E0000}"/>
    <cellStyle name="Migliaia 2 2 6 6" xfId="1303" xr:uid="{00000000-0005-0000-0000-00007E1E0000}"/>
    <cellStyle name="Migliaia 2 2 6 6 2" xfId="2779" xr:uid="{00000000-0005-0000-0000-00007F1E0000}"/>
    <cellStyle name="Migliaia 2 2 6 6 2 2" xfId="5635" xr:uid="{00000000-0005-0000-0000-0000801E0000}"/>
    <cellStyle name="Migliaia 2 2 6 6 2 2 2" xfId="11343" xr:uid="{00000000-0005-0000-0000-0000811E0000}"/>
    <cellStyle name="Migliaia 2 2 6 6 2 2 2 2" xfId="22761" xr:uid="{00000000-0005-0000-0000-0000821E0000}"/>
    <cellStyle name="Migliaia 2 2 6 6 2 2 2 2 2" xfId="45598" xr:uid="{00000000-0005-0000-0000-0000831E0000}"/>
    <cellStyle name="Migliaia 2 2 6 6 2 2 2 3" xfId="34181" xr:uid="{00000000-0005-0000-0000-0000841E0000}"/>
    <cellStyle name="Migliaia 2 2 6 6 2 2 3" xfId="17053" xr:uid="{00000000-0005-0000-0000-0000851E0000}"/>
    <cellStyle name="Migliaia 2 2 6 6 2 2 3 2" xfId="39890" xr:uid="{00000000-0005-0000-0000-0000861E0000}"/>
    <cellStyle name="Migliaia 2 2 6 6 2 2 4" xfId="28473" xr:uid="{00000000-0005-0000-0000-0000871E0000}"/>
    <cellStyle name="Migliaia 2 2 6 6 2 3" xfId="8490" xr:uid="{00000000-0005-0000-0000-0000881E0000}"/>
    <cellStyle name="Migliaia 2 2 6 6 2 3 2" xfId="19907" xr:uid="{00000000-0005-0000-0000-0000891E0000}"/>
    <cellStyle name="Migliaia 2 2 6 6 2 3 2 2" xfId="42744" xr:uid="{00000000-0005-0000-0000-00008A1E0000}"/>
    <cellStyle name="Migliaia 2 2 6 6 2 3 3" xfId="31327" xr:uid="{00000000-0005-0000-0000-00008B1E0000}"/>
    <cellStyle name="Migliaia 2 2 6 6 2 4" xfId="14199" xr:uid="{00000000-0005-0000-0000-00008C1E0000}"/>
    <cellStyle name="Migliaia 2 2 6 6 2 4 2" xfId="37036" xr:uid="{00000000-0005-0000-0000-00008D1E0000}"/>
    <cellStyle name="Migliaia 2 2 6 6 2 5" xfId="25619" xr:uid="{00000000-0005-0000-0000-00008E1E0000}"/>
    <cellStyle name="Migliaia 2 2 6 6 3" xfId="4208" xr:uid="{00000000-0005-0000-0000-00008F1E0000}"/>
    <cellStyle name="Migliaia 2 2 6 6 3 2" xfId="9917" xr:uid="{00000000-0005-0000-0000-0000901E0000}"/>
    <cellStyle name="Migliaia 2 2 6 6 3 2 2" xfId="21334" xr:uid="{00000000-0005-0000-0000-0000911E0000}"/>
    <cellStyle name="Migliaia 2 2 6 6 3 2 2 2" xfId="44171" xr:uid="{00000000-0005-0000-0000-0000921E0000}"/>
    <cellStyle name="Migliaia 2 2 6 6 3 2 3" xfId="32754" xr:uid="{00000000-0005-0000-0000-0000931E0000}"/>
    <cellStyle name="Migliaia 2 2 6 6 3 3" xfId="15626" xr:uid="{00000000-0005-0000-0000-0000941E0000}"/>
    <cellStyle name="Migliaia 2 2 6 6 3 3 2" xfId="38463" xr:uid="{00000000-0005-0000-0000-0000951E0000}"/>
    <cellStyle name="Migliaia 2 2 6 6 3 4" xfId="27046" xr:uid="{00000000-0005-0000-0000-0000961E0000}"/>
    <cellStyle name="Migliaia 2 2 6 6 4" xfId="7063" xr:uid="{00000000-0005-0000-0000-0000971E0000}"/>
    <cellStyle name="Migliaia 2 2 6 6 4 2" xfId="18480" xr:uid="{00000000-0005-0000-0000-0000981E0000}"/>
    <cellStyle name="Migliaia 2 2 6 6 4 2 2" xfId="41317" xr:uid="{00000000-0005-0000-0000-0000991E0000}"/>
    <cellStyle name="Migliaia 2 2 6 6 4 3" xfId="29900" xr:uid="{00000000-0005-0000-0000-00009A1E0000}"/>
    <cellStyle name="Migliaia 2 2 6 6 5" xfId="12772" xr:uid="{00000000-0005-0000-0000-00009B1E0000}"/>
    <cellStyle name="Migliaia 2 2 6 6 5 2" xfId="35609" xr:uid="{00000000-0005-0000-0000-00009C1E0000}"/>
    <cellStyle name="Migliaia 2 2 6 6 6" xfId="24192" xr:uid="{00000000-0005-0000-0000-00009D1E0000}"/>
    <cellStyle name="Migliaia 2 2 6 7" xfId="1550" xr:uid="{00000000-0005-0000-0000-00009E1E0000}"/>
    <cellStyle name="Migliaia 2 2 6 7 2" xfId="2996" xr:uid="{00000000-0005-0000-0000-00009F1E0000}"/>
    <cellStyle name="Migliaia 2 2 6 7 2 2" xfId="5852" xr:uid="{00000000-0005-0000-0000-0000A01E0000}"/>
    <cellStyle name="Migliaia 2 2 6 7 2 2 2" xfId="11560" xr:uid="{00000000-0005-0000-0000-0000A11E0000}"/>
    <cellStyle name="Migliaia 2 2 6 7 2 2 2 2" xfId="22978" xr:uid="{00000000-0005-0000-0000-0000A21E0000}"/>
    <cellStyle name="Migliaia 2 2 6 7 2 2 2 2 2" xfId="45815" xr:uid="{00000000-0005-0000-0000-0000A31E0000}"/>
    <cellStyle name="Migliaia 2 2 6 7 2 2 2 3" xfId="34398" xr:uid="{00000000-0005-0000-0000-0000A41E0000}"/>
    <cellStyle name="Migliaia 2 2 6 7 2 2 3" xfId="17270" xr:uid="{00000000-0005-0000-0000-0000A51E0000}"/>
    <cellStyle name="Migliaia 2 2 6 7 2 2 3 2" xfId="40107" xr:uid="{00000000-0005-0000-0000-0000A61E0000}"/>
    <cellStyle name="Migliaia 2 2 6 7 2 2 4" xfId="28690" xr:uid="{00000000-0005-0000-0000-0000A71E0000}"/>
    <cellStyle name="Migliaia 2 2 6 7 2 3" xfId="8707" xr:uid="{00000000-0005-0000-0000-0000A81E0000}"/>
    <cellStyle name="Migliaia 2 2 6 7 2 3 2" xfId="20124" xr:uid="{00000000-0005-0000-0000-0000A91E0000}"/>
    <cellStyle name="Migliaia 2 2 6 7 2 3 2 2" xfId="42961" xr:uid="{00000000-0005-0000-0000-0000AA1E0000}"/>
    <cellStyle name="Migliaia 2 2 6 7 2 3 3" xfId="31544" xr:uid="{00000000-0005-0000-0000-0000AB1E0000}"/>
    <cellStyle name="Migliaia 2 2 6 7 2 4" xfId="14416" xr:uid="{00000000-0005-0000-0000-0000AC1E0000}"/>
    <cellStyle name="Migliaia 2 2 6 7 2 4 2" xfId="37253" xr:uid="{00000000-0005-0000-0000-0000AD1E0000}"/>
    <cellStyle name="Migliaia 2 2 6 7 2 5" xfId="25836" xr:uid="{00000000-0005-0000-0000-0000AE1E0000}"/>
    <cellStyle name="Migliaia 2 2 6 7 3" xfId="4425" xr:uid="{00000000-0005-0000-0000-0000AF1E0000}"/>
    <cellStyle name="Migliaia 2 2 6 7 3 2" xfId="10134" xr:uid="{00000000-0005-0000-0000-0000B01E0000}"/>
    <cellStyle name="Migliaia 2 2 6 7 3 2 2" xfId="21551" xr:uid="{00000000-0005-0000-0000-0000B11E0000}"/>
    <cellStyle name="Migliaia 2 2 6 7 3 2 2 2" xfId="44388" xr:uid="{00000000-0005-0000-0000-0000B21E0000}"/>
    <cellStyle name="Migliaia 2 2 6 7 3 2 3" xfId="32971" xr:uid="{00000000-0005-0000-0000-0000B31E0000}"/>
    <cellStyle name="Migliaia 2 2 6 7 3 3" xfId="15843" xr:uid="{00000000-0005-0000-0000-0000B41E0000}"/>
    <cellStyle name="Migliaia 2 2 6 7 3 3 2" xfId="38680" xr:uid="{00000000-0005-0000-0000-0000B51E0000}"/>
    <cellStyle name="Migliaia 2 2 6 7 3 4" xfId="27263" xr:uid="{00000000-0005-0000-0000-0000B61E0000}"/>
    <cellStyle name="Migliaia 2 2 6 7 4" xfId="7280" xr:uid="{00000000-0005-0000-0000-0000B71E0000}"/>
    <cellStyle name="Migliaia 2 2 6 7 4 2" xfId="18697" xr:uid="{00000000-0005-0000-0000-0000B81E0000}"/>
    <cellStyle name="Migliaia 2 2 6 7 4 2 2" xfId="41534" xr:uid="{00000000-0005-0000-0000-0000B91E0000}"/>
    <cellStyle name="Migliaia 2 2 6 7 4 3" xfId="30117" xr:uid="{00000000-0005-0000-0000-0000BA1E0000}"/>
    <cellStyle name="Migliaia 2 2 6 7 5" xfId="12989" xr:uid="{00000000-0005-0000-0000-0000BB1E0000}"/>
    <cellStyle name="Migliaia 2 2 6 7 5 2" xfId="35826" xr:uid="{00000000-0005-0000-0000-0000BC1E0000}"/>
    <cellStyle name="Migliaia 2 2 6 7 6" xfId="24409" xr:uid="{00000000-0005-0000-0000-0000BD1E0000}"/>
    <cellStyle name="Migliaia 2 2 6 8" xfId="1895" xr:uid="{00000000-0005-0000-0000-0000BE1E0000}"/>
    <cellStyle name="Migliaia 2 2 6 8 2" xfId="4751" xr:uid="{00000000-0005-0000-0000-0000BF1E0000}"/>
    <cellStyle name="Migliaia 2 2 6 8 2 2" xfId="10460" xr:uid="{00000000-0005-0000-0000-0000C01E0000}"/>
    <cellStyle name="Migliaia 2 2 6 8 2 2 2" xfId="21877" xr:uid="{00000000-0005-0000-0000-0000C11E0000}"/>
    <cellStyle name="Migliaia 2 2 6 8 2 2 2 2" xfId="44714" xr:uid="{00000000-0005-0000-0000-0000C21E0000}"/>
    <cellStyle name="Migliaia 2 2 6 8 2 2 3" xfId="33297" xr:uid="{00000000-0005-0000-0000-0000C31E0000}"/>
    <cellStyle name="Migliaia 2 2 6 8 2 3" xfId="16169" xr:uid="{00000000-0005-0000-0000-0000C41E0000}"/>
    <cellStyle name="Migliaia 2 2 6 8 2 3 2" xfId="39006" xr:uid="{00000000-0005-0000-0000-0000C51E0000}"/>
    <cellStyle name="Migliaia 2 2 6 8 2 4" xfId="27589" xr:uid="{00000000-0005-0000-0000-0000C61E0000}"/>
    <cellStyle name="Migliaia 2 2 6 8 3" xfId="7606" xr:uid="{00000000-0005-0000-0000-0000C71E0000}"/>
    <cellStyle name="Migliaia 2 2 6 8 3 2" xfId="19023" xr:uid="{00000000-0005-0000-0000-0000C81E0000}"/>
    <cellStyle name="Migliaia 2 2 6 8 3 2 2" xfId="41860" xr:uid="{00000000-0005-0000-0000-0000C91E0000}"/>
    <cellStyle name="Migliaia 2 2 6 8 3 3" xfId="30443" xr:uid="{00000000-0005-0000-0000-0000CA1E0000}"/>
    <cellStyle name="Migliaia 2 2 6 8 4" xfId="13315" xr:uid="{00000000-0005-0000-0000-0000CB1E0000}"/>
    <cellStyle name="Migliaia 2 2 6 8 4 2" xfId="36152" xr:uid="{00000000-0005-0000-0000-0000CC1E0000}"/>
    <cellStyle name="Migliaia 2 2 6 8 5" xfId="24735" xr:uid="{00000000-0005-0000-0000-0000CD1E0000}"/>
    <cellStyle name="Migliaia 2 2 6 9" xfId="3324" xr:uid="{00000000-0005-0000-0000-0000CE1E0000}"/>
    <cellStyle name="Migliaia 2 2 6 9 2" xfId="9033" xr:uid="{00000000-0005-0000-0000-0000CF1E0000}"/>
    <cellStyle name="Migliaia 2 2 6 9 2 2" xfId="20450" xr:uid="{00000000-0005-0000-0000-0000D01E0000}"/>
    <cellStyle name="Migliaia 2 2 6 9 2 2 2" xfId="43287" xr:uid="{00000000-0005-0000-0000-0000D11E0000}"/>
    <cellStyle name="Migliaia 2 2 6 9 2 3" xfId="31870" xr:uid="{00000000-0005-0000-0000-0000D21E0000}"/>
    <cellStyle name="Migliaia 2 2 6 9 3" xfId="14742" xr:uid="{00000000-0005-0000-0000-0000D31E0000}"/>
    <cellStyle name="Migliaia 2 2 6 9 3 2" xfId="37579" xr:uid="{00000000-0005-0000-0000-0000D41E0000}"/>
    <cellStyle name="Migliaia 2 2 6 9 4" xfId="26162" xr:uid="{00000000-0005-0000-0000-0000D51E0000}"/>
    <cellStyle name="Migliaia 2 2 7" xfId="377" xr:uid="{00000000-0005-0000-0000-0000D61E0000}"/>
    <cellStyle name="Migliaia 2 2 7 10" xfId="11979" xr:uid="{00000000-0005-0000-0000-0000D71E0000}"/>
    <cellStyle name="Migliaia 2 2 7 10 2" xfId="34816" xr:uid="{00000000-0005-0000-0000-0000D81E0000}"/>
    <cellStyle name="Migliaia 2 2 7 11" xfId="23399" xr:uid="{00000000-0005-0000-0000-0000D91E0000}"/>
    <cellStyle name="Migliaia 2 2 7 2" xfId="632" xr:uid="{00000000-0005-0000-0000-0000DA1E0000}"/>
    <cellStyle name="Migliaia 2 2 7 2 2" xfId="2203" xr:uid="{00000000-0005-0000-0000-0000DB1E0000}"/>
    <cellStyle name="Migliaia 2 2 7 2 2 2" xfId="5059" xr:uid="{00000000-0005-0000-0000-0000DC1E0000}"/>
    <cellStyle name="Migliaia 2 2 7 2 2 2 2" xfId="10767" xr:uid="{00000000-0005-0000-0000-0000DD1E0000}"/>
    <cellStyle name="Migliaia 2 2 7 2 2 2 2 2" xfId="22185" xr:uid="{00000000-0005-0000-0000-0000DE1E0000}"/>
    <cellStyle name="Migliaia 2 2 7 2 2 2 2 2 2" xfId="45022" xr:uid="{00000000-0005-0000-0000-0000DF1E0000}"/>
    <cellStyle name="Migliaia 2 2 7 2 2 2 2 3" xfId="33605" xr:uid="{00000000-0005-0000-0000-0000E01E0000}"/>
    <cellStyle name="Migliaia 2 2 7 2 2 2 3" xfId="16477" xr:uid="{00000000-0005-0000-0000-0000E11E0000}"/>
    <cellStyle name="Migliaia 2 2 7 2 2 2 3 2" xfId="39314" xr:uid="{00000000-0005-0000-0000-0000E21E0000}"/>
    <cellStyle name="Migliaia 2 2 7 2 2 2 4" xfId="27897" xr:uid="{00000000-0005-0000-0000-0000E31E0000}"/>
    <cellStyle name="Migliaia 2 2 7 2 2 3" xfId="7914" xr:uid="{00000000-0005-0000-0000-0000E41E0000}"/>
    <cellStyle name="Migliaia 2 2 7 2 2 3 2" xfId="19331" xr:uid="{00000000-0005-0000-0000-0000E51E0000}"/>
    <cellStyle name="Migliaia 2 2 7 2 2 3 2 2" xfId="42168" xr:uid="{00000000-0005-0000-0000-0000E61E0000}"/>
    <cellStyle name="Migliaia 2 2 7 2 2 3 3" xfId="30751" xr:uid="{00000000-0005-0000-0000-0000E71E0000}"/>
    <cellStyle name="Migliaia 2 2 7 2 2 4" xfId="13623" xr:uid="{00000000-0005-0000-0000-0000E81E0000}"/>
    <cellStyle name="Migliaia 2 2 7 2 2 4 2" xfId="36460" xr:uid="{00000000-0005-0000-0000-0000E91E0000}"/>
    <cellStyle name="Migliaia 2 2 7 2 2 5" xfId="25043" xr:uid="{00000000-0005-0000-0000-0000EA1E0000}"/>
    <cellStyle name="Migliaia 2 2 7 2 3" xfId="3632" xr:uid="{00000000-0005-0000-0000-0000EB1E0000}"/>
    <cellStyle name="Migliaia 2 2 7 2 3 2" xfId="9341" xr:uid="{00000000-0005-0000-0000-0000EC1E0000}"/>
    <cellStyle name="Migliaia 2 2 7 2 3 2 2" xfId="20758" xr:uid="{00000000-0005-0000-0000-0000ED1E0000}"/>
    <cellStyle name="Migliaia 2 2 7 2 3 2 2 2" xfId="43595" xr:uid="{00000000-0005-0000-0000-0000EE1E0000}"/>
    <cellStyle name="Migliaia 2 2 7 2 3 2 3" xfId="32178" xr:uid="{00000000-0005-0000-0000-0000EF1E0000}"/>
    <cellStyle name="Migliaia 2 2 7 2 3 3" xfId="15050" xr:uid="{00000000-0005-0000-0000-0000F01E0000}"/>
    <cellStyle name="Migliaia 2 2 7 2 3 3 2" xfId="37887" xr:uid="{00000000-0005-0000-0000-0000F11E0000}"/>
    <cellStyle name="Migliaia 2 2 7 2 3 4" xfId="26470" xr:uid="{00000000-0005-0000-0000-0000F21E0000}"/>
    <cellStyle name="Migliaia 2 2 7 2 4" xfId="6487" xr:uid="{00000000-0005-0000-0000-0000F31E0000}"/>
    <cellStyle name="Migliaia 2 2 7 2 4 2" xfId="17904" xr:uid="{00000000-0005-0000-0000-0000F41E0000}"/>
    <cellStyle name="Migliaia 2 2 7 2 4 2 2" xfId="40741" xr:uid="{00000000-0005-0000-0000-0000F51E0000}"/>
    <cellStyle name="Migliaia 2 2 7 2 4 3" xfId="29324" xr:uid="{00000000-0005-0000-0000-0000F61E0000}"/>
    <cellStyle name="Migliaia 2 2 7 2 5" xfId="12196" xr:uid="{00000000-0005-0000-0000-0000F71E0000}"/>
    <cellStyle name="Migliaia 2 2 7 2 5 2" xfId="35033" xr:uid="{00000000-0005-0000-0000-0000F81E0000}"/>
    <cellStyle name="Migliaia 2 2 7 2 6" xfId="23616" xr:uid="{00000000-0005-0000-0000-0000F91E0000}"/>
    <cellStyle name="Migliaia 2 2 7 3" xfId="892" xr:uid="{00000000-0005-0000-0000-0000FA1E0000}"/>
    <cellStyle name="Migliaia 2 2 7 3 2" xfId="2420" xr:uid="{00000000-0005-0000-0000-0000FB1E0000}"/>
    <cellStyle name="Migliaia 2 2 7 3 2 2" xfId="5276" xr:uid="{00000000-0005-0000-0000-0000FC1E0000}"/>
    <cellStyle name="Migliaia 2 2 7 3 2 2 2" xfId="10984" xr:uid="{00000000-0005-0000-0000-0000FD1E0000}"/>
    <cellStyle name="Migliaia 2 2 7 3 2 2 2 2" xfId="22402" xr:uid="{00000000-0005-0000-0000-0000FE1E0000}"/>
    <cellStyle name="Migliaia 2 2 7 3 2 2 2 2 2" xfId="45239" xr:uid="{00000000-0005-0000-0000-0000FF1E0000}"/>
    <cellStyle name="Migliaia 2 2 7 3 2 2 2 3" xfId="33822" xr:uid="{00000000-0005-0000-0000-0000001F0000}"/>
    <cellStyle name="Migliaia 2 2 7 3 2 2 3" xfId="16694" xr:uid="{00000000-0005-0000-0000-0000011F0000}"/>
    <cellStyle name="Migliaia 2 2 7 3 2 2 3 2" xfId="39531" xr:uid="{00000000-0005-0000-0000-0000021F0000}"/>
    <cellStyle name="Migliaia 2 2 7 3 2 2 4" xfId="28114" xr:uid="{00000000-0005-0000-0000-0000031F0000}"/>
    <cellStyle name="Migliaia 2 2 7 3 2 3" xfId="8131" xr:uid="{00000000-0005-0000-0000-0000041F0000}"/>
    <cellStyle name="Migliaia 2 2 7 3 2 3 2" xfId="19548" xr:uid="{00000000-0005-0000-0000-0000051F0000}"/>
    <cellStyle name="Migliaia 2 2 7 3 2 3 2 2" xfId="42385" xr:uid="{00000000-0005-0000-0000-0000061F0000}"/>
    <cellStyle name="Migliaia 2 2 7 3 2 3 3" xfId="30968" xr:uid="{00000000-0005-0000-0000-0000071F0000}"/>
    <cellStyle name="Migliaia 2 2 7 3 2 4" xfId="13840" xr:uid="{00000000-0005-0000-0000-0000081F0000}"/>
    <cellStyle name="Migliaia 2 2 7 3 2 4 2" xfId="36677" xr:uid="{00000000-0005-0000-0000-0000091F0000}"/>
    <cellStyle name="Migliaia 2 2 7 3 2 5" xfId="25260" xr:uid="{00000000-0005-0000-0000-00000A1F0000}"/>
    <cellStyle name="Migliaia 2 2 7 3 3" xfId="3849" xr:uid="{00000000-0005-0000-0000-00000B1F0000}"/>
    <cellStyle name="Migliaia 2 2 7 3 3 2" xfId="9558" xr:uid="{00000000-0005-0000-0000-00000C1F0000}"/>
    <cellStyle name="Migliaia 2 2 7 3 3 2 2" xfId="20975" xr:uid="{00000000-0005-0000-0000-00000D1F0000}"/>
    <cellStyle name="Migliaia 2 2 7 3 3 2 2 2" xfId="43812" xr:uid="{00000000-0005-0000-0000-00000E1F0000}"/>
    <cellStyle name="Migliaia 2 2 7 3 3 2 3" xfId="32395" xr:uid="{00000000-0005-0000-0000-00000F1F0000}"/>
    <cellStyle name="Migliaia 2 2 7 3 3 3" xfId="15267" xr:uid="{00000000-0005-0000-0000-0000101F0000}"/>
    <cellStyle name="Migliaia 2 2 7 3 3 3 2" xfId="38104" xr:uid="{00000000-0005-0000-0000-0000111F0000}"/>
    <cellStyle name="Migliaia 2 2 7 3 3 4" xfId="26687" xr:uid="{00000000-0005-0000-0000-0000121F0000}"/>
    <cellStyle name="Migliaia 2 2 7 3 4" xfId="6704" xr:uid="{00000000-0005-0000-0000-0000131F0000}"/>
    <cellStyle name="Migliaia 2 2 7 3 4 2" xfId="18121" xr:uid="{00000000-0005-0000-0000-0000141F0000}"/>
    <cellStyle name="Migliaia 2 2 7 3 4 2 2" xfId="40958" xr:uid="{00000000-0005-0000-0000-0000151F0000}"/>
    <cellStyle name="Migliaia 2 2 7 3 4 3" xfId="29541" xr:uid="{00000000-0005-0000-0000-0000161F0000}"/>
    <cellStyle name="Migliaia 2 2 7 3 5" xfId="12413" xr:uid="{00000000-0005-0000-0000-0000171F0000}"/>
    <cellStyle name="Migliaia 2 2 7 3 5 2" xfId="35250" xr:uid="{00000000-0005-0000-0000-0000181F0000}"/>
    <cellStyle name="Migliaia 2 2 7 3 6" xfId="23833" xr:uid="{00000000-0005-0000-0000-0000191F0000}"/>
    <cellStyle name="Migliaia 2 2 7 4" xfId="1139" xr:uid="{00000000-0005-0000-0000-00001A1F0000}"/>
    <cellStyle name="Migliaia 2 2 7 4 2" xfId="2637" xr:uid="{00000000-0005-0000-0000-00001B1F0000}"/>
    <cellStyle name="Migliaia 2 2 7 4 2 2" xfId="5493" xr:uid="{00000000-0005-0000-0000-00001C1F0000}"/>
    <cellStyle name="Migliaia 2 2 7 4 2 2 2" xfId="11201" xr:uid="{00000000-0005-0000-0000-00001D1F0000}"/>
    <cellStyle name="Migliaia 2 2 7 4 2 2 2 2" xfId="22619" xr:uid="{00000000-0005-0000-0000-00001E1F0000}"/>
    <cellStyle name="Migliaia 2 2 7 4 2 2 2 2 2" xfId="45456" xr:uid="{00000000-0005-0000-0000-00001F1F0000}"/>
    <cellStyle name="Migliaia 2 2 7 4 2 2 2 3" xfId="34039" xr:uid="{00000000-0005-0000-0000-0000201F0000}"/>
    <cellStyle name="Migliaia 2 2 7 4 2 2 3" xfId="16911" xr:uid="{00000000-0005-0000-0000-0000211F0000}"/>
    <cellStyle name="Migliaia 2 2 7 4 2 2 3 2" xfId="39748" xr:uid="{00000000-0005-0000-0000-0000221F0000}"/>
    <cellStyle name="Migliaia 2 2 7 4 2 2 4" xfId="28331" xr:uid="{00000000-0005-0000-0000-0000231F0000}"/>
    <cellStyle name="Migliaia 2 2 7 4 2 3" xfId="8348" xr:uid="{00000000-0005-0000-0000-0000241F0000}"/>
    <cellStyle name="Migliaia 2 2 7 4 2 3 2" xfId="19765" xr:uid="{00000000-0005-0000-0000-0000251F0000}"/>
    <cellStyle name="Migliaia 2 2 7 4 2 3 2 2" xfId="42602" xr:uid="{00000000-0005-0000-0000-0000261F0000}"/>
    <cellStyle name="Migliaia 2 2 7 4 2 3 3" xfId="31185" xr:uid="{00000000-0005-0000-0000-0000271F0000}"/>
    <cellStyle name="Migliaia 2 2 7 4 2 4" xfId="14057" xr:uid="{00000000-0005-0000-0000-0000281F0000}"/>
    <cellStyle name="Migliaia 2 2 7 4 2 4 2" xfId="36894" xr:uid="{00000000-0005-0000-0000-0000291F0000}"/>
    <cellStyle name="Migliaia 2 2 7 4 2 5" xfId="25477" xr:uid="{00000000-0005-0000-0000-00002A1F0000}"/>
    <cellStyle name="Migliaia 2 2 7 4 3" xfId="4066" xr:uid="{00000000-0005-0000-0000-00002B1F0000}"/>
    <cellStyle name="Migliaia 2 2 7 4 3 2" xfId="9775" xr:uid="{00000000-0005-0000-0000-00002C1F0000}"/>
    <cellStyle name="Migliaia 2 2 7 4 3 2 2" xfId="21192" xr:uid="{00000000-0005-0000-0000-00002D1F0000}"/>
    <cellStyle name="Migliaia 2 2 7 4 3 2 2 2" xfId="44029" xr:uid="{00000000-0005-0000-0000-00002E1F0000}"/>
    <cellStyle name="Migliaia 2 2 7 4 3 2 3" xfId="32612" xr:uid="{00000000-0005-0000-0000-00002F1F0000}"/>
    <cellStyle name="Migliaia 2 2 7 4 3 3" xfId="15484" xr:uid="{00000000-0005-0000-0000-0000301F0000}"/>
    <cellStyle name="Migliaia 2 2 7 4 3 3 2" xfId="38321" xr:uid="{00000000-0005-0000-0000-0000311F0000}"/>
    <cellStyle name="Migliaia 2 2 7 4 3 4" xfId="26904" xr:uid="{00000000-0005-0000-0000-0000321F0000}"/>
    <cellStyle name="Migliaia 2 2 7 4 4" xfId="6921" xr:uid="{00000000-0005-0000-0000-0000331F0000}"/>
    <cellStyle name="Migliaia 2 2 7 4 4 2" xfId="18338" xr:uid="{00000000-0005-0000-0000-0000341F0000}"/>
    <cellStyle name="Migliaia 2 2 7 4 4 2 2" xfId="41175" xr:uid="{00000000-0005-0000-0000-0000351F0000}"/>
    <cellStyle name="Migliaia 2 2 7 4 4 3" xfId="29758" xr:uid="{00000000-0005-0000-0000-0000361F0000}"/>
    <cellStyle name="Migliaia 2 2 7 4 5" xfId="12630" xr:uid="{00000000-0005-0000-0000-0000371F0000}"/>
    <cellStyle name="Migliaia 2 2 7 4 5 2" xfId="35467" xr:uid="{00000000-0005-0000-0000-0000381F0000}"/>
    <cellStyle name="Migliaia 2 2 7 4 6" xfId="24050" xr:uid="{00000000-0005-0000-0000-0000391F0000}"/>
    <cellStyle name="Migliaia 2 2 7 5" xfId="1386" xr:uid="{00000000-0005-0000-0000-00003A1F0000}"/>
    <cellStyle name="Migliaia 2 2 7 5 2" xfId="2854" xr:uid="{00000000-0005-0000-0000-00003B1F0000}"/>
    <cellStyle name="Migliaia 2 2 7 5 2 2" xfId="5710" xr:uid="{00000000-0005-0000-0000-00003C1F0000}"/>
    <cellStyle name="Migliaia 2 2 7 5 2 2 2" xfId="11418" xr:uid="{00000000-0005-0000-0000-00003D1F0000}"/>
    <cellStyle name="Migliaia 2 2 7 5 2 2 2 2" xfId="22836" xr:uid="{00000000-0005-0000-0000-00003E1F0000}"/>
    <cellStyle name="Migliaia 2 2 7 5 2 2 2 2 2" xfId="45673" xr:uid="{00000000-0005-0000-0000-00003F1F0000}"/>
    <cellStyle name="Migliaia 2 2 7 5 2 2 2 3" xfId="34256" xr:uid="{00000000-0005-0000-0000-0000401F0000}"/>
    <cellStyle name="Migliaia 2 2 7 5 2 2 3" xfId="17128" xr:uid="{00000000-0005-0000-0000-0000411F0000}"/>
    <cellStyle name="Migliaia 2 2 7 5 2 2 3 2" xfId="39965" xr:uid="{00000000-0005-0000-0000-0000421F0000}"/>
    <cellStyle name="Migliaia 2 2 7 5 2 2 4" xfId="28548" xr:uid="{00000000-0005-0000-0000-0000431F0000}"/>
    <cellStyle name="Migliaia 2 2 7 5 2 3" xfId="8565" xr:uid="{00000000-0005-0000-0000-0000441F0000}"/>
    <cellStyle name="Migliaia 2 2 7 5 2 3 2" xfId="19982" xr:uid="{00000000-0005-0000-0000-0000451F0000}"/>
    <cellStyle name="Migliaia 2 2 7 5 2 3 2 2" xfId="42819" xr:uid="{00000000-0005-0000-0000-0000461F0000}"/>
    <cellStyle name="Migliaia 2 2 7 5 2 3 3" xfId="31402" xr:uid="{00000000-0005-0000-0000-0000471F0000}"/>
    <cellStyle name="Migliaia 2 2 7 5 2 4" xfId="14274" xr:uid="{00000000-0005-0000-0000-0000481F0000}"/>
    <cellStyle name="Migliaia 2 2 7 5 2 4 2" xfId="37111" xr:uid="{00000000-0005-0000-0000-0000491F0000}"/>
    <cellStyle name="Migliaia 2 2 7 5 2 5" xfId="25694" xr:uid="{00000000-0005-0000-0000-00004A1F0000}"/>
    <cellStyle name="Migliaia 2 2 7 5 3" xfId="4283" xr:uid="{00000000-0005-0000-0000-00004B1F0000}"/>
    <cellStyle name="Migliaia 2 2 7 5 3 2" xfId="9992" xr:uid="{00000000-0005-0000-0000-00004C1F0000}"/>
    <cellStyle name="Migliaia 2 2 7 5 3 2 2" xfId="21409" xr:uid="{00000000-0005-0000-0000-00004D1F0000}"/>
    <cellStyle name="Migliaia 2 2 7 5 3 2 2 2" xfId="44246" xr:uid="{00000000-0005-0000-0000-00004E1F0000}"/>
    <cellStyle name="Migliaia 2 2 7 5 3 2 3" xfId="32829" xr:uid="{00000000-0005-0000-0000-00004F1F0000}"/>
    <cellStyle name="Migliaia 2 2 7 5 3 3" xfId="15701" xr:uid="{00000000-0005-0000-0000-0000501F0000}"/>
    <cellStyle name="Migliaia 2 2 7 5 3 3 2" xfId="38538" xr:uid="{00000000-0005-0000-0000-0000511F0000}"/>
    <cellStyle name="Migliaia 2 2 7 5 3 4" xfId="27121" xr:uid="{00000000-0005-0000-0000-0000521F0000}"/>
    <cellStyle name="Migliaia 2 2 7 5 4" xfId="7138" xr:uid="{00000000-0005-0000-0000-0000531F0000}"/>
    <cellStyle name="Migliaia 2 2 7 5 4 2" xfId="18555" xr:uid="{00000000-0005-0000-0000-0000541F0000}"/>
    <cellStyle name="Migliaia 2 2 7 5 4 2 2" xfId="41392" xr:uid="{00000000-0005-0000-0000-0000551F0000}"/>
    <cellStyle name="Migliaia 2 2 7 5 4 3" xfId="29975" xr:uid="{00000000-0005-0000-0000-0000561F0000}"/>
    <cellStyle name="Migliaia 2 2 7 5 5" xfId="12847" xr:uid="{00000000-0005-0000-0000-0000571F0000}"/>
    <cellStyle name="Migliaia 2 2 7 5 5 2" xfId="35684" xr:uid="{00000000-0005-0000-0000-0000581F0000}"/>
    <cellStyle name="Migliaia 2 2 7 5 6" xfId="24267" xr:uid="{00000000-0005-0000-0000-0000591F0000}"/>
    <cellStyle name="Migliaia 2 2 7 6" xfId="1633" xr:uid="{00000000-0005-0000-0000-00005A1F0000}"/>
    <cellStyle name="Migliaia 2 2 7 6 2" xfId="3071" xr:uid="{00000000-0005-0000-0000-00005B1F0000}"/>
    <cellStyle name="Migliaia 2 2 7 6 2 2" xfId="5927" xr:uid="{00000000-0005-0000-0000-00005C1F0000}"/>
    <cellStyle name="Migliaia 2 2 7 6 2 2 2" xfId="11635" xr:uid="{00000000-0005-0000-0000-00005D1F0000}"/>
    <cellStyle name="Migliaia 2 2 7 6 2 2 2 2" xfId="23053" xr:uid="{00000000-0005-0000-0000-00005E1F0000}"/>
    <cellStyle name="Migliaia 2 2 7 6 2 2 2 2 2" xfId="45890" xr:uid="{00000000-0005-0000-0000-00005F1F0000}"/>
    <cellStyle name="Migliaia 2 2 7 6 2 2 2 3" xfId="34473" xr:uid="{00000000-0005-0000-0000-0000601F0000}"/>
    <cellStyle name="Migliaia 2 2 7 6 2 2 3" xfId="17345" xr:uid="{00000000-0005-0000-0000-0000611F0000}"/>
    <cellStyle name="Migliaia 2 2 7 6 2 2 3 2" xfId="40182" xr:uid="{00000000-0005-0000-0000-0000621F0000}"/>
    <cellStyle name="Migliaia 2 2 7 6 2 2 4" xfId="28765" xr:uid="{00000000-0005-0000-0000-0000631F0000}"/>
    <cellStyle name="Migliaia 2 2 7 6 2 3" xfId="8782" xr:uid="{00000000-0005-0000-0000-0000641F0000}"/>
    <cellStyle name="Migliaia 2 2 7 6 2 3 2" xfId="20199" xr:uid="{00000000-0005-0000-0000-0000651F0000}"/>
    <cellStyle name="Migliaia 2 2 7 6 2 3 2 2" xfId="43036" xr:uid="{00000000-0005-0000-0000-0000661F0000}"/>
    <cellStyle name="Migliaia 2 2 7 6 2 3 3" xfId="31619" xr:uid="{00000000-0005-0000-0000-0000671F0000}"/>
    <cellStyle name="Migliaia 2 2 7 6 2 4" xfId="14491" xr:uid="{00000000-0005-0000-0000-0000681F0000}"/>
    <cellStyle name="Migliaia 2 2 7 6 2 4 2" xfId="37328" xr:uid="{00000000-0005-0000-0000-0000691F0000}"/>
    <cellStyle name="Migliaia 2 2 7 6 2 5" xfId="25911" xr:uid="{00000000-0005-0000-0000-00006A1F0000}"/>
    <cellStyle name="Migliaia 2 2 7 6 3" xfId="4500" xr:uid="{00000000-0005-0000-0000-00006B1F0000}"/>
    <cellStyle name="Migliaia 2 2 7 6 3 2" xfId="10209" xr:uid="{00000000-0005-0000-0000-00006C1F0000}"/>
    <cellStyle name="Migliaia 2 2 7 6 3 2 2" xfId="21626" xr:uid="{00000000-0005-0000-0000-00006D1F0000}"/>
    <cellStyle name="Migliaia 2 2 7 6 3 2 2 2" xfId="44463" xr:uid="{00000000-0005-0000-0000-00006E1F0000}"/>
    <cellStyle name="Migliaia 2 2 7 6 3 2 3" xfId="33046" xr:uid="{00000000-0005-0000-0000-00006F1F0000}"/>
    <cellStyle name="Migliaia 2 2 7 6 3 3" xfId="15918" xr:uid="{00000000-0005-0000-0000-0000701F0000}"/>
    <cellStyle name="Migliaia 2 2 7 6 3 3 2" xfId="38755" xr:uid="{00000000-0005-0000-0000-0000711F0000}"/>
    <cellStyle name="Migliaia 2 2 7 6 3 4" xfId="27338" xr:uid="{00000000-0005-0000-0000-0000721F0000}"/>
    <cellStyle name="Migliaia 2 2 7 6 4" xfId="7355" xr:uid="{00000000-0005-0000-0000-0000731F0000}"/>
    <cellStyle name="Migliaia 2 2 7 6 4 2" xfId="18772" xr:uid="{00000000-0005-0000-0000-0000741F0000}"/>
    <cellStyle name="Migliaia 2 2 7 6 4 2 2" xfId="41609" xr:uid="{00000000-0005-0000-0000-0000751F0000}"/>
    <cellStyle name="Migliaia 2 2 7 6 4 3" xfId="30192" xr:uid="{00000000-0005-0000-0000-0000761F0000}"/>
    <cellStyle name="Migliaia 2 2 7 6 5" xfId="13064" xr:uid="{00000000-0005-0000-0000-0000771F0000}"/>
    <cellStyle name="Migliaia 2 2 7 6 5 2" xfId="35901" xr:uid="{00000000-0005-0000-0000-0000781F0000}"/>
    <cellStyle name="Migliaia 2 2 7 6 6" xfId="24484" xr:uid="{00000000-0005-0000-0000-0000791F0000}"/>
    <cellStyle name="Migliaia 2 2 7 7" xfId="1986" xr:uid="{00000000-0005-0000-0000-00007A1F0000}"/>
    <cellStyle name="Migliaia 2 2 7 7 2" xfId="4842" xr:uid="{00000000-0005-0000-0000-00007B1F0000}"/>
    <cellStyle name="Migliaia 2 2 7 7 2 2" xfId="10550" xr:uid="{00000000-0005-0000-0000-00007C1F0000}"/>
    <cellStyle name="Migliaia 2 2 7 7 2 2 2" xfId="21968" xr:uid="{00000000-0005-0000-0000-00007D1F0000}"/>
    <cellStyle name="Migliaia 2 2 7 7 2 2 2 2" xfId="44805" xr:uid="{00000000-0005-0000-0000-00007E1F0000}"/>
    <cellStyle name="Migliaia 2 2 7 7 2 2 3" xfId="33388" xr:uid="{00000000-0005-0000-0000-00007F1F0000}"/>
    <cellStyle name="Migliaia 2 2 7 7 2 3" xfId="16260" xr:uid="{00000000-0005-0000-0000-0000801F0000}"/>
    <cellStyle name="Migliaia 2 2 7 7 2 3 2" xfId="39097" xr:uid="{00000000-0005-0000-0000-0000811F0000}"/>
    <cellStyle name="Migliaia 2 2 7 7 2 4" xfId="27680" xr:uid="{00000000-0005-0000-0000-0000821F0000}"/>
    <cellStyle name="Migliaia 2 2 7 7 3" xfId="7697" xr:uid="{00000000-0005-0000-0000-0000831F0000}"/>
    <cellStyle name="Migliaia 2 2 7 7 3 2" xfId="19114" xr:uid="{00000000-0005-0000-0000-0000841F0000}"/>
    <cellStyle name="Migliaia 2 2 7 7 3 2 2" xfId="41951" xr:uid="{00000000-0005-0000-0000-0000851F0000}"/>
    <cellStyle name="Migliaia 2 2 7 7 3 3" xfId="30534" xr:uid="{00000000-0005-0000-0000-0000861F0000}"/>
    <cellStyle name="Migliaia 2 2 7 7 4" xfId="13406" xr:uid="{00000000-0005-0000-0000-0000871F0000}"/>
    <cellStyle name="Migliaia 2 2 7 7 4 2" xfId="36243" xr:uid="{00000000-0005-0000-0000-0000881F0000}"/>
    <cellStyle name="Migliaia 2 2 7 7 5" xfId="24826" xr:uid="{00000000-0005-0000-0000-0000891F0000}"/>
    <cellStyle name="Migliaia 2 2 7 8" xfId="3415" xr:uid="{00000000-0005-0000-0000-00008A1F0000}"/>
    <cellStyle name="Migliaia 2 2 7 8 2" xfId="9124" xr:uid="{00000000-0005-0000-0000-00008B1F0000}"/>
    <cellStyle name="Migliaia 2 2 7 8 2 2" xfId="20541" xr:uid="{00000000-0005-0000-0000-00008C1F0000}"/>
    <cellStyle name="Migliaia 2 2 7 8 2 2 2" xfId="43378" xr:uid="{00000000-0005-0000-0000-00008D1F0000}"/>
    <cellStyle name="Migliaia 2 2 7 8 2 3" xfId="31961" xr:uid="{00000000-0005-0000-0000-00008E1F0000}"/>
    <cellStyle name="Migliaia 2 2 7 8 3" xfId="14833" xr:uid="{00000000-0005-0000-0000-00008F1F0000}"/>
    <cellStyle name="Migliaia 2 2 7 8 3 2" xfId="37670" xr:uid="{00000000-0005-0000-0000-0000901F0000}"/>
    <cellStyle name="Migliaia 2 2 7 8 4" xfId="26253" xr:uid="{00000000-0005-0000-0000-0000911F0000}"/>
    <cellStyle name="Migliaia 2 2 7 9" xfId="6270" xr:uid="{00000000-0005-0000-0000-0000921F0000}"/>
    <cellStyle name="Migliaia 2 2 7 9 2" xfId="17687" xr:uid="{00000000-0005-0000-0000-0000931F0000}"/>
    <cellStyle name="Migliaia 2 2 7 9 2 2" xfId="40524" xr:uid="{00000000-0005-0000-0000-0000941F0000}"/>
    <cellStyle name="Migliaia 2 2 7 9 3" xfId="29107" xr:uid="{00000000-0005-0000-0000-0000951F0000}"/>
    <cellStyle name="Migliaia 2 2 8" xfId="497" xr:uid="{00000000-0005-0000-0000-0000961F0000}"/>
    <cellStyle name="Migliaia 2 2 8 2" xfId="2089" xr:uid="{00000000-0005-0000-0000-0000971F0000}"/>
    <cellStyle name="Migliaia 2 2 8 2 2" xfId="4945" xr:uid="{00000000-0005-0000-0000-0000981F0000}"/>
    <cellStyle name="Migliaia 2 2 8 2 2 2" xfId="10653" xr:uid="{00000000-0005-0000-0000-0000991F0000}"/>
    <cellStyle name="Migliaia 2 2 8 2 2 2 2" xfId="22071" xr:uid="{00000000-0005-0000-0000-00009A1F0000}"/>
    <cellStyle name="Migliaia 2 2 8 2 2 2 2 2" xfId="44908" xr:uid="{00000000-0005-0000-0000-00009B1F0000}"/>
    <cellStyle name="Migliaia 2 2 8 2 2 2 3" xfId="33491" xr:uid="{00000000-0005-0000-0000-00009C1F0000}"/>
    <cellStyle name="Migliaia 2 2 8 2 2 3" xfId="16363" xr:uid="{00000000-0005-0000-0000-00009D1F0000}"/>
    <cellStyle name="Migliaia 2 2 8 2 2 3 2" xfId="39200" xr:uid="{00000000-0005-0000-0000-00009E1F0000}"/>
    <cellStyle name="Migliaia 2 2 8 2 2 4" xfId="27783" xr:uid="{00000000-0005-0000-0000-00009F1F0000}"/>
    <cellStyle name="Migliaia 2 2 8 2 3" xfId="7800" xr:uid="{00000000-0005-0000-0000-0000A01F0000}"/>
    <cellStyle name="Migliaia 2 2 8 2 3 2" xfId="19217" xr:uid="{00000000-0005-0000-0000-0000A11F0000}"/>
    <cellStyle name="Migliaia 2 2 8 2 3 2 2" xfId="42054" xr:uid="{00000000-0005-0000-0000-0000A21F0000}"/>
    <cellStyle name="Migliaia 2 2 8 2 3 3" xfId="30637" xr:uid="{00000000-0005-0000-0000-0000A31F0000}"/>
    <cellStyle name="Migliaia 2 2 8 2 4" xfId="13509" xr:uid="{00000000-0005-0000-0000-0000A41F0000}"/>
    <cellStyle name="Migliaia 2 2 8 2 4 2" xfId="36346" xr:uid="{00000000-0005-0000-0000-0000A51F0000}"/>
    <cellStyle name="Migliaia 2 2 8 2 5" xfId="24929" xr:uid="{00000000-0005-0000-0000-0000A61F0000}"/>
    <cellStyle name="Migliaia 2 2 8 3" xfId="3518" xr:uid="{00000000-0005-0000-0000-0000A71F0000}"/>
    <cellStyle name="Migliaia 2 2 8 3 2" xfId="9227" xr:uid="{00000000-0005-0000-0000-0000A81F0000}"/>
    <cellStyle name="Migliaia 2 2 8 3 2 2" xfId="20644" xr:uid="{00000000-0005-0000-0000-0000A91F0000}"/>
    <cellStyle name="Migliaia 2 2 8 3 2 2 2" xfId="43481" xr:uid="{00000000-0005-0000-0000-0000AA1F0000}"/>
    <cellStyle name="Migliaia 2 2 8 3 2 3" xfId="32064" xr:uid="{00000000-0005-0000-0000-0000AB1F0000}"/>
    <cellStyle name="Migliaia 2 2 8 3 3" xfId="14936" xr:uid="{00000000-0005-0000-0000-0000AC1F0000}"/>
    <cellStyle name="Migliaia 2 2 8 3 3 2" xfId="37773" xr:uid="{00000000-0005-0000-0000-0000AD1F0000}"/>
    <cellStyle name="Migliaia 2 2 8 3 4" xfId="26356" xr:uid="{00000000-0005-0000-0000-0000AE1F0000}"/>
    <cellStyle name="Migliaia 2 2 8 4" xfId="6373" xr:uid="{00000000-0005-0000-0000-0000AF1F0000}"/>
    <cellStyle name="Migliaia 2 2 8 4 2" xfId="17790" xr:uid="{00000000-0005-0000-0000-0000B01F0000}"/>
    <cellStyle name="Migliaia 2 2 8 4 2 2" xfId="40627" xr:uid="{00000000-0005-0000-0000-0000B11F0000}"/>
    <cellStyle name="Migliaia 2 2 8 4 3" xfId="29210" xr:uid="{00000000-0005-0000-0000-0000B21F0000}"/>
    <cellStyle name="Migliaia 2 2 8 5" xfId="12082" xr:uid="{00000000-0005-0000-0000-0000B31F0000}"/>
    <cellStyle name="Migliaia 2 2 8 5 2" xfId="34919" xr:uid="{00000000-0005-0000-0000-0000B41F0000}"/>
    <cellStyle name="Migliaia 2 2 8 6" xfId="23502" xr:uid="{00000000-0005-0000-0000-0000B51F0000}"/>
    <cellStyle name="Migliaia 2 2 9" xfId="761" xr:uid="{00000000-0005-0000-0000-0000B61F0000}"/>
    <cellStyle name="Migliaia 2 2 9 2" xfId="2306" xr:uid="{00000000-0005-0000-0000-0000B71F0000}"/>
    <cellStyle name="Migliaia 2 2 9 2 2" xfId="5162" xr:uid="{00000000-0005-0000-0000-0000B81F0000}"/>
    <cellStyle name="Migliaia 2 2 9 2 2 2" xfId="10870" xr:uid="{00000000-0005-0000-0000-0000B91F0000}"/>
    <cellStyle name="Migliaia 2 2 9 2 2 2 2" xfId="22288" xr:uid="{00000000-0005-0000-0000-0000BA1F0000}"/>
    <cellStyle name="Migliaia 2 2 9 2 2 2 2 2" xfId="45125" xr:uid="{00000000-0005-0000-0000-0000BB1F0000}"/>
    <cellStyle name="Migliaia 2 2 9 2 2 2 3" xfId="33708" xr:uid="{00000000-0005-0000-0000-0000BC1F0000}"/>
    <cellStyle name="Migliaia 2 2 9 2 2 3" xfId="16580" xr:uid="{00000000-0005-0000-0000-0000BD1F0000}"/>
    <cellStyle name="Migliaia 2 2 9 2 2 3 2" xfId="39417" xr:uid="{00000000-0005-0000-0000-0000BE1F0000}"/>
    <cellStyle name="Migliaia 2 2 9 2 2 4" xfId="28000" xr:uid="{00000000-0005-0000-0000-0000BF1F0000}"/>
    <cellStyle name="Migliaia 2 2 9 2 3" xfId="8017" xr:uid="{00000000-0005-0000-0000-0000C01F0000}"/>
    <cellStyle name="Migliaia 2 2 9 2 3 2" xfId="19434" xr:uid="{00000000-0005-0000-0000-0000C11F0000}"/>
    <cellStyle name="Migliaia 2 2 9 2 3 2 2" xfId="42271" xr:uid="{00000000-0005-0000-0000-0000C21F0000}"/>
    <cellStyle name="Migliaia 2 2 9 2 3 3" xfId="30854" xr:uid="{00000000-0005-0000-0000-0000C31F0000}"/>
    <cellStyle name="Migliaia 2 2 9 2 4" xfId="13726" xr:uid="{00000000-0005-0000-0000-0000C41F0000}"/>
    <cellStyle name="Migliaia 2 2 9 2 4 2" xfId="36563" xr:uid="{00000000-0005-0000-0000-0000C51F0000}"/>
    <cellStyle name="Migliaia 2 2 9 2 5" xfId="25146" xr:uid="{00000000-0005-0000-0000-0000C61F0000}"/>
    <cellStyle name="Migliaia 2 2 9 3" xfId="3735" xr:uid="{00000000-0005-0000-0000-0000C71F0000}"/>
    <cellStyle name="Migliaia 2 2 9 3 2" xfId="9444" xr:uid="{00000000-0005-0000-0000-0000C81F0000}"/>
    <cellStyle name="Migliaia 2 2 9 3 2 2" xfId="20861" xr:uid="{00000000-0005-0000-0000-0000C91F0000}"/>
    <cellStyle name="Migliaia 2 2 9 3 2 2 2" xfId="43698" xr:uid="{00000000-0005-0000-0000-0000CA1F0000}"/>
    <cellStyle name="Migliaia 2 2 9 3 2 3" xfId="32281" xr:uid="{00000000-0005-0000-0000-0000CB1F0000}"/>
    <cellStyle name="Migliaia 2 2 9 3 3" xfId="15153" xr:uid="{00000000-0005-0000-0000-0000CC1F0000}"/>
    <cellStyle name="Migliaia 2 2 9 3 3 2" xfId="37990" xr:uid="{00000000-0005-0000-0000-0000CD1F0000}"/>
    <cellStyle name="Migliaia 2 2 9 3 4" xfId="26573" xr:uid="{00000000-0005-0000-0000-0000CE1F0000}"/>
    <cellStyle name="Migliaia 2 2 9 4" xfId="6590" xr:uid="{00000000-0005-0000-0000-0000CF1F0000}"/>
    <cellStyle name="Migliaia 2 2 9 4 2" xfId="18007" xr:uid="{00000000-0005-0000-0000-0000D01F0000}"/>
    <cellStyle name="Migliaia 2 2 9 4 2 2" xfId="40844" xr:uid="{00000000-0005-0000-0000-0000D11F0000}"/>
    <cellStyle name="Migliaia 2 2 9 4 3" xfId="29427" xr:uid="{00000000-0005-0000-0000-0000D21F0000}"/>
    <cellStyle name="Migliaia 2 2 9 5" xfId="12299" xr:uid="{00000000-0005-0000-0000-0000D31F0000}"/>
    <cellStyle name="Migliaia 2 2 9 5 2" xfId="35136" xr:uid="{00000000-0005-0000-0000-0000D41F0000}"/>
    <cellStyle name="Migliaia 2 2 9 6" xfId="23719" xr:uid="{00000000-0005-0000-0000-0000D51F0000}"/>
    <cellStyle name="Migliaia 2 20" xfId="3190" xr:uid="{00000000-0005-0000-0000-0000D61F0000}"/>
    <cellStyle name="Migliaia 2 20 2" xfId="8899" xr:uid="{00000000-0005-0000-0000-0000D71F0000}"/>
    <cellStyle name="Migliaia 2 20 2 2" xfId="20316" xr:uid="{00000000-0005-0000-0000-0000D81F0000}"/>
    <cellStyle name="Migliaia 2 20 2 2 2" xfId="43153" xr:uid="{00000000-0005-0000-0000-0000D91F0000}"/>
    <cellStyle name="Migliaia 2 20 2 3" xfId="31736" xr:uid="{00000000-0005-0000-0000-0000DA1F0000}"/>
    <cellStyle name="Migliaia 2 20 3" xfId="14608" xr:uid="{00000000-0005-0000-0000-0000DB1F0000}"/>
    <cellStyle name="Migliaia 2 20 3 2" xfId="37445" xr:uid="{00000000-0005-0000-0000-0000DC1F0000}"/>
    <cellStyle name="Migliaia 2 20 4" xfId="26028" xr:uid="{00000000-0005-0000-0000-0000DD1F0000}"/>
    <cellStyle name="Migliaia 2 21" xfId="6045" xr:uid="{00000000-0005-0000-0000-0000DE1F0000}"/>
    <cellStyle name="Migliaia 2 21 2" xfId="17462" xr:uid="{00000000-0005-0000-0000-0000DF1F0000}"/>
    <cellStyle name="Migliaia 2 21 2 2" xfId="40299" xr:uid="{00000000-0005-0000-0000-0000E01F0000}"/>
    <cellStyle name="Migliaia 2 21 3" xfId="28882" xr:uid="{00000000-0005-0000-0000-0000E11F0000}"/>
    <cellStyle name="Migliaia 2 22" xfId="11754" xr:uid="{00000000-0005-0000-0000-0000E21F0000}"/>
    <cellStyle name="Migliaia 2 22 2" xfId="34591" xr:uid="{00000000-0005-0000-0000-0000E31F0000}"/>
    <cellStyle name="Migliaia 2 23" xfId="23174" xr:uid="{00000000-0005-0000-0000-0000E41F0000}"/>
    <cellStyle name="Migliaia 2 24" xfId="141" xr:uid="{00000000-0005-0000-0000-0000E51F0000}"/>
    <cellStyle name="Migliaia 2 3" xfId="41" xr:uid="{00000000-0005-0000-0000-0000E61F0000}"/>
    <cellStyle name="Migliaia 2 3 10" xfId="1260" xr:uid="{00000000-0005-0000-0000-0000E71F0000}"/>
    <cellStyle name="Migliaia 2 3 10 2" xfId="2744" xr:uid="{00000000-0005-0000-0000-0000E81F0000}"/>
    <cellStyle name="Migliaia 2 3 10 2 2" xfId="5600" xr:uid="{00000000-0005-0000-0000-0000E91F0000}"/>
    <cellStyle name="Migliaia 2 3 10 2 2 2" xfId="11308" xr:uid="{00000000-0005-0000-0000-0000EA1F0000}"/>
    <cellStyle name="Migliaia 2 3 10 2 2 2 2" xfId="22726" xr:uid="{00000000-0005-0000-0000-0000EB1F0000}"/>
    <cellStyle name="Migliaia 2 3 10 2 2 2 2 2" xfId="45563" xr:uid="{00000000-0005-0000-0000-0000EC1F0000}"/>
    <cellStyle name="Migliaia 2 3 10 2 2 2 3" xfId="34146" xr:uid="{00000000-0005-0000-0000-0000ED1F0000}"/>
    <cellStyle name="Migliaia 2 3 10 2 2 3" xfId="17018" xr:uid="{00000000-0005-0000-0000-0000EE1F0000}"/>
    <cellStyle name="Migliaia 2 3 10 2 2 3 2" xfId="39855" xr:uid="{00000000-0005-0000-0000-0000EF1F0000}"/>
    <cellStyle name="Migliaia 2 3 10 2 2 4" xfId="28438" xr:uid="{00000000-0005-0000-0000-0000F01F0000}"/>
    <cellStyle name="Migliaia 2 3 10 2 3" xfId="8455" xr:uid="{00000000-0005-0000-0000-0000F11F0000}"/>
    <cellStyle name="Migliaia 2 3 10 2 3 2" xfId="19872" xr:uid="{00000000-0005-0000-0000-0000F21F0000}"/>
    <cellStyle name="Migliaia 2 3 10 2 3 2 2" xfId="42709" xr:uid="{00000000-0005-0000-0000-0000F31F0000}"/>
    <cellStyle name="Migliaia 2 3 10 2 3 3" xfId="31292" xr:uid="{00000000-0005-0000-0000-0000F41F0000}"/>
    <cellStyle name="Migliaia 2 3 10 2 4" xfId="14164" xr:uid="{00000000-0005-0000-0000-0000F51F0000}"/>
    <cellStyle name="Migliaia 2 3 10 2 4 2" xfId="37001" xr:uid="{00000000-0005-0000-0000-0000F61F0000}"/>
    <cellStyle name="Migliaia 2 3 10 2 5" xfId="25584" xr:uid="{00000000-0005-0000-0000-0000F71F0000}"/>
    <cellStyle name="Migliaia 2 3 10 3" xfId="4173" xr:uid="{00000000-0005-0000-0000-0000F81F0000}"/>
    <cellStyle name="Migliaia 2 3 10 3 2" xfId="9882" xr:uid="{00000000-0005-0000-0000-0000F91F0000}"/>
    <cellStyle name="Migliaia 2 3 10 3 2 2" xfId="21299" xr:uid="{00000000-0005-0000-0000-0000FA1F0000}"/>
    <cellStyle name="Migliaia 2 3 10 3 2 2 2" xfId="44136" xr:uid="{00000000-0005-0000-0000-0000FB1F0000}"/>
    <cellStyle name="Migliaia 2 3 10 3 2 3" xfId="32719" xr:uid="{00000000-0005-0000-0000-0000FC1F0000}"/>
    <cellStyle name="Migliaia 2 3 10 3 3" xfId="15591" xr:uid="{00000000-0005-0000-0000-0000FD1F0000}"/>
    <cellStyle name="Migliaia 2 3 10 3 3 2" xfId="38428" xr:uid="{00000000-0005-0000-0000-0000FE1F0000}"/>
    <cellStyle name="Migliaia 2 3 10 3 4" xfId="27011" xr:uid="{00000000-0005-0000-0000-0000FF1F0000}"/>
    <cellStyle name="Migliaia 2 3 10 4" xfId="7028" xr:uid="{00000000-0005-0000-0000-000000200000}"/>
    <cellStyle name="Migliaia 2 3 10 4 2" xfId="18445" xr:uid="{00000000-0005-0000-0000-000001200000}"/>
    <cellStyle name="Migliaia 2 3 10 4 2 2" xfId="41282" xr:uid="{00000000-0005-0000-0000-000002200000}"/>
    <cellStyle name="Migliaia 2 3 10 4 3" xfId="29865" xr:uid="{00000000-0005-0000-0000-000003200000}"/>
    <cellStyle name="Migliaia 2 3 10 5" xfId="12737" xr:uid="{00000000-0005-0000-0000-000004200000}"/>
    <cellStyle name="Migliaia 2 3 10 5 2" xfId="35574" xr:uid="{00000000-0005-0000-0000-000005200000}"/>
    <cellStyle name="Migliaia 2 3 10 6" xfId="24157" xr:uid="{00000000-0005-0000-0000-000006200000}"/>
    <cellStyle name="Migliaia 2 3 11" xfId="1507" xr:uid="{00000000-0005-0000-0000-000007200000}"/>
    <cellStyle name="Migliaia 2 3 11 2" xfId="2961" xr:uid="{00000000-0005-0000-0000-000008200000}"/>
    <cellStyle name="Migliaia 2 3 11 2 2" xfId="5817" xr:uid="{00000000-0005-0000-0000-000009200000}"/>
    <cellStyle name="Migliaia 2 3 11 2 2 2" xfId="11525" xr:uid="{00000000-0005-0000-0000-00000A200000}"/>
    <cellStyle name="Migliaia 2 3 11 2 2 2 2" xfId="22943" xr:uid="{00000000-0005-0000-0000-00000B200000}"/>
    <cellStyle name="Migliaia 2 3 11 2 2 2 2 2" xfId="45780" xr:uid="{00000000-0005-0000-0000-00000C200000}"/>
    <cellStyle name="Migliaia 2 3 11 2 2 2 3" xfId="34363" xr:uid="{00000000-0005-0000-0000-00000D200000}"/>
    <cellStyle name="Migliaia 2 3 11 2 2 3" xfId="17235" xr:uid="{00000000-0005-0000-0000-00000E200000}"/>
    <cellStyle name="Migliaia 2 3 11 2 2 3 2" xfId="40072" xr:uid="{00000000-0005-0000-0000-00000F200000}"/>
    <cellStyle name="Migliaia 2 3 11 2 2 4" xfId="28655" xr:uid="{00000000-0005-0000-0000-000010200000}"/>
    <cellStyle name="Migliaia 2 3 11 2 3" xfId="8672" xr:uid="{00000000-0005-0000-0000-000011200000}"/>
    <cellStyle name="Migliaia 2 3 11 2 3 2" xfId="20089" xr:uid="{00000000-0005-0000-0000-000012200000}"/>
    <cellStyle name="Migliaia 2 3 11 2 3 2 2" xfId="42926" xr:uid="{00000000-0005-0000-0000-000013200000}"/>
    <cellStyle name="Migliaia 2 3 11 2 3 3" xfId="31509" xr:uid="{00000000-0005-0000-0000-000014200000}"/>
    <cellStyle name="Migliaia 2 3 11 2 4" xfId="14381" xr:uid="{00000000-0005-0000-0000-000015200000}"/>
    <cellStyle name="Migliaia 2 3 11 2 4 2" xfId="37218" xr:uid="{00000000-0005-0000-0000-000016200000}"/>
    <cellStyle name="Migliaia 2 3 11 2 5" xfId="25801" xr:uid="{00000000-0005-0000-0000-000017200000}"/>
    <cellStyle name="Migliaia 2 3 11 3" xfId="4390" xr:uid="{00000000-0005-0000-0000-000018200000}"/>
    <cellStyle name="Migliaia 2 3 11 3 2" xfId="10099" xr:uid="{00000000-0005-0000-0000-000019200000}"/>
    <cellStyle name="Migliaia 2 3 11 3 2 2" xfId="21516" xr:uid="{00000000-0005-0000-0000-00001A200000}"/>
    <cellStyle name="Migliaia 2 3 11 3 2 2 2" xfId="44353" xr:uid="{00000000-0005-0000-0000-00001B200000}"/>
    <cellStyle name="Migliaia 2 3 11 3 2 3" xfId="32936" xr:uid="{00000000-0005-0000-0000-00001C200000}"/>
    <cellStyle name="Migliaia 2 3 11 3 3" xfId="15808" xr:uid="{00000000-0005-0000-0000-00001D200000}"/>
    <cellStyle name="Migliaia 2 3 11 3 3 2" xfId="38645" xr:uid="{00000000-0005-0000-0000-00001E200000}"/>
    <cellStyle name="Migliaia 2 3 11 3 4" xfId="27228" xr:uid="{00000000-0005-0000-0000-00001F200000}"/>
    <cellStyle name="Migliaia 2 3 11 4" xfId="7245" xr:uid="{00000000-0005-0000-0000-000020200000}"/>
    <cellStyle name="Migliaia 2 3 11 4 2" xfId="18662" xr:uid="{00000000-0005-0000-0000-000021200000}"/>
    <cellStyle name="Migliaia 2 3 11 4 2 2" xfId="41499" xr:uid="{00000000-0005-0000-0000-000022200000}"/>
    <cellStyle name="Migliaia 2 3 11 4 3" xfId="30082" xr:uid="{00000000-0005-0000-0000-000023200000}"/>
    <cellStyle name="Migliaia 2 3 11 5" xfId="12954" xr:uid="{00000000-0005-0000-0000-000024200000}"/>
    <cellStyle name="Migliaia 2 3 11 5 2" xfId="35791" xr:uid="{00000000-0005-0000-0000-000025200000}"/>
    <cellStyle name="Migliaia 2 3 11 6" xfId="24374" xr:uid="{00000000-0005-0000-0000-000026200000}"/>
    <cellStyle name="Migliaia 2 3 12" xfId="1844" xr:uid="{00000000-0005-0000-0000-000027200000}"/>
    <cellStyle name="Migliaia 2 3 12 2" xfId="4700" xr:uid="{00000000-0005-0000-0000-000028200000}"/>
    <cellStyle name="Migliaia 2 3 12 2 2" xfId="10409" xr:uid="{00000000-0005-0000-0000-000029200000}"/>
    <cellStyle name="Migliaia 2 3 12 2 2 2" xfId="21826" xr:uid="{00000000-0005-0000-0000-00002A200000}"/>
    <cellStyle name="Migliaia 2 3 12 2 2 2 2" xfId="44663" xr:uid="{00000000-0005-0000-0000-00002B200000}"/>
    <cellStyle name="Migliaia 2 3 12 2 2 3" xfId="33246" xr:uid="{00000000-0005-0000-0000-00002C200000}"/>
    <cellStyle name="Migliaia 2 3 12 2 3" xfId="16118" xr:uid="{00000000-0005-0000-0000-00002D200000}"/>
    <cellStyle name="Migliaia 2 3 12 2 3 2" xfId="38955" xr:uid="{00000000-0005-0000-0000-00002E200000}"/>
    <cellStyle name="Migliaia 2 3 12 2 4" xfId="27538" xr:uid="{00000000-0005-0000-0000-00002F200000}"/>
    <cellStyle name="Migliaia 2 3 12 3" xfId="7555" xr:uid="{00000000-0005-0000-0000-000030200000}"/>
    <cellStyle name="Migliaia 2 3 12 3 2" xfId="18972" xr:uid="{00000000-0005-0000-0000-000031200000}"/>
    <cellStyle name="Migliaia 2 3 12 3 2 2" xfId="41809" xr:uid="{00000000-0005-0000-0000-000032200000}"/>
    <cellStyle name="Migliaia 2 3 12 3 3" xfId="30392" xr:uid="{00000000-0005-0000-0000-000033200000}"/>
    <cellStyle name="Migliaia 2 3 12 4" xfId="13264" xr:uid="{00000000-0005-0000-0000-000034200000}"/>
    <cellStyle name="Migliaia 2 3 12 4 2" xfId="36101" xr:uid="{00000000-0005-0000-0000-000035200000}"/>
    <cellStyle name="Migliaia 2 3 12 5" xfId="24684" xr:uid="{00000000-0005-0000-0000-000036200000}"/>
    <cellStyle name="Migliaia 2 3 13" xfId="3273" xr:uid="{00000000-0005-0000-0000-000037200000}"/>
    <cellStyle name="Migliaia 2 3 13 2" xfId="8982" xr:uid="{00000000-0005-0000-0000-000038200000}"/>
    <cellStyle name="Migliaia 2 3 13 2 2" xfId="20399" xr:uid="{00000000-0005-0000-0000-000039200000}"/>
    <cellStyle name="Migliaia 2 3 13 2 2 2" xfId="43236" xr:uid="{00000000-0005-0000-0000-00003A200000}"/>
    <cellStyle name="Migliaia 2 3 13 2 3" xfId="31819" xr:uid="{00000000-0005-0000-0000-00003B200000}"/>
    <cellStyle name="Migliaia 2 3 13 3" xfId="14691" xr:uid="{00000000-0005-0000-0000-00003C200000}"/>
    <cellStyle name="Migliaia 2 3 13 3 2" xfId="37528" xr:uid="{00000000-0005-0000-0000-00003D200000}"/>
    <cellStyle name="Migliaia 2 3 13 4" xfId="26111" xr:uid="{00000000-0005-0000-0000-00003E200000}"/>
    <cellStyle name="Migliaia 2 3 14" xfId="6128" xr:uid="{00000000-0005-0000-0000-00003F200000}"/>
    <cellStyle name="Migliaia 2 3 14 2" xfId="17545" xr:uid="{00000000-0005-0000-0000-000040200000}"/>
    <cellStyle name="Migliaia 2 3 14 2 2" xfId="40382" xr:uid="{00000000-0005-0000-0000-000041200000}"/>
    <cellStyle name="Migliaia 2 3 14 3" xfId="28965" xr:uid="{00000000-0005-0000-0000-000042200000}"/>
    <cellStyle name="Migliaia 2 3 15" xfId="11837" xr:uid="{00000000-0005-0000-0000-000043200000}"/>
    <cellStyle name="Migliaia 2 3 15 2" xfId="34674" xr:uid="{00000000-0005-0000-0000-000044200000}"/>
    <cellStyle name="Migliaia 2 3 16" xfId="23257" xr:uid="{00000000-0005-0000-0000-000045200000}"/>
    <cellStyle name="Migliaia 2 3 17" xfId="199" xr:uid="{00000000-0005-0000-0000-000046200000}"/>
    <cellStyle name="Migliaia 2 3 2" xfId="125" xr:uid="{00000000-0005-0000-0000-000047200000}"/>
    <cellStyle name="Migliaia 2 3 2 10" xfId="1885" xr:uid="{00000000-0005-0000-0000-000048200000}"/>
    <cellStyle name="Migliaia 2 3 2 10 2" xfId="4741" xr:uid="{00000000-0005-0000-0000-000049200000}"/>
    <cellStyle name="Migliaia 2 3 2 10 2 2" xfId="10450" xr:uid="{00000000-0005-0000-0000-00004A200000}"/>
    <cellStyle name="Migliaia 2 3 2 10 2 2 2" xfId="21867" xr:uid="{00000000-0005-0000-0000-00004B200000}"/>
    <cellStyle name="Migliaia 2 3 2 10 2 2 2 2" xfId="44704" xr:uid="{00000000-0005-0000-0000-00004C200000}"/>
    <cellStyle name="Migliaia 2 3 2 10 2 2 3" xfId="33287" xr:uid="{00000000-0005-0000-0000-00004D200000}"/>
    <cellStyle name="Migliaia 2 3 2 10 2 3" xfId="16159" xr:uid="{00000000-0005-0000-0000-00004E200000}"/>
    <cellStyle name="Migliaia 2 3 2 10 2 3 2" xfId="38996" xr:uid="{00000000-0005-0000-0000-00004F200000}"/>
    <cellStyle name="Migliaia 2 3 2 10 2 4" xfId="27579" xr:uid="{00000000-0005-0000-0000-000050200000}"/>
    <cellStyle name="Migliaia 2 3 2 10 3" xfId="7596" xr:uid="{00000000-0005-0000-0000-000051200000}"/>
    <cellStyle name="Migliaia 2 3 2 10 3 2" xfId="19013" xr:uid="{00000000-0005-0000-0000-000052200000}"/>
    <cellStyle name="Migliaia 2 3 2 10 3 2 2" xfId="41850" xr:uid="{00000000-0005-0000-0000-000053200000}"/>
    <cellStyle name="Migliaia 2 3 2 10 3 3" xfId="30433" xr:uid="{00000000-0005-0000-0000-000054200000}"/>
    <cellStyle name="Migliaia 2 3 2 10 4" xfId="13305" xr:uid="{00000000-0005-0000-0000-000055200000}"/>
    <cellStyle name="Migliaia 2 3 2 10 4 2" xfId="36142" xr:uid="{00000000-0005-0000-0000-000056200000}"/>
    <cellStyle name="Migliaia 2 3 2 10 5" xfId="24725" xr:uid="{00000000-0005-0000-0000-000057200000}"/>
    <cellStyle name="Migliaia 2 3 2 11" xfId="3314" xr:uid="{00000000-0005-0000-0000-000058200000}"/>
    <cellStyle name="Migliaia 2 3 2 11 2" xfId="9023" xr:uid="{00000000-0005-0000-0000-000059200000}"/>
    <cellStyle name="Migliaia 2 3 2 11 2 2" xfId="20440" xr:uid="{00000000-0005-0000-0000-00005A200000}"/>
    <cellStyle name="Migliaia 2 3 2 11 2 2 2" xfId="43277" xr:uid="{00000000-0005-0000-0000-00005B200000}"/>
    <cellStyle name="Migliaia 2 3 2 11 2 3" xfId="31860" xr:uid="{00000000-0005-0000-0000-00005C200000}"/>
    <cellStyle name="Migliaia 2 3 2 11 3" xfId="14732" xr:uid="{00000000-0005-0000-0000-00005D200000}"/>
    <cellStyle name="Migliaia 2 3 2 11 3 2" xfId="37569" xr:uid="{00000000-0005-0000-0000-00005E200000}"/>
    <cellStyle name="Migliaia 2 3 2 11 4" xfId="26152" xr:uid="{00000000-0005-0000-0000-00005F200000}"/>
    <cellStyle name="Migliaia 2 3 2 12" xfId="6169" xr:uid="{00000000-0005-0000-0000-000060200000}"/>
    <cellStyle name="Migliaia 2 3 2 12 2" xfId="17586" xr:uid="{00000000-0005-0000-0000-000061200000}"/>
    <cellStyle name="Migliaia 2 3 2 12 2 2" xfId="40423" xr:uid="{00000000-0005-0000-0000-000062200000}"/>
    <cellStyle name="Migliaia 2 3 2 12 3" xfId="29006" xr:uid="{00000000-0005-0000-0000-000063200000}"/>
    <cellStyle name="Migliaia 2 3 2 13" xfId="11878" xr:uid="{00000000-0005-0000-0000-000064200000}"/>
    <cellStyle name="Migliaia 2 3 2 13 2" xfId="34715" xr:uid="{00000000-0005-0000-0000-000065200000}"/>
    <cellStyle name="Migliaia 2 3 2 14" xfId="23298" xr:uid="{00000000-0005-0000-0000-000066200000}"/>
    <cellStyle name="Migliaia 2 3 2 15" xfId="253" xr:uid="{00000000-0005-0000-0000-000067200000}"/>
    <cellStyle name="Migliaia 2 3 2 2" xfId="330" xr:uid="{00000000-0005-0000-0000-000068200000}"/>
    <cellStyle name="Migliaia 2 3 2 2 10" xfId="6243" xr:uid="{00000000-0005-0000-0000-000069200000}"/>
    <cellStyle name="Migliaia 2 3 2 2 10 2" xfId="17660" xr:uid="{00000000-0005-0000-0000-00006A200000}"/>
    <cellStyle name="Migliaia 2 3 2 2 10 2 2" xfId="40497" xr:uid="{00000000-0005-0000-0000-00006B200000}"/>
    <cellStyle name="Migliaia 2 3 2 2 10 3" xfId="29080" xr:uid="{00000000-0005-0000-0000-00006C200000}"/>
    <cellStyle name="Migliaia 2 3 2 2 11" xfId="11952" xr:uid="{00000000-0005-0000-0000-00006D200000}"/>
    <cellStyle name="Migliaia 2 3 2 2 11 2" xfId="34789" xr:uid="{00000000-0005-0000-0000-00006E200000}"/>
    <cellStyle name="Migliaia 2 3 2 2 12" xfId="23372" xr:uid="{00000000-0005-0000-0000-00006F200000}"/>
    <cellStyle name="Migliaia 2 3 2 2 2" xfId="480" xr:uid="{00000000-0005-0000-0000-000070200000}"/>
    <cellStyle name="Migliaia 2 3 2 2 2 10" xfId="12072" xr:uid="{00000000-0005-0000-0000-000071200000}"/>
    <cellStyle name="Migliaia 2 3 2 2 2 10 2" xfId="34909" xr:uid="{00000000-0005-0000-0000-000072200000}"/>
    <cellStyle name="Migliaia 2 3 2 2 2 11" xfId="23492" xr:uid="{00000000-0005-0000-0000-000073200000}"/>
    <cellStyle name="Migliaia 2 3 2 2 2 2" xfId="734" xr:uid="{00000000-0005-0000-0000-000074200000}"/>
    <cellStyle name="Migliaia 2 3 2 2 2 2 2" xfId="2296" xr:uid="{00000000-0005-0000-0000-000075200000}"/>
    <cellStyle name="Migliaia 2 3 2 2 2 2 2 2" xfId="5152" xr:uid="{00000000-0005-0000-0000-000076200000}"/>
    <cellStyle name="Migliaia 2 3 2 2 2 2 2 2 2" xfId="10860" xr:uid="{00000000-0005-0000-0000-000077200000}"/>
    <cellStyle name="Migliaia 2 3 2 2 2 2 2 2 2 2" xfId="22278" xr:uid="{00000000-0005-0000-0000-000078200000}"/>
    <cellStyle name="Migliaia 2 3 2 2 2 2 2 2 2 2 2" xfId="45115" xr:uid="{00000000-0005-0000-0000-000079200000}"/>
    <cellStyle name="Migliaia 2 3 2 2 2 2 2 2 2 3" xfId="33698" xr:uid="{00000000-0005-0000-0000-00007A200000}"/>
    <cellStyle name="Migliaia 2 3 2 2 2 2 2 2 3" xfId="16570" xr:uid="{00000000-0005-0000-0000-00007B200000}"/>
    <cellStyle name="Migliaia 2 3 2 2 2 2 2 2 3 2" xfId="39407" xr:uid="{00000000-0005-0000-0000-00007C200000}"/>
    <cellStyle name="Migliaia 2 3 2 2 2 2 2 2 4" xfId="27990" xr:uid="{00000000-0005-0000-0000-00007D200000}"/>
    <cellStyle name="Migliaia 2 3 2 2 2 2 2 3" xfId="8007" xr:uid="{00000000-0005-0000-0000-00007E200000}"/>
    <cellStyle name="Migliaia 2 3 2 2 2 2 2 3 2" xfId="19424" xr:uid="{00000000-0005-0000-0000-00007F200000}"/>
    <cellStyle name="Migliaia 2 3 2 2 2 2 2 3 2 2" xfId="42261" xr:uid="{00000000-0005-0000-0000-000080200000}"/>
    <cellStyle name="Migliaia 2 3 2 2 2 2 2 3 3" xfId="30844" xr:uid="{00000000-0005-0000-0000-000081200000}"/>
    <cellStyle name="Migliaia 2 3 2 2 2 2 2 4" xfId="13716" xr:uid="{00000000-0005-0000-0000-000082200000}"/>
    <cellStyle name="Migliaia 2 3 2 2 2 2 2 4 2" xfId="36553" xr:uid="{00000000-0005-0000-0000-000083200000}"/>
    <cellStyle name="Migliaia 2 3 2 2 2 2 2 5" xfId="25136" xr:uid="{00000000-0005-0000-0000-000084200000}"/>
    <cellStyle name="Migliaia 2 3 2 2 2 2 3" xfId="3725" xr:uid="{00000000-0005-0000-0000-000085200000}"/>
    <cellStyle name="Migliaia 2 3 2 2 2 2 3 2" xfId="9434" xr:uid="{00000000-0005-0000-0000-000086200000}"/>
    <cellStyle name="Migliaia 2 3 2 2 2 2 3 2 2" xfId="20851" xr:uid="{00000000-0005-0000-0000-000087200000}"/>
    <cellStyle name="Migliaia 2 3 2 2 2 2 3 2 2 2" xfId="43688" xr:uid="{00000000-0005-0000-0000-000088200000}"/>
    <cellStyle name="Migliaia 2 3 2 2 2 2 3 2 3" xfId="32271" xr:uid="{00000000-0005-0000-0000-000089200000}"/>
    <cellStyle name="Migliaia 2 3 2 2 2 2 3 3" xfId="15143" xr:uid="{00000000-0005-0000-0000-00008A200000}"/>
    <cellStyle name="Migliaia 2 3 2 2 2 2 3 3 2" xfId="37980" xr:uid="{00000000-0005-0000-0000-00008B200000}"/>
    <cellStyle name="Migliaia 2 3 2 2 2 2 3 4" xfId="26563" xr:uid="{00000000-0005-0000-0000-00008C200000}"/>
    <cellStyle name="Migliaia 2 3 2 2 2 2 4" xfId="6580" xr:uid="{00000000-0005-0000-0000-00008D200000}"/>
    <cellStyle name="Migliaia 2 3 2 2 2 2 4 2" xfId="17997" xr:uid="{00000000-0005-0000-0000-00008E200000}"/>
    <cellStyle name="Migliaia 2 3 2 2 2 2 4 2 2" xfId="40834" xr:uid="{00000000-0005-0000-0000-00008F200000}"/>
    <cellStyle name="Migliaia 2 3 2 2 2 2 4 3" xfId="29417" xr:uid="{00000000-0005-0000-0000-000090200000}"/>
    <cellStyle name="Migliaia 2 3 2 2 2 2 5" xfId="12289" xr:uid="{00000000-0005-0000-0000-000091200000}"/>
    <cellStyle name="Migliaia 2 3 2 2 2 2 5 2" xfId="35126" xr:uid="{00000000-0005-0000-0000-000092200000}"/>
    <cellStyle name="Migliaia 2 3 2 2 2 2 6" xfId="23709" xr:uid="{00000000-0005-0000-0000-000093200000}"/>
    <cellStyle name="Migliaia 2 3 2 2 2 3" xfId="994" xr:uid="{00000000-0005-0000-0000-000094200000}"/>
    <cellStyle name="Migliaia 2 3 2 2 2 3 2" xfId="2513" xr:uid="{00000000-0005-0000-0000-000095200000}"/>
    <cellStyle name="Migliaia 2 3 2 2 2 3 2 2" xfId="5369" xr:uid="{00000000-0005-0000-0000-000096200000}"/>
    <cellStyle name="Migliaia 2 3 2 2 2 3 2 2 2" xfId="11077" xr:uid="{00000000-0005-0000-0000-000097200000}"/>
    <cellStyle name="Migliaia 2 3 2 2 2 3 2 2 2 2" xfId="22495" xr:uid="{00000000-0005-0000-0000-000098200000}"/>
    <cellStyle name="Migliaia 2 3 2 2 2 3 2 2 2 2 2" xfId="45332" xr:uid="{00000000-0005-0000-0000-000099200000}"/>
    <cellStyle name="Migliaia 2 3 2 2 2 3 2 2 2 3" xfId="33915" xr:uid="{00000000-0005-0000-0000-00009A200000}"/>
    <cellStyle name="Migliaia 2 3 2 2 2 3 2 2 3" xfId="16787" xr:uid="{00000000-0005-0000-0000-00009B200000}"/>
    <cellStyle name="Migliaia 2 3 2 2 2 3 2 2 3 2" xfId="39624" xr:uid="{00000000-0005-0000-0000-00009C200000}"/>
    <cellStyle name="Migliaia 2 3 2 2 2 3 2 2 4" xfId="28207" xr:uid="{00000000-0005-0000-0000-00009D200000}"/>
    <cellStyle name="Migliaia 2 3 2 2 2 3 2 3" xfId="8224" xr:uid="{00000000-0005-0000-0000-00009E200000}"/>
    <cellStyle name="Migliaia 2 3 2 2 2 3 2 3 2" xfId="19641" xr:uid="{00000000-0005-0000-0000-00009F200000}"/>
    <cellStyle name="Migliaia 2 3 2 2 2 3 2 3 2 2" xfId="42478" xr:uid="{00000000-0005-0000-0000-0000A0200000}"/>
    <cellStyle name="Migliaia 2 3 2 2 2 3 2 3 3" xfId="31061" xr:uid="{00000000-0005-0000-0000-0000A1200000}"/>
    <cellStyle name="Migliaia 2 3 2 2 2 3 2 4" xfId="13933" xr:uid="{00000000-0005-0000-0000-0000A2200000}"/>
    <cellStyle name="Migliaia 2 3 2 2 2 3 2 4 2" xfId="36770" xr:uid="{00000000-0005-0000-0000-0000A3200000}"/>
    <cellStyle name="Migliaia 2 3 2 2 2 3 2 5" xfId="25353" xr:uid="{00000000-0005-0000-0000-0000A4200000}"/>
    <cellStyle name="Migliaia 2 3 2 2 2 3 3" xfId="3942" xr:uid="{00000000-0005-0000-0000-0000A5200000}"/>
    <cellStyle name="Migliaia 2 3 2 2 2 3 3 2" xfId="9651" xr:uid="{00000000-0005-0000-0000-0000A6200000}"/>
    <cellStyle name="Migliaia 2 3 2 2 2 3 3 2 2" xfId="21068" xr:uid="{00000000-0005-0000-0000-0000A7200000}"/>
    <cellStyle name="Migliaia 2 3 2 2 2 3 3 2 2 2" xfId="43905" xr:uid="{00000000-0005-0000-0000-0000A8200000}"/>
    <cellStyle name="Migliaia 2 3 2 2 2 3 3 2 3" xfId="32488" xr:uid="{00000000-0005-0000-0000-0000A9200000}"/>
    <cellStyle name="Migliaia 2 3 2 2 2 3 3 3" xfId="15360" xr:uid="{00000000-0005-0000-0000-0000AA200000}"/>
    <cellStyle name="Migliaia 2 3 2 2 2 3 3 3 2" xfId="38197" xr:uid="{00000000-0005-0000-0000-0000AB200000}"/>
    <cellStyle name="Migliaia 2 3 2 2 2 3 3 4" xfId="26780" xr:uid="{00000000-0005-0000-0000-0000AC200000}"/>
    <cellStyle name="Migliaia 2 3 2 2 2 3 4" xfId="6797" xr:uid="{00000000-0005-0000-0000-0000AD200000}"/>
    <cellStyle name="Migliaia 2 3 2 2 2 3 4 2" xfId="18214" xr:uid="{00000000-0005-0000-0000-0000AE200000}"/>
    <cellStyle name="Migliaia 2 3 2 2 2 3 4 2 2" xfId="41051" xr:uid="{00000000-0005-0000-0000-0000AF200000}"/>
    <cellStyle name="Migliaia 2 3 2 2 2 3 4 3" xfId="29634" xr:uid="{00000000-0005-0000-0000-0000B0200000}"/>
    <cellStyle name="Migliaia 2 3 2 2 2 3 5" xfId="12506" xr:uid="{00000000-0005-0000-0000-0000B1200000}"/>
    <cellStyle name="Migliaia 2 3 2 2 2 3 5 2" xfId="35343" xr:uid="{00000000-0005-0000-0000-0000B2200000}"/>
    <cellStyle name="Migliaia 2 3 2 2 2 3 6" xfId="23926" xr:uid="{00000000-0005-0000-0000-0000B3200000}"/>
    <cellStyle name="Migliaia 2 3 2 2 2 4" xfId="1241" xr:uid="{00000000-0005-0000-0000-0000B4200000}"/>
    <cellStyle name="Migliaia 2 3 2 2 2 4 2" xfId="2730" xr:uid="{00000000-0005-0000-0000-0000B5200000}"/>
    <cellStyle name="Migliaia 2 3 2 2 2 4 2 2" xfId="5586" xr:uid="{00000000-0005-0000-0000-0000B6200000}"/>
    <cellStyle name="Migliaia 2 3 2 2 2 4 2 2 2" xfId="11294" xr:uid="{00000000-0005-0000-0000-0000B7200000}"/>
    <cellStyle name="Migliaia 2 3 2 2 2 4 2 2 2 2" xfId="22712" xr:uid="{00000000-0005-0000-0000-0000B8200000}"/>
    <cellStyle name="Migliaia 2 3 2 2 2 4 2 2 2 2 2" xfId="45549" xr:uid="{00000000-0005-0000-0000-0000B9200000}"/>
    <cellStyle name="Migliaia 2 3 2 2 2 4 2 2 2 3" xfId="34132" xr:uid="{00000000-0005-0000-0000-0000BA200000}"/>
    <cellStyle name="Migliaia 2 3 2 2 2 4 2 2 3" xfId="17004" xr:uid="{00000000-0005-0000-0000-0000BB200000}"/>
    <cellStyle name="Migliaia 2 3 2 2 2 4 2 2 3 2" xfId="39841" xr:uid="{00000000-0005-0000-0000-0000BC200000}"/>
    <cellStyle name="Migliaia 2 3 2 2 2 4 2 2 4" xfId="28424" xr:uid="{00000000-0005-0000-0000-0000BD200000}"/>
    <cellStyle name="Migliaia 2 3 2 2 2 4 2 3" xfId="8441" xr:uid="{00000000-0005-0000-0000-0000BE200000}"/>
    <cellStyle name="Migliaia 2 3 2 2 2 4 2 3 2" xfId="19858" xr:uid="{00000000-0005-0000-0000-0000BF200000}"/>
    <cellStyle name="Migliaia 2 3 2 2 2 4 2 3 2 2" xfId="42695" xr:uid="{00000000-0005-0000-0000-0000C0200000}"/>
    <cellStyle name="Migliaia 2 3 2 2 2 4 2 3 3" xfId="31278" xr:uid="{00000000-0005-0000-0000-0000C1200000}"/>
    <cellStyle name="Migliaia 2 3 2 2 2 4 2 4" xfId="14150" xr:uid="{00000000-0005-0000-0000-0000C2200000}"/>
    <cellStyle name="Migliaia 2 3 2 2 2 4 2 4 2" xfId="36987" xr:uid="{00000000-0005-0000-0000-0000C3200000}"/>
    <cellStyle name="Migliaia 2 3 2 2 2 4 2 5" xfId="25570" xr:uid="{00000000-0005-0000-0000-0000C4200000}"/>
    <cellStyle name="Migliaia 2 3 2 2 2 4 3" xfId="4159" xr:uid="{00000000-0005-0000-0000-0000C5200000}"/>
    <cellStyle name="Migliaia 2 3 2 2 2 4 3 2" xfId="9868" xr:uid="{00000000-0005-0000-0000-0000C6200000}"/>
    <cellStyle name="Migliaia 2 3 2 2 2 4 3 2 2" xfId="21285" xr:uid="{00000000-0005-0000-0000-0000C7200000}"/>
    <cellStyle name="Migliaia 2 3 2 2 2 4 3 2 2 2" xfId="44122" xr:uid="{00000000-0005-0000-0000-0000C8200000}"/>
    <cellStyle name="Migliaia 2 3 2 2 2 4 3 2 3" xfId="32705" xr:uid="{00000000-0005-0000-0000-0000C9200000}"/>
    <cellStyle name="Migliaia 2 3 2 2 2 4 3 3" xfId="15577" xr:uid="{00000000-0005-0000-0000-0000CA200000}"/>
    <cellStyle name="Migliaia 2 3 2 2 2 4 3 3 2" xfId="38414" xr:uid="{00000000-0005-0000-0000-0000CB200000}"/>
    <cellStyle name="Migliaia 2 3 2 2 2 4 3 4" xfId="26997" xr:uid="{00000000-0005-0000-0000-0000CC200000}"/>
    <cellStyle name="Migliaia 2 3 2 2 2 4 4" xfId="7014" xr:uid="{00000000-0005-0000-0000-0000CD200000}"/>
    <cellStyle name="Migliaia 2 3 2 2 2 4 4 2" xfId="18431" xr:uid="{00000000-0005-0000-0000-0000CE200000}"/>
    <cellStyle name="Migliaia 2 3 2 2 2 4 4 2 2" xfId="41268" xr:uid="{00000000-0005-0000-0000-0000CF200000}"/>
    <cellStyle name="Migliaia 2 3 2 2 2 4 4 3" xfId="29851" xr:uid="{00000000-0005-0000-0000-0000D0200000}"/>
    <cellStyle name="Migliaia 2 3 2 2 2 4 5" xfId="12723" xr:uid="{00000000-0005-0000-0000-0000D1200000}"/>
    <cellStyle name="Migliaia 2 3 2 2 2 4 5 2" xfId="35560" xr:uid="{00000000-0005-0000-0000-0000D2200000}"/>
    <cellStyle name="Migliaia 2 3 2 2 2 4 6" xfId="24143" xr:uid="{00000000-0005-0000-0000-0000D3200000}"/>
    <cellStyle name="Migliaia 2 3 2 2 2 5" xfId="1488" xr:uid="{00000000-0005-0000-0000-0000D4200000}"/>
    <cellStyle name="Migliaia 2 3 2 2 2 5 2" xfId="2947" xr:uid="{00000000-0005-0000-0000-0000D5200000}"/>
    <cellStyle name="Migliaia 2 3 2 2 2 5 2 2" xfId="5803" xr:uid="{00000000-0005-0000-0000-0000D6200000}"/>
    <cellStyle name="Migliaia 2 3 2 2 2 5 2 2 2" xfId="11511" xr:uid="{00000000-0005-0000-0000-0000D7200000}"/>
    <cellStyle name="Migliaia 2 3 2 2 2 5 2 2 2 2" xfId="22929" xr:uid="{00000000-0005-0000-0000-0000D8200000}"/>
    <cellStyle name="Migliaia 2 3 2 2 2 5 2 2 2 2 2" xfId="45766" xr:uid="{00000000-0005-0000-0000-0000D9200000}"/>
    <cellStyle name="Migliaia 2 3 2 2 2 5 2 2 2 3" xfId="34349" xr:uid="{00000000-0005-0000-0000-0000DA200000}"/>
    <cellStyle name="Migliaia 2 3 2 2 2 5 2 2 3" xfId="17221" xr:uid="{00000000-0005-0000-0000-0000DB200000}"/>
    <cellStyle name="Migliaia 2 3 2 2 2 5 2 2 3 2" xfId="40058" xr:uid="{00000000-0005-0000-0000-0000DC200000}"/>
    <cellStyle name="Migliaia 2 3 2 2 2 5 2 2 4" xfId="28641" xr:uid="{00000000-0005-0000-0000-0000DD200000}"/>
    <cellStyle name="Migliaia 2 3 2 2 2 5 2 3" xfId="8658" xr:uid="{00000000-0005-0000-0000-0000DE200000}"/>
    <cellStyle name="Migliaia 2 3 2 2 2 5 2 3 2" xfId="20075" xr:uid="{00000000-0005-0000-0000-0000DF200000}"/>
    <cellStyle name="Migliaia 2 3 2 2 2 5 2 3 2 2" xfId="42912" xr:uid="{00000000-0005-0000-0000-0000E0200000}"/>
    <cellStyle name="Migliaia 2 3 2 2 2 5 2 3 3" xfId="31495" xr:uid="{00000000-0005-0000-0000-0000E1200000}"/>
    <cellStyle name="Migliaia 2 3 2 2 2 5 2 4" xfId="14367" xr:uid="{00000000-0005-0000-0000-0000E2200000}"/>
    <cellStyle name="Migliaia 2 3 2 2 2 5 2 4 2" xfId="37204" xr:uid="{00000000-0005-0000-0000-0000E3200000}"/>
    <cellStyle name="Migliaia 2 3 2 2 2 5 2 5" xfId="25787" xr:uid="{00000000-0005-0000-0000-0000E4200000}"/>
    <cellStyle name="Migliaia 2 3 2 2 2 5 3" xfId="4376" xr:uid="{00000000-0005-0000-0000-0000E5200000}"/>
    <cellStyle name="Migliaia 2 3 2 2 2 5 3 2" xfId="10085" xr:uid="{00000000-0005-0000-0000-0000E6200000}"/>
    <cellStyle name="Migliaia 2 3 2 2 2 5 3 2 2" xfId="21502" xr:uid="{00000000-0005-0000-0000-0000E7200000}"/>
    <cellStyle name="Migliaia 2 3 2 2 2 5 3 2 2 2" xfId="44339" xr:uid="{00000000-0005-0000-0000-0000E8200000}"/>
    <cellStyle name="Migliaia 2 3 2 2 2 5 3 2 3" xfId="32922" xr:uid="{00000000-0005-0000-0000-0000E9200000}"/>
    <cellStyle name="Migliaia 2 3 2 2 2 5 3 3" xfId="15794" xr:uid="{00000000-0005-0000-0000-0000EA200000}"/>
    <cellStyle name="Migliaia 2 3 2 2 2 5 3 3 2" xfId="38631" xr:uid="{00000000-0005-0000-0000-0000EB200000}"/>
    <cellStyle name="Migliaia 2 3 2 2 2 5 3 4" xfId="27214" xr:uid="{00000000-0005-0000-0000-0000EC200000}"/>
    <cellStyle name="Migliaia 2 3 2 2 2 5 4" xfId="7231" xr:uid="{00000000-0005-0000-0000-0000ED200000}"/>
    <cellStyle name="Migliaia 2 3 2 2 2 5 4 2" xfId="18648" xr:uid="{00000000-0005-0000-0000-0000EE200000}"/>
    <cellStyle name="Migliaia 2 3 2 2 2 5 4 2 2" xfId="41485" xr:uid="{00000000-0005-0000-0000-0000EF200000}"/>
    <cellStyle name="Migliaia 2 3 2 2 2 5 4 3" xfId="30068" xr:uid="{00000000-0005-0000-0000-0000F0200000}"/>
    <cellStyle name="Migliaia 2 3 2 2 2 5 5" xfId="12940" xr:uid="{00000000-0005-0000-0000-0000F1200000}"/>
    <cellStyle name="Migliaia 2 3 2 2 2 5 5 2" xfId="35777" xr:uid="{00000000-0005-0000-0000-0000F2200000}"/>
    <cellStyle name="Migliaia 2 3 2 2 2 5 6" xfId="24360" xr:uid="{00000000-0005-0000-0000-0000F3200000}"/>
    <cellStyle name="Migliaia 2 3 2 2 2 6" xfId="1735" xr:uid="{00000000-0005-0000-0000-0000F4200000}"/>
    <cellStyle name="Migliaia 2 3 2 2 2 6 2" xfId="3164" xr:uid="{00000000-0005-0000-0000-0000F5200000}"/>
    <cellStyle name="Migliaia 2 3 2 2 2 6 2 2" xfId="6020" xr:uid="{00000000-0005-0000-0000-0000F6200000}"/>
    <cellStyle name="Migliaia 2 3 2 2 2 6 2 2 2" xfId="11728" xr:uid="{00000000-0005-0000-0000-0000F7200000}"/>
    <cellStyle name="Migliaia 2 3 2 2 2 6 2 2 2 2" xfId="23146" xr:uid="{00000000-0005-0000-0000-0000F8200000}"/>
    <cellStyle name="Migliaia 2 3 2 2 2 6 2 2 2 2 2" xfId="45983" xr:uid="{00000000-0005-0000-0000-0000F9200000}"/>
    <cellStyle name="Migliaia 2 3 2 2 2 6 2 2 2 3" xfId="34566" xr:uid="{00000000-0005-0000-0000-0000FA200000}"/>
    <cellStyle name="Migliaia 2 3 2 2 2 6 2 2 3" xfId="17438" xr:uid="{00000000-0005-0000-0000-0000FB200000}"/>
    <cellStyle name="Migliaia 2 3 2 2 2 6 2 2 3 2" xfId="40275" xr:uid="{00000000-0005-0000-0000-0000FC200000}"/>
    <cellStyle name="Migliaia 2 3 2 2 2 6 2 2 4" xfId="28858" xr:uid="{00000000-0005-0000-0000-0000FD200000}"/>
    <cellStyle name="Migliaia 2 3 2 2 2 6 2 3" xfId="8875" xr:uid="{00000000-0005-0000-0000-0000FE200000}"/>
    <cellStyle name="Migliaia 2 3 2 2 2 6 2 3 2" xfId="20292" xr:uid="{00000000-0005-0000-0000-0000FF200000}"/>
    <cellStyle name="Migliaia 2 3 2 2 2 6 2 3 2 2" xfId="43129" xr:uid="{00000000-0005-0000-0000-000000210000}"/>
    <cellStyle name="Migliaia 2 3 2 2 2 6 2 3 3" xfId="31712" xr:uid="{00000000-0005-0000-0000-000001210000}"/>
    <cellStyle name="Migliaia 2 3 2 2 2 6 2 4" xfId="14584" xr:uid="{00000000-0005-0000-0000-000002210000}"/>
    <cellStyle name="Migliaia 2 3 2 2 2 6 2 4 2" xfId="37421" xr:uid="{00000000-0005-0000-0000-000003210000}"/>
    <cellStyle name="Migliaia 2 3 2 2 2 6 2 5" xfId="26004" xr:uid="{00000000-0005-0000-0000-000004210000}"/>
    <cellStyle name="Migliaia 2 3 2 2 2 6 3" xfId="4593" xr:uid="{00000000-0005-0000-0000-000005210000}"/>
    <cellStyle name="Migliaia 2 3 2 2 2 6 3 2" xfId="10302" xr:uid="{00000000-0005-0000-0000-000006210000}"/>
    <cellStyle name="Migliaia 2 3 2 2 2 6 3 2 2" xfId="21719" xr:uid="{00000000-0005-0000-0000-000007210000}"/>
    <cellStyle name="Migliaia 2 3 2 2 2 6 3 2 2 2" xfId="44556" xr:uid="{00000000-0005-0000-0000-000008210000}"/>
    <cellStyle name="Migliaia 2 3 2 2 2 6 3 2 3" xfId="33139" xr:uid="{00000000-0005-0000-0000-000009210000}"/>
    <cellStyle name="Migliaia 2 3 2 2 2 6 3 3" xfId="16011" xr:uid="{00000000-0005-0000-0000-00000A210000}"/>
    <cellStyle name="Migliaia 2 3 2 2 2 6 3 3 2" xfId="38848" xr:uid="{00000000-0005-0000-0000-00000B210000}"/>
    <cellStyle name="Migliaia 2 3 2 2 2 6 3 4" xfId="27431" xr:uid="{00000000-0005-0000-0000-00000C210000}"/>
    <cellStyle name="Migliaia 2 3 2 2 2 6 4" xfId="7448" xr:uid="{00000000-0005-0000-0000-00000D210000}"/>
    <cellStyle name="Migliaia 2 3 2 2 2 6 4 2" xfId="18865" xr:uid="{00000000-0005-0000-0000-00000E210000}"/>
    <cellStyle name="Migliaia 2 3 2 2 2 6 4 2 2" xfId="41702" xr:uid="{00000000-0005-0000-0000-00000F210000}"/>
    <cellStyle name="Migliaia 2 3 2 2 2 6 4 3" xfId="30285" xr:uid="{00000000-0005-0000-0000-000010210000}"/>
    <cellStyle name="Migliaia 2 3 2 2 2 6 5" xfId="13157" xr:uid="{00000000-0005-0000-0000-000011210000}"/>
    <cellStyle name="Migliaia 2 3 2 2 2 6 5 2" xfId="35994" xr:uid="{00000000-0005-0000-0000-000012210000}"/>
    <cellStyle name="Migliaia 2 3 2 2 2 6 6" xfId="24577" xr:uid="{00000000-0005-0000-0000-000013210000}"/>
    <cellStyle name="Migliaia 2 3 2 2 2 7" xfId="2079" xr:uid="{00000000-0005-0000-0000-000014210000}"/>
    <cellStyle name="Migliaia 2 3 2 2 2 7 2" xfId="4935" xr:uid="{00000000-0005-0000-0000-000015210000}"/>
    <cellStyle name="Migliaia 2 3 2 2 2 7 2 2" xfId="10643" xr:uid="{00000000-0005-0000-0000-000016210000}"/>
    <cellStyle name="Migliaia 2 3 2 2 2 7 2 2 2" xfId="22061" xr:uid="{00000000-0005-0000-0000-000017210000}"/>
    <cellStyle name="Migliaia 2 3 2 2 2 7 2 2 2 2" xfId="44898" xr:uid="{00000000-0005-0000-0000-000018210000}"/>
    <cellStyle name="Migliaia 2 3 2 2 2 7 2 2 3" xfId="33481" xr:uid="{00000000-0005-0000-0000-000019210000}"/>
    <cellStyle name="Migliaia 2 3 2 2 2 7 2 3" xfId="16353" xr:uid="{00000000-0005-0000-0000-00001A210000}"/>
    <cellStyle name="Migliaia 2 3 2 2 2 7 2 3 2" xfId="39190" xr:uid="{00000000-0005-0000-0000-00001B210000}"/>
    <cellStyle name="Migliaia 2 3 2 2 2 7 2 4" xfId="27773" xr:uid="{00000000-0005-0000-0000-00001C210000}"/>
    <cellStyle name="Migliaia 2 3 2 2 2 7 3" xfId="7790" xr:uid="{00000000-0005-0000-0000-00001D210000}"/>
    <cellStyle name="Migliaia 2 3 2 2 2 7 3 2" xfId="19207" xr:uid="{00000000-0005-0000-0000-00001E210000}"/>
    <cellStyle name="Migliaia 2 3 2 2 2 7 3 2 2" xfId="42044" xr:uid="{00000000-0005-0000-0000-00001F210000}"/>
    <cellStyle name="Migliaia 2 3 2 2 2 7 3 3" xfId="30627" xr:uid="{00000000-0005-0000-0000-000020210000}"/>
    <cellStyle name="Migliaia 2 3 2 2 2 7 4" xfId="13499" xr:uid="{00000000-0005-0000-0000-000021210000}"/>
    <cellStyle name="Migliaia 2 3 2 2 2 7 4 2" xfId="36336" xr:uid="{00000000-0005-0000-0000-000022210000}"/>
    <cellStyle name="Migliaia 2 3 2 2 2 7 5" xfId="24919" xr:uid="{00000000-0005-0000-0000-000023210000}"/>
    <cellStyle name="Migliaia 2 3 2 2 2 8" xfId="3508" xr:uid="{00000000-0005-0000-0000-000024210000}"/>
    <cellStyle name="Migliaia 2 3 2 2 2 8 2" xfId="9217" xr:uid="{00000000-0005-0000-0000-000025210000}"/>
    <cellStyle name="Migliaia 2 3 2 2 2 8 2 2" xfId="20634" xr:uid="{00000000-0005-0000-0000-000026210000}"/>
    <cellStyle name="Migliaia 2 3 2 2 2 8 2 2 2" xfId="43471" xr:uid="{00000000-0005-0000-0000-000027210000}"/>
    <cellStyle name="Migliaia 2 3 2 2 2 8 2 3" xfId="32054" xr:uid="{00000000-0005-0000-0000-000028210000}"/>
    <cellStyle name="Migliaia 2 3 2 2 2 8 3" xfId="14926" xr:uid="{00000000-0005-0000-0000-000029210000}"/>
    <cellStyle name="Migliaia 2 3 2 2 2 8 3 2" xfId="37763" xr:uid="{00000000-0005-0000-0000-00002A210000}"/>
    <cellStyle name="Migliaia 2 3 2 2 2 8 4" xfId="26346" xr:uid="{00000000-0005-0000-0000-00002B210000}"/>
    <cellStyle name="Migliaia 2 3 2 2 2 9" xfId="6363" xr:uid="{00000000-0005-0000-0000-00002C210000}"/>
    <cellStyle name="Migliaia 2 3 2 2 2 9 2" xfId="17780" xr:uid="{00000000-0005-0000-0000-00002D210000}"/>
    <cellStyle name="Migliaia 2 3 2 2 2 9 2 2" xfId="40617" xr:uid="{00000000-0005-0000-0000-00002E210000}"/>
    <cellStyle name="Migliaia 2 3 2 2 2 9 3" xfId="29200" xr:uid="{00000000-0005-0000-0000-00002F210000}"/>
    <cellStyle name="Migliaia 2 3 2 2 3" xfId="600" xr:uid="{00000000-0005-0000-0000-000030210000}"/>
    <cellStyle name="Migliaia 2 3 2 2 3 2" xfId="2182" xr:uid="{00000000-0005-0000-0000-000031210000}"/>
    <cellStyle name="Migliaia 2 3 2 2 3 2 2" xfId="5038" xr:uid="{00000000-0005-0000-0000-000032210000}"/>
    <cellStyle name="Migliaia 2 3 2 2 3 2 2 2" xfId="10746" xr:uid="{00000000-0005-0000-0000-000033210000}"/>
    <cellStyle name="Migliaia 2 3 2 2 3 2 2 2 2" xfId="22164" xr:uid="{00000000-0005-0000-0000-000034210000}"/>
    <cellStyle name="Migliaia 2 3 2 2 3 2 2 2 2 2" xfId="45001" xr:uid="{00000000-0005-0000-0000-000035210000}"/>
    <cellStyle name="Migliaia 2 3 2 2 3 2 2 2 3" xfId="33584" xr:uid="{00000000-0005-0000-0000-000036210000}"/>
    <cellStyle name="Migliaia 2 3 2 2 3 2 2 3" xfId="16456" xr:uid="{00000000-0005-0000-0000-000037210000}"/>
    <cellStyle name="Migliaia 2 3 2 2 3 2 2 3 2" xfId="39293" xr:uid="{00000000-0005-0000-0000-000038210000}"/>
    <cellStyle name="Migliaia 2 3 2 2 3 2 2 4" xfId="27876" xr:uid="{00000000-0005-0000-0000-000039210000}"/>
    <cellStyle name="Migliaia 2 3 2 2 3 2 3" xfId="7893" xr:uid="{00000000-0005-0000-0000-00003A210000}"/>
    <cellStyle name="Migliaia 2 3 2 2 3 2 3 2" xfId="19310" xr:uid="{00000000-0005-0000-0000-00003B210000}"/>
    <cellStyle name="Migliaia 2 3 2 2 3 2 3 2 2" xfId="42147" xr:uid="{00000000-0005-0000-0000-00003C210000}"/>
    <cellStyle name="Migliaia 2 3 2 2 3 2 3 3" xfId="30730" xr:uid="{00000000-0005-0000-0000-00003D210000}"/>
    <cellStyle name="Migliaia 2 3 2 2 3 2 4" xfId="13602" xr:uid="{00000000-0005-0000-0000-00003E210000}"/>
    <cellStyle name="Migliaia 2 3 2 2 3 2 4 2" xfId="36439" xr:uid="{00000000-0005-0000-0000-00003F210000}"/>
    <cellStyle name="Migliaia 2 3 2 2 3 2 5" xfId="25022" xr:uid="{00000000-0005-0000-0000-000040210000}"/>
    <cellStyle name="Migliaia 2 3 2 2 3 3" xfId="3611" xr:uid="{00000000-0005-0000-0000-000041210000}"/>
    <cellStyle name="Migliaia 2 3 2 2 3 3 2" xfId="9320" xr:uid="{00000000-0005-0000-0000-000042210000}"/>
    <cellStyle name="Migliaia 2 3 2 2 3 3 2 2" xfId="20737" xr:uid="{00000000-0005-0000-0000-000043210000}"/>
    <cellStyle name="Migliaia 2 3 2 2 3 3 2 2 2" xfId="43574" xr:uid="{00000000-0005-0000-0000-000044210000}"/>
    <cellStyle name="Migliaia 2 3 2 2 3 3 2 3" xfId="32157" xr:uid="{00000000-0005-0000-0000-000045210000}"/>
    <cellStyle name="Migliaia 2 3 2 2 3 3 3" xfId="15029" xr:uid="{00000000-0005-0000-0000-000046210000}"/>
    <cellStyle name="Migliaia 2 3 2 2 3 3 3 2" xfId="37866" xr:uid="{00000000-0005-0000-0000-000047210000}"/>
    <cellStyle name="Migliaia 2 3 2 2 3 3 4" xfId="26449" xr:uid="{00000000-0005-0000-0000-000048210000}"/>
    <cellStyle name="Migliaia 2 3 2 2 3 4" xfId="6466" xr:uid="{00000000-0005-0000-0000-000049210000}"/>
    <cellStyle name="Migliaia 2 3 2 2 3 4 2" xfId="17883" xr:uid="{00000000-0005-0000-0000-00004A210000}"/>
    <cellStyle name="Migliaia 2 3 2 2 3 4 2 2" xfId="40720" xr:uid="{00000000-0005-0000-0000-00004B210000}"/>
    <cellStyle name="Migliaia 2 3 2 2 3 4 3" xfId="29303" xr:uid="{00000000-0005-0000-0000-00004C210000}"/>
    <cellStyle name="Migliaia 2 3 2 2 3 5" xfId="12175" xr:uid="{00000000-0005-0000-0000-00004D210000}"/>
    <cellStyle name="Migliaia 2 3 2 2 3 5 2" xfId="35012" xr:uid="{00000000-0005-0000-0000-00004E210000}"/>
    <cellStyle name="Migliaia 2 3 2 2 3 6" xfId="23595" xr:uid="{00000000-0005-0000-0000-00004F210000}"/>
    <cellStyle name="Migliaia 2 3 2 2 4" xfId="863" xr:uid="{00000000-0005-0000-0000-000050210000}"/>
    <cellStyle name="Migliaia 2 3 2 2 4 2" xfId="2399" xr:uid="{00000000-0005-0000-0000-000051210000}"/>
    <cellStyle name="Migliaia 2 3 2 2 4 2 2" xfId="5255" xr:uid="{00000000-0005-0000-0000-000052210000}"/>
    <cellStyle name="Migliaia 2 3 2 2 4 2 2 2" xfId="10963" xr:uid="{00000000-0005-0000-0000-000053210000}"/>
    <cellStyle name="Migliaia 2 3 2 2 4 2 2 2 2" xfId="22381" xr:uid="{00000000-0005-0000-0000-000054210000}"/>
    <cellStyle name="Migliaia 2 3 2 2 4 2 2 2 2 2" xfId="45218" xr:uid="{00000000-0005-0000-0000-000055210000}"/>
    <cellStyle name="Migliaia 2 3 2 2 4 2 2 2 3" xfId="33801" xr:uid="{00000000-0005-0000-0000-000056210000}"/>
    <cellStyle name="Migliaia 2 3 2 2 4 2 2 3" xfId="16673" xr:uid="{00000000-0005-0000-0000-000057210000}"/>
    <cellStyle name="Migliaia 2 3 2 2 4 2 2 3 2" xfId="39510" xr:uid="{00000000-0005-0000-0000-000058210000}"/>
    <cellStyle name="Migliaia 2 3 2 2 4 2 2 4" xfId="28093" xr:uid="{00000000-0005-0000-0000-000059210000}"/>
    <cellStyle name="Migliaia 2 3 2 2 4 2 3" xfId="8110" xr:uid="{00000000-0005-0000-0000-00005A210000}"/>
    <cellStyle name="Migliaia 2 3 2 2 4 2 3 2" xfId="19527" xr:uid="{00000000-0005-0000-0000-00005B210000}"/>
    <cellStyle name="Migliaia 2 3 2 2 4 2 3 2 2" xfId="42364" xr:uid="{00000000-0005-0000-0000-00005C210000}"/>
    <cellStyle name="Migliaia 2 3 2 2 4 2 3 3" xfId="30947" xr:uid="{00000000-0005-0000-0000-00005D210000}"/>
    <cellStyle name="Migliaia 2 3 2 2 4 2 4" xfId="13819" xr:uid="{00000000-0005-0000-0000-00005E210000}"/>
    <cellStyle name="Migliaia 2 3 2 2 4 2 4 2" xfId="36656" xr:uid="{00000000-0005-0000-0000-00005F210000}"/>
    <cellStyle name="Migliaia 2 3 2 2 4 2 5" xfId="25239" xr:uid="{00000000-0005-0000-0000-000060210000}"/>
    <cellStyle name="Migliaia 2 3 2 2 4 3" xfId="3828" xr:uid="{00000000-0005-0000-0000-000061210000}"/>
    <cellStyle name="Migliaia 2 3 2 2 4 3 2" xfId="9537" xr:uid="{00000000-0005-0000-0000-000062210000}"/>
    <cellStyle name="Migliaia 2 3 2 2 4 3 2 2" xfId="20954" xr:uid="{00000000-0005-0000-0000-000063210000}"/>
    <cellStyle name="Migliaia 2 3 2 2 4 3 2 2 2" xfId="43791" xr:uid="{00000000-0005-0000-0000-000064210000}"/>
    <cellStyle name="Migliaia 2 3 2 2 4 3 2 3" xfId="32374" xr:uid="{00000000-0005-0000-0000-000065210000}"/>
    <cellStyle name="Migliaia 2 3 2 2 4 3 3" xfId="15246" xr:uid="{00000000-0005-0000-0000-000066210000}"/>
    <cellStyle name="Migliaia 2 3 2 2 4 3 3 2" xfId="38083" xr:uid="{00000000-0005-0000-0000-000067210000}"/>
    <cellStyle name="Migliaia 2 3 2 2 4 3 4" xfId="26666" xr:uid="{00000000-0005-0000-0000-000068210000}"/>
    <cellStyle name="Migliaia 2 3 2 2 4 4" xfId="6683" xr:uid="{00000000-0005-0000-0000-000069210000}"/>
    <cellStyle name="Migliaia 2 3 2 2 4 4 2" xfId="18100" xr:uid="{00000000-0005-0000-0000-00006A210000}"/>
    <cellStyle name="Migliaia 2 3 2 2 4 4 2 2" xfId="40937" xr:uid="{00000000-0005-0000-0000-00006B210000}"/>
    <cellStyle name="Migliaia 2 3 2 2 4 4 3" xfId="29520" xr:uid="{00000000-0005-0000-0000-00006C210000}"/>
    <cellStyle name="Migliaia 2 3 2 2 4 5" xfId="12392" xr:uid="{00000000-0005-0000-0000-00006D210000}"/>
    <cellStyle name="Migliaia 2 3 2 2 4 5 2" xfId="35229" xr:uid="{00000000-0005-0000-0000-00006E210000}"/>
    <cellStyle name="Migliaia 2 3 2 2 4 6" xfId="23812" xr:uid="{00000000-0005-0000-0000-00006F210000}"/>
    <cellStyle name="Migliaia 2 3 2 2 5" xfId="1110" xr:uid="{00000000-0005-0000-0000-000070210000}"/>
    <cellStyle name="Migliaia 2 3 2 2 5 2" xfId="2616" xr:uid="{00000000-0005-0000-0000-000071210000}"/>
    <cellStyle name="Migliaia 2 3 2 2 5 2 2" xfId="5472" xr:uid="{00000000-0005-0000-0000-000072210000}"/>
    <cellStyle name="Migliaia 2 3 2 2 5 2 2 2" xfId="11180" xr:uid="{00000000-0005-0000-0000-000073210000}"/>
    <cellStyle name="Migliaia 2 3 2 2 5 2 2 2 2" xfId="22598" xr:uid="{00000000-0005-0000-0000-000074210000}"/>
    <cellStyle name="Migliaia 2 3 2 2 5 2 2 2 2 2" xfId="45435" xr:uid="{00000000-0005-0000-0000-000075210000}"/>
    <cellStyle name="Migliaia 2 3 2 2 5 2 2 2 3" xfId="34018" xr:uid="{00000000-0005-0000-0000-000076210000}"/>
    <cellStyle name="Migliaia 2 3 2 2 5 2 2 3" xfId="16890" xr:uid="{00000000-0005-0000-0000-000077210000}"/>
    <cellStyle name="Migliaia 2 3 2 2 5 2 2 3 2" xfId="39727" xr:uid="{00000000-0005-0000-0000-000078210000}"/>
    <cellStyle name="Migliaia 2 3 2 2 5 2 2 4" xfId="28310" xr:uid="{00000000-0005-0000-0000-000079210000}"/>
    <cellStyle name="Migliaia 2 3 2 2 5 2 3" xfId="8327" xr:uid="{00000000-0005-0000-0000-00007A210000}"/>
    <cellStyle name="Migliaia 2 3 2 2 5 2 3 2" xfId="19744" xr:uid="{00000000-0005-0000-0000-00007B210000}"/>
    <cellStyle name="Migliaia 2 3 2 2 5 2 3 2 2" xfId="42581" xr:uid="{00000000-0005-0000-0000-00007C210000}"/>
    <cellStyle name="Migliaia 2 3 2 2 5 2 3 3" xfId="31164" xr:uid="{00000000-0005-0000-0000-00007D210000}"/>
    <cellStyle name="Migliaia 2 3 2 2 5 2 4" xfId="14036" xr:uid="{00000000-0005-0000-0000-00007E210000}"/>
    <cellStyle name="Migliaia 2 3 2 2 5 2 4 2" xfId="36873" xr:uid="{00000000-0005-0000-0000-00007F210000}"/>
    <cellStyle name="Migliaia 2 3 2 2 5 2 5" xfId="25456" xr:uid="{00000000-0005-0000-0000-000080210000}"/>
    <cellStyle name="Migliaia 2 3 2 2 5 3" xfId="4045" xr:uid="{00000000-0005-0000-0000-000081210000}"/>
    <cellStyle name="Migliaia 2 3 2 2 5 3 2" xfId="9754" xr:uid="{00000000-0005-0000-0000-000082210000}"/>
    <cellStyle name="Migliaia 2 3 2 2 5 3 2 2" xfId="21171" xr:uid="{00000000-0005-0000-0000-000083210000}"/>
    <cellStyle name="Migliaia 2 3 2 2 5 3 2 2 2" xfId="44008" xr:uid="{00000000-0005-0000-0000-000084210000}"/>
    <cellStyle name="Migliaia 2 3 2 2 5 3 2 3" xfId="32591" xr:uid="{00000000-0005-0000-0000-000085210000}"/>
    <cellStyle name="Migliaia 2 3 2 2 5 3 3" xfId="15463" xr:uid="{00000000-0005-0000-0000-000086210000}"/>
    <cellStyle name="Migliaia 2 3 2 2 5 3 3 2" xfId="38300" xr:uid="{00000000-0005-0000-0000-000087210000}"/>
    <cellStyle name="Migliaia 2 3 2 2 5 3 4" xfId="26883" xr:uid="{00000000-0005-0000-0000-000088210000}"/>
    <cellStyle name="Migliaia 2 3 2 2 5 4" xfId="6900" xr:uid="{00000000-0005-0000-0000-000089210000}"/>
    <cellStyle name="Migliaia 2 3 2 2 5 4 2" xfId="18317" xr:uid="{00000000-0005-0000-0000-00008A210000}"/>
    <cellStyle name="Migliaia 2 3 2 2 5 4 2 2" xfId="41154" xr:uid="{00000000-0005-0000-0000-00008B210000}"/>
    <cellStyle name="Migliaia 2 3 2 2 5 4 3" xfId="29737" xr:uid="{00000000-0005-0000-0000-00008C210000}"/>
    <cellStyle name="Migliaia 2 3 2 2 5 5" xfId="12609" xr:uid="{00000000-0005-0000-0000-00008D210000}"/>
    <cellStyle name="Migliaia 2 3 2 2 5 5 2" xfId="35446" xr:uid="{00000000-0005-0000-0000-00008E210000}"/>
    <cellStyle name="Migliaia 2 3 2 2 5 6" xfId="24029" xr:uid="{00000000-0005-0000-0000-00008F210000}"/>
    <cellStyle name="Migliaia 2 3 2 2 6" xfId="1357" xr:uid="{00000000-0005-0000-0000-000090210000}"/>
    <cellStyle name="Migliaia 2 3 2 2 6 2" xfId="2833" xr:uid="{00000000-0005-0000-0000-000091210000}"/>
    <cellStyle name="Migliaia 2 3 2 2 6 2 2" xfId="5689" xr:uid="{00000000-0005-0000-0000-000092210000}"/>
    <cellStyle name="Migliaia 2 3 2 2 6 2 2 2" xfId="11397" xr:uid="{00000000-0005-0000-0000-000093210000}"/>
    <cellStyle name="Migliaia 2 3 2 2 6 2 2 2 2" xfId="22815" xr:uid="{00000000-0005-0000-0000-000094210000}"/>
    <cellStyle name="Migliaia 2 3 2 2 6 2 2 2 2 2" xfId="45652" xr:uid="{00000000-0005-0000-0000-000095210000}"/>
    <cellStyle name="Migliaia 2 3 2 2 6 2 2 2 3" xfId="34235" xr:uid="{00000000-0005-0000-0000-000096210000}"/>
    <cellStyle name="Migliaia 2 3 2 2 6 2 2 3" xfId="17107" xr:uid="{00000000-0005-0000-0000-000097210000}"/>
    <cellStyle name="Migliaia 2 3 2 2 6 2 2 3 2" xfId="39944" xr:uid="{00000000-0005-0000-0000-000098210000}"/>
    <cellStyle name="Migliaia 2 3 2 2 6 2 2 4" xfId="28527" xr:uid="{00000000-0005-0000-0000-000099210000}"/>
    <cellStyle name="Migliaia 2 3 2 2 6 2 3" xfId="8544" xr:uid="{00000000-0005-0000-0000-00009A210000}"/>
    <cellStyle name="Migliaia 2 3 2 2 6 2 3 2" xfId="19961" xr:uid="{00000000-0005-0000-0000-00009B210000}"/>
    <cellStyle name="Migliaia 2 3 2 2 6 2 3 2 2" xfId="42798" xr:uid="{00000000-0005-0000-0000-00009C210000}"/>
    <cellStyle name="Migliaia 2 3 2 2 6 2 3 3" xfId="31381" xr:uid="{00000000-0005-0000-0000-00009D210000}"/>
    <cellStyle name="Migliaia 2 3 2 2 6 2 4" xfId="14253" xr:uid="{00000000-0005-0000-0000-00009E210000}"/>
    <cellStyle name="Migliaia 2 3 2 2 6 2 4 2" xfId="37090" xr:uid="{00000000-0005-0000-0000-00009F210000}"/>
    <cellStyle name="Migliaia 2 3 2 2 6 2 5" xfId="25673" xr:uid="{00000000-0005-0000-0000-0000A0210000}"/>
    <cellStyle name="Migliaia 2 3 2 2 6 3" xfId="4262" xr:uid="{00000000-0005-0000-0000-0000A1210000}"/>
    <cellStyle name="Migliaia 2 3 2 2 6 3 2" xfId="9971" xr:uid="{00000000-0005-0000-0000-0000A2210000}"/>
    <cellStyle name="Migliaia 2 3 2 2 6 3 2 2" xfId="21388" xr:uid="{00000000-0005-0000-0000-0000A3210000}"/>
    <cellStyle name="Migliaia 2 3 2 2 6 3 2 2 2" xfId="44225" xr:uid="{00000000-0005-0000-0000-0000A4210000}"/>
    <cellStyle name="Migliaia 2 3 2 2 6 3 2 3" xfId="32808" xr:uid="{00000000-0005-0000-0000-0000A5210000}"/>
    <cellStyle name="Migliaia 2 3 2 2 6 3 3" xfId="15680" xr:uid="{00000000-0005-0000-0000-0000A6210000}"/>
    <cellStyle name="Migliaia 2 3 2 2 6 3 3 2" xfId="38517" xr:uid="{00000000-0005-0000-0000-0000A7210000}"/>
    <cellStyle name="Migliaia 2 3 2 2 6 3 4" xfId="27100" xr:uid="{00000000-0005-0000-0000-0000A8210000}"/>
    <cellStyle name="Migliaia 2 3 2 2 6 4" xfId="7117" xr:uid="{00000000-0005-0000-0000-0000A9210000}"/>
    <cellStyle name="Migliaia 2 3 2 2 6 4 2" xfId="18534" xr:uid="{00000000-0005-0000-0000-0000AA210000}"/>
    <cellStyle name="Migliaia 2 3 2 2 6 4 2 2" xfId="41371" xr:uid="{00000000-0005-0000-0000-0000AB210000}"/>
    <cellStyle name="Migliaia 2 3 2 2 6 4 3" xfId="29954" xr:uid="{00000000-0005-0000-0000-0000AC210000}"/>
    <cellStyle name="Migliaia 2 3 2 2 6 5" xfId="12826" xr:uid="{00000000-0005-0000-0000-0000AD210000}"/>
    <cellStyle name="Migliaia 2 3 2 2 6 5 2" xfId="35663" xr:uid="{00000000-0005-0000-0000-0000AE210000}"/>
    <cellStyle name="Migliaia 2 3 2 2 6 6" xfId="24246" xr:uid="{00000000-0005-0000-0000-0000AF210000}"/>
    <cellStyle name="Migliaia 2 3 2 2 7" xfId="1604" xr:uid="{00000000-0005-0000-0000-0000B0210000}"/>
    <cellStyle name="Migliaia 2 3 2 2 7 2" xfId="3050" xr:uid="{00000000-0005-0000-0000-0000B1210000}"/>
    <cellStyle name="Migliaia 2 3 2 2 7 2 2" xfId="5906" xr:uid="{00000000-0005-0000-0000-0000B2210000}"/>
    <cellStyle name="Migliaia 2 3 2 2 7 2 2 2" xfId="11614" xr:uid="{00000000-0005-0000-0000-0000B3210000}"/>
    <cellStyle name="Migliaia 2 3 2 2 7 2 2 2 2" xfId="23032" xr:uid="{00000000-0005-0000-0000-0000B4210000}"/>
    <cellStyle name="Migliaia 2 3 2 2 7 2 2 2 2 2" xfId="45869" xr:uid="{00000000-0005-0000-0000-0000B5210000}"/>
    <cellStyle name="Migliaia 2 3 2 2 7 2 2 2 3" xfId="34452" xr:uid="{00000000-0005-0000-0000-0000B6210000}"/>
    <cellStyle name="Migliaia 2 3 2 2 7 2 2 3" xfId="17324" xr:uid="{00000000-0005-0000-0000-0000B7210000}"/>
    <cellStyle name="Migliaia 2 3 2 2 7 2 2 3 2" xfId="40161" xr:uid="{00000000-0005-0000-0000-0000B8210000}"/>
    <cellStyle name="Migliaia 2 3 2 2 7 2 2 4" xfId="28744" xr:uid="{00000000-0005-0000-0000-0000B9210000}"/>
    <cellStyle name="Migliaia 2 3 2 2 7 2 3" xfId="8761" xr:uid="{00000000-0005-0000-0000-0000BA210000}"/>
    <cellStyle name="Migliaia 2 3 2 2 7 2 3 2" xfId="20178" xr:uid="{00000000-0005-0000-0000-0000BB210000}"/>
    <cellStyle name="Migliaia 2 3 2 2 7 2 3 2 2" xfId="43015" xr:uid="{00000000-0005-0000-0000-0000BC210000}"/>
    <cellStyle name="Migliaia 2 3 2 2 7 2 3 3" xfId="31598" xr:uid="{00000000-0005-0000-0000-0000BD210000}"/>
    <cellStyle name="Migliaia 2 3 2 2 7 2 4" xfId="14470" xr:uid="{00000000-0005-0000-0000-0000BE210000}"/>
    <cellStyle name="Migliaia 2 3 2 2 7 2 4 2" xfId="37307" xr:uid="{00000000-0005-0000-0000-0000BF210000}"/>
    <cellStyle name="Migliaia 2 3 2 2 7 2 5" xfId="25890" xr:uid="{00000000-0005-0000-0000-0000C0210000}"/>
    <cellStyle name="Migliaia 2 3 2 2 7 3" xfId="4479" xr:uid="{00000000-0005-0000-0000-0000C1210000}"/>
    <cellStyle name="Migliaia 2 3 2 2 7 3 2" xfId="10188" xr:uid="{00000000-0005-0000-0000-0000C2210000}"/>
    <cellStyle name="Migliaia 2 3 2 2 7 3 2 2" xfId="21605" xr:uid="{00000000-0005-0000-0000-0000C3210000}"/>
    <cellStyle name="Migliaia 2 3 2 2 7 3 2 2 2" xfId="44442" xr:uid="{00000000-0005-0000-0000-0000C4210000}"/>
    <cellStyle name="Migliaia 2 3 2 2 7 3 2 3" xfId="33025" xr:uid="{00000000-0005-0000-0000-0000C5210000}"/>
    <cellStyle name="Migliaia 2 3 2 2 7 3 3" xfId="15897" xr:uid="{00000000-0005-0000-0000-0000C6210000}"/>
    <cellStyle name="Migliaia 2 3 2 2 7 3 3 2" xfId="38734" xr:uid="{00000000-0005-0000-0000-0000C7210000}"/>
    <cellStyle name="Migliaia 2 3 2 2 7 3 4" xfId="27317" xr:uid="{00000000-0005-0000-0000-0000C8210000}"/>
    <cellStyle name="Migliaia 2 3 2 2 7 4" xfId="7334" xr:uid="{00000000-0005-0000-0000-0000C9210000}"/>
    <cellStyle name="Migliaia 2 3 2 2 7 4 2" xfId="18751" xr:uid="{00000000-0005-0000-0000-0000CA210000}"/>
    <cellStyle name="Migliaia 2 3 2 2 7 4 2 2" xfId="41588" xr:uid="{00000000-0005-0000-0000-0000CB210000}"/>
    <cellStyle name="Migliaia 2 3 2 2 7 4 3" xfId="30171" xr:uid="{00000000-0005-0000-0000-0000CC210000}"/>
    <cellStyle name="Migliaia 2 3 2 2 7 5" xfId="13043" xr:uid="{00000000-0005-0000-0000-0000CD210000}"/>
    <cellStyle name="Migliaia 2 3 2 2 7 5 2" xfId="35880" xr:uid="{00000000-0005-0000-0000-0000CE210000}"/>
    <cellStyle name="Migliaia 2 3 2 2 7 6" xfId="24463" xr:uid="{00000000-0005-0000-0000-0000CF210000}"/>
    <cellStyle name="Migliaia 2 3 2 2 8" xfId="1959" xr:uid="{00000000-0005-0000-0000-0000D0210000}"/>
    <cellStyle name="Migliaia 2 3 2 2 8 2" xfId="4815" xr:uid="{00000000-0005-0000-0000-0000D1210000}"/>
    <cellStyle name="Migliaia 2 3 2 2 8 2 2" xfId="10524" xr:uid="{00000000-0005-0000-0000-0000D2210000}"/>
    <cellStyle name="Migliaia 2 3 2 2 8 2 2 2" xfId="21941" xr:uid="{00000000-0005-0000-0000-0000D3210000}"/>
    <cellStyle name="Migliaia 2 3 2 2 8 2 2 2 2" xfId="44778" xr:uid="{00000000-0005-0000-0000-0000D4210000}"/>
    <cellStyle name="Migliaia 2 3 2 2 8 2 2 3" xfId="33361" xr:uid="{00000000-0005-0000-0000-0000D5210000}"/>
    <cellStyle name="Migliaia 2 3 2 2 8 2 3" xfId="16233" xr:uid="{00000000-0005-0000-0000-0000D6210000}"/>
    <cellStyle name="Migliaia 2 3 2 2 8 2 3 2" xfId="39070" xr:uid="{00000000-0005-0000-0000-0000D7210000}"/>
    <cellStyle name="Migliaia 2 3 2 2 8 2 4" xfId="27653" xr:uid="{00000000-0005-0000-0000-0000D8210000}"/>
    <cellStyle name="Migliaia 2 3 2 2 8 3" xfId="7670" xr:uid="{00000000-0005-0000-0000-0000D9210000}"/>
    <cellStyle name="Migliaia 2 3 2 2 8 3 2" xfId="19087" xr:uid="{00000000-0005-0000-0000-0000DA210000}"/>
    <cellStyle name="Migliaia 2 3 2 2 8 3 2 2" xfId="41924" xr:uid="{00000000-0005-0000-0000-0000DB210000}"/>
    <cellStyle name="Migliaia 2 3 2 2 8 3 3" xfId="30507" xr:uid="{00000000-0005-0000-0000-0000DC210000}"/>
    <cellStyle name="Migliaia 2 3 2 2 8 4" xfId="13379" xr:uid="{00000000-0005-0000-0000-0000DD210000}"/>
    <cellStyle name="Migliaia 2 3 2 2 8 4 2" xfId="36216" xr:uid="{00000000-0005-0000-0000-0000DE210000}"/>
    <cellStyle name="Migliaia 2 3 2 2 8 5" xfId="24799" xr:uid="{00000000-0005-0000-0000-0000DF210000}"/>
    <cellStyle name="Migliaia 2 3 2 2 9" xfId="3388" xr:uid="{00000000-0005-0000-0000-0000E0210000}"/>
    <cellStyle name="Migliaia 2 3 2 2 9 2" xfId="9097" xr:uid="{00000000-0005-0000-0000-0000E1210000}"/>
    <cellStyle name="Migliaia 2 3 2 2 9 2 2" xfId="20514" xr:uid="{00000000-0005-0000-0000-0000E2210000}"/>
    <cellStyle name="Migliaia 2 3 2 2 9 2 2 2" xfId="43351" xr:uid="{00000000-0005-0000-0000-0000E3210000}"/>
    <cellStyle name="Migliaia 2 3 2 2 9 2 3" xfId="31934" xr:uid="{00000000-0005-0000-0000-0000E4210000}"/>
    <cellStyle name="Migliaia 2 3 2 2 9 3" xfId="14806" xr:uid="{00000000-0005-0000-0000-0000E5210000}"/>
    <cellStyle name="Migliaia 2 3 2 2 9 3 2" xfId="37643" xr:uid="{00000000-0005-0000-0000-0000E6210000}"/>
    <cellStyle name="Migliaia 2 3 2 2 9 4" xfId="26226" xr:uid="{00000000-0005-0000-0000-0000E7210000}"/>
    <cellStyle name="Migliaia 2 3 2 3" xfId="291" xr:uid="{00000000-0005-0000-0000-0000E8210000}"/>
    <cellStyle name="Migliaia 2 3 2 3 10" xfId="6204" xr:uid="{00000000-0005-0000-0000-0000E9210000}"/>
    <cellStyle name="Migliaia 2 3 2 3 10 2" xfId="17621" xr:uid="{00000000-0005-0000-0000-0000EA210000}"/>
    <cellStyle name="Migliaia 2 3 2 3 10 2 2" xfId="40458" xr:uid="{00000000-0005-0000-0000-0000EB210000}"/>
    <cellStyle name="Migliaia 2 3 2 3 10 3" xfId="29041" xr:uid="{00000000-0005-0000-0000-0000EC210000}"/>
    <cellStyle name="Migliaia 2 3 2 3 11" xfId="11913" xr:uid="{00000000-0005-0000-0000-0000ED210000}"/>
    <cellStyle name="Migliaia 2 3 2 3 11 2" xfId="34750" xr:uid="{00000000-0005-0000-0000-0000EE210000}"/>
    <cellStyle name="Migliaia 2 3 2 3 12" xfId="23333" xr:uid="{00000000-0005-0000-0000-0000EF210000}"/>
    <cellStyle name="Migliaia 2 3 2 3 2" xfId="447" xr:uid="{00000000-0005-0000-0000-0000F0210000}"/>
    <cellStyle name="Migliaia 2 3 2 3 2 10" xfId="12039" xr:uid="{00000000-0005-0000-0000-0000F1210000}"/>
    <cellStyle name="Migliaia 2 3 2 3 2 10 2" xfId="34876" xr:uid="{00000000-0005-0000-0000-0000F2210000}"/>
    <cellStyle name="Migliaia 2 3 2 3 2 11" xfId="23459" xr:uid="{00000000-0005-0000-0000-0000F3210000}"/>
    <cellStyle name="Migliaia 2 3 2 3 2 2" xfId="701" xr:uid="{00000000-0005-0000-0000-0000F4210000}"/>
    <cellStyle name="Migliaia 2 3 2 3 2 2 2" xfId="2263" xr:uid="{00000000-0005-0000-0000-0000F5210000}"/>
    <cellStyle name="Migliaia 2 3 2 3 2 2 2 2" xfId="5119" xr:uid="{00000000-0005-0000-0000-0000F6210000}"/>
    <cellStyle name="Migliaia 2 3 2 3 2 2 2 2 2" xfId="10827" xr:uid="{00000000-0005-0000-0000-0000F7210000}"/>
    <cellStyle name="Migliaia 2 3 2 3 2 2 2 2 2 2" xfId="22245" xr:uid="{00000000-0005-0000-0000-0000F8210000}"/>
    <cellStyle name="Migliaia 2 3 2 3 2 2 2 2 2 2 2" xfId="45082" xr:uid="{00000000-0005-0000-0000-0000F9210000}"/>
    <cellStyle name="Migliaia 2 3 2 3 2 2 2 2 2 3" xfId="33665" xr:uid="{00000000-0005-0000-0000-0000FA210000}"/>
    <cellStyle name="Migliaia 2 3 2 3 2 2 2 2 3" xfId="16537" xr:uid="{00000000-0005-0000-0000-0000FB210000}"/>
    <cellStyle name="Migliaia 2 3 2 3 2 2 2 2 3 2" xfId="39374" xr:uid="{00000000-0005-0000-0000-0000FC210000}"/>
    <cellStyle name="Migliaia 2 3 2 3 2 2 2 2 4" xfId="27957" xr:uid="{00000000-0005-0000-0000-0000FD210000}"/>
    <cellStyle name="Migliaia 2 3 2 3 2 2 2 3" xfId="7974" xr:uid="{00000000-0005-0000-0000-0000FE210000}"/>
    <cellStyle name="Migliaia 2 3 2 3 2 2 2 3 2" xfId="19391" xr:uid="{00000000-0005-0000-0000-0000FF210000}"/>
    <cellStyle name="Migliaia 2 3 2 3 2 2 2 3 2 2" xfId="42228" xr:uid="{00000000-0005-0000-0000-000000220000}"/>
    <cellStyle name="Migliaia 2 3 2 3 2 2 2 3 3" xfId="30811" xr:uid="{00000000-0005-0000-0000-000001220000}"/>
    <cellStyle name="Migliaia 2 3 2 3 2 2 2 4" xfId="13683" xr:uid="{00000000-0005-0000-0000-000002220000}"/>
    <cellStyle name="Migliaia 2 3 2 3 2 2 2 4 2" xfId="36520" xr:uid="{00000000-0005-0000-0000-000003220000}"/>
    <cellStyle name="Migliaia 2 3 2 3 2 2 2 5" xfId="25103" xr:uid="{00000000-0005-0000-0000-000004220000}"/>
    <cellStyle name="Migliaia 2 3 2 3 2 2 3" xfId="3692" xr:uid="{00000000-0005-0000-0000-000005220000}"/>
    <cellStyle name="Migliaia 2 3 2 3 2 2 3 2" xfId="9401" xr:uid="{00000000-0005-0000-0000-000006220000}"/>
    <cellStyle name="Migliaia 2 3 2 3 2 2 3 2 2" xfId="20818" xr:uid="{00000000-0005-0000-0000-000007220000}"/>
    <cellStyle name="Migliaia 2 3 2 3 2 2 3 2 2 2" xfId="43655" xr:uid="{00000000-0005-0000-0000-000008220000}"/>
    <cellStyle name="Migliaia 2 3 2 3 2 2 3 2 3" xfId="32238" xr:uid="{00000000-0005-0000-0000-000009220000}"/>
    <cellStyle name="Migliaia 2 3 2 3 2 2 3 3" xfId="15110" xr:uid="{00000000-0005-0000-0000-00000A220000}"/>
    <cellStyle name="Migliaia 2 3 2 3 2 2 3 3 2" xfId="37947" xr:uid="{00000000-0005-0000-0000-00000B220000}"/>
    <cellStyle name="Migliaia 2 3 2 3 2 2 3 4" xfId="26530" xr:uid="{00000000-0005-0000-0000-00000C220000}"/>
    <cellStyle name="Migliaia 2 3 2 3 2 2 4" xfId="6547" xr:uid="{00000000-0005-0000-0000-00000D220000}"/>
    <cellStyle name="Migliaia 2 3 2 3 2 2 4 2" xfId="17964" xr:uid="{00000000-0005-0000-0000-00000E220000}"/>
    <cellStyle name="Migliaia 2 3 2 3 2 2 4 2 2" xfId="40801" xr:uid="{00000000-0005-0000-0000-00000F220000}"/>
    <cellStyle name="Migliaia 2 3 2 3 2 2 4 3" xfId="29384" xr:uid="{00000000-0005-0000-0000-000010220000}"/>
    <cellStyle name="Migliaia 2 3 2 3 2 2 5" xfId="12256" xr:uid="{00000000-0005-0000-0000-000011220000}"/>
    <cellStyle name="Migliaia 2 3 2 3 2 2 5 2" xfId="35093" xr:uid="{00000000-0005-0000-0000-000012220000}"/>
    <cellStyle name="Migliaia 2 3 2 3 2 2 6" xfId="23676" xr:uid="{00000000-0005-0000-0000-000013220000}"/>
    <cellStyle name="Migliaia 2 3 2 3 2 3" xfId="961" xr:uid="{00000000-0005-0000-0000-000014220000}"/>
    <cellStyle name="Migliaia 2 3 2 3 2 3 2" xfId="2480" xr:uid="{00000000-0005-0000-0000-000015220000}"/>
    <cellStyle name="Migliaia 2 3 2 3 2 3 2 2" xfId="5336" xr:uid="{00000000-0005-0000-0000-000016220000}"/>
    <cellStyle name="Migliaia 2 3 2 3 2 3 2 2 2" xfId="11044" xr:uid="{00000000-0005-0000-0000-000017220000}"/>
    <cellStyle name="Migliaia 2 3 2 3 2 3 2 2 2 2" xfId="22462" xr:uid="{00000000-0005-0000-0000-000018220000}"/>
    <cellStyle name="Migliaia 2 3 2 3 2 3 2 2 2 2 2" xfId="45299" xr:uid="{00000000-0005-0000-0000-000019220000}"/>
    <cellStyle name="Migliaia 2 3 2 3 2 3 2 2 2 3" xfId="33882" xr:uid="{00000000-0005-0000-0000-00001A220000}"/>
    <cellStyle name="Migliaia 2 3 2 3 2 3 2 2 3" xfId="16754" xr:uid="{00000000-0005-0000-0000-00001B220000}"/>
    <cellStyle name="Migliaia 2 3 2 3 2 3 2 2 3 2" xfId="39591" xr:uid="{00000000-0005-0000-0000-00001C220000}"/>
    <cellStyle name="Migliaia 2 3 2 3 2 3 2 2 4" xfId="28174" xr:uid="{00000000-0005-0000-0000-00001D220000}"/>
    <cellStyle name="Migliaia 2 3 2 3 2 3 2 3" xfId="8191" xr:uid="{00000000-0005-0000-0000-00001E220000}"/>
    <cellStyle name="Migliaia 2 3 2 3 2 3 2 3 2" xfId="19608" xr:uid="{00000000-0005-0000-0000-00001F220000}"/>
    <cellStyle name="Migliaia 2 3 2 3 2 3 2 3 2 2" xfId="42445" xr:uid="{00000000-0005-0000-0000-000020220000}"/>
    <cellStyle name="Migliaia 2 3 2 3 2 3 2 3 3" xfId="31028" xr:uid="{00000000-0005-0000-0000-000021220000}"/>
    <cellStyle name="Migliaia 2 3 2 3 2 3 2 4" xfId="13900" xr:uid="{00000000-0005-0000-0000-000022220000}"/>
    <cellStyle name="Migliaia 2 3 2 3 2 3 2 4 2" xfId="36737" xr:uid="{00000000-0005-0000-0000-000023220000}"/>
    <cellStyle name="Migliaia 2 3 2 3 2 3 2 5" xfId="25320" xr:uid="{00000000-0005-0000-0000-000024220000}"/>
    <cellStyle name="Migliaia 2 3 2 3 2 3 3" xfId="3909" xr:uid="{00000000-0005-0000-0000-000025220000}"/>
    <cellStyle name="Migliaia 2 3 2 3 2 3 3 2" xfId="9618" xr:uid="{00000000-0005-0000-0000-000026220000}"/>
    <cellStyle name="Migliaia 2 3 2 3 2 3 3 2 2" xfId="21035" xr:uid="{00000000-0005-0000-0000-000027220000}"/>
    <cellStyle name="Migliaia 2 3 2 3 2 3 3 2 2 2" xfId="43872" xr:uid="{00000000-0005-0000-0000-000028220000}"/>
    <cellStyle name="Migliaia 2 3 2 3 2 3 3 2 3" xfId="32455" xr:uid="{00000000-0005-0000-0000-000029220000}"/>
    <cellStyle name="Migliaia 2 3 2 3 2 3 3 3" xfId="15327" xr:uid="{00000000-0005-0000-0000-00002A220000}"/>
    <cellStyle name="Migliaia 2 3 2 3 2 3 3 3 2" xfId="38164" xr:uid="{00000000-0005-0000-0000-00002B220000}"/>
    <cellStyle name="Migliaia 2 3 2 3 2 3 3 4" xfId="26747" xr:uid="{00000000-0005-0000-0000-00002C220000}"/>
    <cellStyle name="Migliaia 2 3 2 3 2 3 4" xfId="6764" xr:uid="{00000000-0005-0000-0000-00002D220000}"/>
    <cellStyle name="Migliaia 2 3 2 3 2 3 4 2" xfId="18181" xr:uid="{00000000-0005-0000-0000-00002E220000}"/>
    <cellStyle name="Migliaia 2 3 2 3 2 3 4 2 2" xfId="41018" xr:uid="{00000000-0005-0000-0000-00002F220000}"/>
    <cellStyle name="Migliaia 2 3 2 3 2 3 4 3" xfId="29601" xr:uid="{00000000-0005-0000-0000-000030220000}"/>
    <cellStyle name="Migliaia 2 3 2 3 2 3 5" xfId="12473" xr:uid="{00000000-0005-0000-0000-000031220000}"/>
    <cellStyle name="Migliaia 2 3 2 3 2 3 5 2" xfId="35310" xr:uid="{00000000-0005-0000-0000-000032220000}"/>
    <cellStyle name="Migliaia 2 3 2 3 2 3 6" xfId="23893" xr:uid="{00000000-0005-0000-0000-000033220000}"/>
    <cellStyle name="Migliaia 2 3 2 3 2 4" xfId="1208" xr:uid="{00000000-0005-0000-0000-000034220000}"/>
    <cellStyle name="Migliaia 2 3 2 3 2 4 2" xfId="2697" xr:uid="{00000000-0005-0000-0000-000035220000}"/>
    <cellStyle name="Migliaia 2 3 2 3 2 4 2 2" xfId="5553" xr:uid="{00000000-0005-0000-0000-000036220000}"/>
    <cellStyle name="Migliaia 2 3 2 3 2 4 2 2 2" xfId="11261" xr:uid="{00000000-0005-0000-0000-000037220000}"/>
    <cellStyle name="Migliaia 2 3 2 3 2 4 2 2 2 2" xfId="22679" xr:uid="{00000000-0005-0000-0000-000038220000}"/>
    <cellStyle name="Migliaia 2 3 2 3 2 4 2 2 2 2 2" xfId="45516" xr:uid="{00000000-0005-0000-0000-000039220000}"/>
    <cellStyle name="Migliaia 2 3 2 3 2 4 2 2 2 3" xfId="34099" xr:uid="{00000000-0005-0000-0000-00003A220000}"/>
    <cellStyle name="Migliaia 2 3 2 3 2 4 2 2 3" xfId="16971" xr:uid="{00000000-0005-0000-0000-00003B220000}"/>
    <cellStyle name="Migliaia 2 3 2 3 2 4 2 2 3 2" xfId="39808" xr:uid="{00000000-0005-0000-0000-00003C220000}"/>
    <cellStyle name="Migliaia 2 3 2 3 2 4 2 2 4" xfId="28391" xr:uid="{00000000-0005-0000-0000-00003D220000}"/>
    <cellStyle name="Migliaia 2 3 2 3 2 4 2 3" xfId="8408" xr:uid="{00000000-0005-0000-0000-00003E220000}"/>
    <cellStyle name="Migliaia 2 3 2 3 2 4 2 3 2" xfId="19825" xr:uid="{00000000-0005-0000-0000-00003F220000}"/>
    <cellStyle name="Migliaia 2 3 2 3 2 4 2 3 2 2" xfId="42662" xr:uid="{00000000-0005-0000-0000-000040220000}"/>
    <cellStyle name="Migliaia 2 3 2 3 2 4 2 3 3" xfId="31245" xr:uid="{00000000-0005-0000-0000-000041220000}"/>
    <cellStyle name="Migliaia 2 3 2 3 2 4 2 4" xfId="14117" xr:uid="{00000000-0005-0000-0000-000042220000}"/>
    <cellStyle name="Migliaia 2 3 2 3 2 4 2 4 2" xfId="36954" xr:uid="{00000000-0005-0000-0000-000043220000}"/>
    <cellStyle name="Migliaia 2 3 2 3 2 4 2 5" xfId="25537" xr:uid="{00000000-0005-0000-0000-000044220000}"/>
    <cellStyle name="Migliaia 2 3 2 3 2 4 3" xfId="4126" xr:uid="{00000000-0005-0000-0000-000045220000}"/>
    <cellStyle name="Migliaia 2 3 2 3 2 4 3 2" xfId="9835" xr:uid="{00000000-0005-0000-0000-000046220000}"/>
    <cellStyle name="Migliaia 2 3 2 3 2 4 3 2 2" xfId="21252" xr:uid="{00000000-0005-0000-0000-000047220000}"/>
    <cellStyle name="Migliaia 2 3 2 3 2 4 3 2 2 2" xfId="44089" xr:uid="{00000000-0005-0000-0000-000048220000}"/>
    <cellStyle name="Migliaia 2 3 2 3 2 4 3 2 3" xfId="32672" xr:uid="{00000000-0005-0000-0000-000049220000}"/>
    <cellStyle name="Migliaia 2 3 2 3 2 4 3 3" xfId="15544" xr:uid="{00000000-0005-0000-0000-00004A220000}"/>
    <cellStyle name="Migliaia 2 3 2 3 2 4 3 3 2" xfId="38381" xr:uid="{00000000-0005-0000-0000-00004B220000}"/>
    <cellStyle name="Migliaia 2 3 2 3 2 4 3 4" xfId="26964" xr:uid="{00000000-0005-0000-0000-00004C220000}"/>
    <cellStyle name="Migliaia 2 3 2 3 2 4 4" xfId="6981" xr:uid="{00000000-0005-0000-0000-00004D220000}"/>
    <cellStyle name="Migliaia 2 3 2 3 2 4 4 2" xfId="18398" xr:uid="{00000000-0005-0000-0000-00004E220000}"/>
    <cellStyle name="Migliaia 2 3 2 3 2 4 4 2 2" xfId="41235" xr:uid="{00000000-0005-0000-0000-00004F220000}"/>
    <cellStyle name="Migliaia 2 3 2 3 2 4 4 3" xfId="29818" xr:uid="{00000000-0005-0000-0000-000050220000}"/>
    <cellStyle name="Migliaia 2 3 2 3 2 4 5" xfId="12690" xr:uid="{00000000-0005-0000-0000-000051220000}"/>
    <cellStyle name="Migliaia 2 3 2 3 2 4 5 2" xfId="35527" xr:uid="{00000000-0005-0000-0000-000052220000}"/>
    <cellStyle name="Migliaia 2 3 2 3 2 4 6" xfId="24110" xr:uid="{00000000-0005-0000-0000-000053220000}"/>
    <cellStyle name="Migliaia 2 3 2 3 2 5" xfId="1455" xr:uid="{00000000-0005-0000-0000-000054220000}"/>
    <cellStyle name="Migliaia 2 3 2 3 2 5 2" xfId="2914" xr:uid="{00000000-0005-0000-0000-000055220000}"/>
    <cellStyle name="Migliaia 2 3 2 3 2 5 2 2" xfId="5770" xr:uid="{00000000-0005-0000-0000-000056220000}"/>
    <cellStyle name="Migliaia 2 3 2 3 2 5 2 2 2" xfId="11478" xr:uid="{00000000-0005-0000-0000-000057220000}"/>
    <cellStyle name="Migliaia 2 3 2 3 2 5 2 2 2 2" xfId="22896" xr:uid="{00000000-0005-0000-0000-000058220000}"/>
    <cellStyle name="Migliaia 2 3 2 3 2 5 2 2 2 2 2" xfId="45733" xr:uid="{00000000-0005-0000-0000-000059220000}"/>
    <cellStyle name="Migliaia 2 3 2 3 2 5 2 2 2 3" xfId="34316" xr:uid="{00000000-0005-0000-0000-00005A220000}"/>
    <cellStyle name="Migliaia 2 3 2 3 2 5 2 2 3" xfId="17188" xr:uid="{00000000-0005-0000-0000-00005B220000}"/>
    <cellStyle name="Migliaia 2 3 2 3 2 5 2 2 3 2" xfId="40025" xr:uid="{00000000-0005-0000-0000-00005C220000}"/>
    <cellStyle name="Migliaia 2 3 2 3 2 5 2 2 4" xfId="28608" xr:uid="{00000000-0005-0000-0000-00005D220000}"/>
    <cellStyle name="Migliaia 2 3 2 3 2 5 2 3" xfId="8625" xr:uid="{00000000-0005-0000-0000-00005E220000}"/>
    <cellStyle name="Migliaia 2 3 2 3 2 5 2 3 2" xfId="20042" xr:uid="{00000000-0005-0000-0000-00005F220000}"/>
    <cellStyle name="Migliaia 2 3 2 3 2 5 2 3 2 2" xfId="42879" xr:uid="{00000000-0005-0000-0000-000060220000}"/>
    <cellStyle name="Migliaia 2 3 2 3 2 5 2 3 3" xfId="31462" xr:uid="{00000000-0005-0000-0000-000061220000}"/>
    <cellStyle name="Migliaia 2 3 2 3 2 5 2 4" xfId="14334" xr:uid="{00000000-0005-0000-0000-000062220000}"/>
    <cellStyle name="Migliaia 2 3 2 3 2 5 2 4 2" xfId="37171" xr:uid="{00000000-0005-0000-0000-000063220000}"/>
    <cellStyle name="Migliaia 2 3 2 3 2 5 2 5" xfId="25754" xr:uid="{00000000-0005-0000-0000-000064220000}"/>
    <cellStyle name="Migliaia 2 3 2 3 2 5 3" xfId="4343" xr:uid="{00000000-0005-0000-0000-000065220000}"/>
    <cellStyle name="Migliaia 2 3 2 3 2 5 3 2" xfId="10052" xr:uid="{00000000-0005-0000-0000-000066220000}"/>
    <cellStyle name="Migliaia 2 3 2 3 2 5 3 2 2" xfId="21469" xr:uid="{00000000-0005-0000-0000-000067220000}"/>
    <cellStyle name="Migliaia 2 3 2 3 2 5 3 2 2 2" xfId="44306" xr:uid="{00000000-0005-0000-0000-000068220000}"/>
    <cellStyle name="Migliaia 2 3 2 3 2 5 3 2 3" xfId="32889" xr:uid="{00000000-0005-0000-0000-000069220000}"/>
    <cellStyle name="Migliaia 2 3 2 3 2 5 3 3" xfId="15761" xr:uid="{00000000-0005-0000-0000-00006A220000}"/>
    <cellStyle name="Migliaia 2 3 2 3 2 5 3 3 2" xfId="38598" xr:uid="{00000000-0005-0000-0000-00006B220000}"/>
    <cellStyle name="Migliaia 2 3 2 3 2 5 3 4" xfId="27181" xr:uid="{00000000-0005-0000-0000-00006C220000}"/>
    <cellStyle name="Migliaia 2 3 2 3 2 5 4" xfId="7198" xr:uid="{00000000-0005-0000-0000-00006D220000}"/>
    <cellStyle name="Migliaia 2 3 2 3 2 5 4 2" xfId="18615" xr:uid="{00000000-0005-0000-0000-00006E220000}"/>
    <cellStyle name="Migliaia 2 3 2 3 2 5 4 2 2" xfId="41452" xr:uid="{00000000-0005-0000-0000-00006F220000}"/>
    <cellStyle name="Migliaia 2 3 2 3 2 5 4 3" xfId="30035" xr:uid="{00000000-0005-0000-0000-000070220000}"/>
    <cellStyle name="Migliaia 2 3 2 3 2 5 5" xfId="12907" xr:uid="{00000000-0005-0000-0000-000071220000}"/>
    <cellStyle name="Migliaia 2 3 2 3 2 5 5 2" xfId="35744" xr:uid="{00000000-0005-0000-0000-000072220000}"/>
    <cellStyle name="Migliaia 2 3 2 3 2 5 6" xfId="24327" xr:uid="{00000000-0005-0000-0000-000073220000}"/>
    <cellStyle name="Migliaia 2 3 2 3 2 6" xfId="1702" xr:uid="{00000000-0005-0000-0000-000074220000}"/>
    <cellStyle name="Migliaia 2 3 2 3 2 6 2" xfId="3131" xr:uid="{00000000-0005-0000-0000-000075220000}"/>
    <cellStyle name="Migliaia 2 3 2 3 2 6 2 2" xfId="5987" xr:uid="{00000000-0005-0000-0000-000076220000}"/>
    <cellStyle name="Migliaia 2 3 2 3 2 6 2 2 2" xfId="11695" xr:uid="{00000000-0005-0000-0000-000077220000}"/>
    <cellStyle name="Migliaia 2 3 2 3 2 6 2 2 2 2" xfId="23113" xr:uid="{00000000-0005-0000-0000-000078220000}"/>
    <cellStyle name="Migliaia 2 3 2 3 2 6 2 2 2 2 2" xfId="45950" xr:uid="{00000000-0005-0000-0000-000079220000}"/>
    <cellStyle name="Migliaia 2 3 2 3 2 6 2 2 2 3" xfId="34533" xr:uid="{00000000-0005-0000-0000-00007A220000}"/>
    <cellStyle name="Migliaia 2 3 2 3 2 6 2 2 3" xfId="17405" xr:uid="{00000000-0005-0000-0000-00007B220000}"/>
    <cellStyle name="Migliaia 2 3 2 3 2 6 2 2 3 2" xfId="40242" xr:uid="{00000000-0005-0000-0000-00007C220000}"/>
    <cellStyle name="Migliaia 2 3 2 3 2 6 2 2 4" xfId="28825" xr:uid="{00000000-0005-0000-0000-00007D220000}"/>
    <cellStyle name="Migliaia 2 3 2 3 2 6 2 3" xfId="8842" xr:uid="{00000000-0005-0000-0000-00007E220000}"/>
    <cellStyle name="Migliaia 2 3 2 3 2 6 2 3 2" xfId="20259" xr:uid="{00000000-0005-0000-0000-00007F220000}"/>
    <cellStyle name="Migliaia 2 3 2 3 2 6 2 3 2 2" xfId="43096" xr:uid="{00000000-0005-0000-0000-000080220000}"/>
    <cellStyle name="Migliaia 2 3 2 3 2 6 2 3 3" xfId="31679" xr:uid="{00000000-0005-0000-0000-000081220000}"/>
    <cellStyle name="Migliaia 2 3 2 3 2 6 2 4" xfId="14551" xr:uid="{00000000-0005-0000-0000-000082220000}"/>
    <cellStyle name="Migliaia 2 3 2 3 2 6 2 4 2" xfId="37388" xr:uid="{00000000-0005-0000-0000-000083220000}"/>
    <cellStyle name="Migliaia 2 3 2 3 2 6 2 5" xfId="25971" xr:uid="{00000000-0005-0000-0000-000084220000}"/>
    <cellStyle name="Migliaia 2 3 2 3 2 6 3" xfId="4560" xr:uid="{00000000-0005-0000-0000-000085220000}"/>
    <cellStyle name="Migliaia 2 3 2 3 2 6 3 2" xfId="10269" xr:uid="{00000000-0005-0000-0000-000086220000}"/>
    <cellStyle name="Migliaia 2 3 2 3 2 6 3 2 2" xfId="21686" xr:uid="{00000000-0005-0000-0000-000087220000}"/>
    <cellStyle name="Migliaia 2 3 2 3 2 6 3 2 2 2" xfId="44523" xr:uid="{00000000-0005-0000-0000-000088220000}"/>
    <cellStyle name="Migliaia 2 3 2 3 2 6 3 2 3" xfId="33106" xr:uid="{00000000-0005-0000-0000-000089220000}"/>
    <cellStyle name="Migliaia 2 3 2 3 2 6 3 3" xfId="15978" xr:uid="{00000000-0005-0000-0000-00008A220000}"/>
    <cellStyle name="Migliaia 2 3 2 3 2 6 3 3 2" xfId="38815" xr:uid="{00000000-0005-0000-0000-00008B220000}"/>
    <cellStyle name="Migliaia 2 3 2 3 2 6 3 4" xfId="27398" xr:uid="{00000000-0005-0000-0000-00008C220000}"/>
    <cellStyle name="Migliaia 2 3 2 3 2 6 4" xfId="7415" xr:uid="{00000000-0005-0000-0000-00008D220000}"/>
    <cellStyle name="Migliaia 2 3 2 3 2 6 4 2" xfId="18832" xr:uid="{00000000-0005-0000-0000-00008E220000}"/>
    <cellStyle name="Migliaia 2 3 2 3 2 6 4 2 2" xfId="41669" xr:uid="{00000000-0005-0000-0000-00008F220000}"/>
    <cellStyle name="Migliaia 2 3 2 3 2 6 4 3" xfId="30252" xr:uid="{00000000-0005-0000-0000-000090220000}"/>
    <cellStyle name="Migliaia 2 3 2 3 2 6 5" xfId="13124" xr:uid="{00000000-0005-0000-0000-000091220000}"/>
    <cellStyle name="Migliaia 2 3 2 3 2 6 5 2" xfId="35961" xr:uid="{00000000-0005-0000-0000-000092220000}"/>
    <cellStyle name="Migliaia 2 3 2 3 2 6 6" xfId="24544" xr:uid="{00000000-0005-0000-0000-000093220000}"/>
    <cellStyle name="Migliaia 2 3 2 3 2 7" xfId="2046" xr:uid="{00000000-0005-0000-0000-000094220000}"/>
    <cellStyle name="Migliaia 2 3 2 3 2 7 2" xfId="4902" xr:uid="{00000000-0005-0000-0000-000095220000}"/>
    <cellStyle name="Migliaia 2 3 2 3 2 7 2 2" xfId="10610" xr:uid="{00000000-0005-0000-0000-000096220000}"/>
    <cellStyle name="Migliaia 2 3 2 3 2 7 2 2 2" xfId="22028" xr:uid="{00000000-0005-0000-0000-000097220000}"/>
    <cellStyle name="Migliaia 2 3 2 3 2 7 2 2 2 2" xfId="44865" xr:uid="{00000000-0005-0000-0000-000098220000}"/>
    <cellStyle name="Migliaia 2 3 2 3 2 7 2 2 3" xfId="33448" xr:uid="{00000000-0005-0000-0000-000099220000}"/>
    <cellStyle name="Migliaia 2 3 2 3 2 7 2 3" xfId="16320" xr:uid="{00000000-0005-0000-0000-00009A220000}"/>
    <cellStyle name="Migliaia 2 3 2 3 2 7 2 3 2" xfId="39157" xr:uid="{00000000-0005-0000-0000-00009B220000}"/>
    <cellStyle name="Migliaia 2 3 2 3 2 7 2 4" xfId="27740" xr:uid="{00000000-0005-0000-0000-00009C220000}"/>
    <cellStyle name="Migliaia 2 3 2 3 2 7 3" xfId="7757" xr:uid="{00000000-0005-0000-0000-00009D220000}"/>
    <cellStyle name="Migliaia 2 3 2 3 2 7 3 2" xfId="19174" xr:uid="{00000000-0005-0000-0000-00009E220000}"/>
    <cellStyle name="Migliaia 2 3 2 3 2 7 3 2 2" xfId="42011" xr:uid="{00000000-0005-0000-0000-00009F220000}"/>
    <cellStyle name="Migliaia 2 3 2 3 2 7 3 3" xfId="30594" xr:uid="{00000000-0005-0000-0000-0000A0220000}"/>
    <cellStyle name="Migliaia 2 3 2 3 2 7 4" xfId="13466" xr:uid="{00000000-0005-0000-0000-0000A1220000}"/>
    <cellStyle name="Migliaia 2 3 2 3 2 7 4 2" xfId="36303" xr:uid="{00000000-0005-0000-0000-0000A2220000}"/>
    <cellStyle name="Migliaia 2 3 2 3 2 7 5" xfId="24886" xr:uid="{00000000-0005-0000-0000-0000A3220000}"/>
    <cellStyle name="Migliaia 2 3 2 3 2 8" xfId="3475" xr:uid="{00000000-0005-0000-0000-0000A4220000}"/>
    <cellStyle name="Migliaia 2 3 2 3 2 8 2" xfId="9184" xr:uid="{00000000-0005-0000-0000-0000A5220000}"/>
    <cellStyle name="Migliaia 2 3 2 3 2 8 2 2" xfId="20601" xr:uid="{00000000-0005-0000-0000-0000A6220000}"/>
    <cellStyle name="Migliaia 2 3 2 3 2 8 2 2 2" xfId="43438" xr:uid="{00000000-0005-0000-0000-0000A7220000}"/>
    <cellStyle name="Migliaia 2 3 2 3 2 8 2 3" xfId="32021" xr:uid="{00000000-0005-0000-0000-0000A8220000}"/>
    <cellStyle name="Migliaia 2 3 2 3 2 8 3" xfId="14893" xr:uid="{00000000-0005-0000-0000-0000A9220000}"/>
    <cellStyle name="Migliaia 2 3 2 3 2 8 3 2" xfId="37730" xr:uid="{00000000-0005-0000-0000-0000AA220000}"/>
    <cellStyle name="Migliaia 2 3 2 3 2 8 4" xfId="26313" xr:uid="{00000000-0005-0000-0000-0000AB220000}"/>
    <cellStyle name="Migliaia 2 3 2 3 2 9" xfId="6330" xr:uid="{00000000-0005-0000-0000-0000AC220000}"/>
    <cellStyle name="Migliaia 2 3 2 3 2 9 2" xfId="17747" xr:uid="{00000000-0005-0000-0000-0000AD220000}"/>
    <cellStyle name="Migliaia 2 3 2 3 2 9 2 2" xfId="40584" xr:uid="{00000000-0005-0000-0000-0000AE220000}"/>
    <cellStyle name="Migliaia 2 3 2 3 2 9 3" xfId="29167" xr:uid="{00000000-0005-0000-0000-0000AF220000}"/>
    <cellStyle name="Migliaia 2 3 2 3 3" xfId="567" xr:uid="{00000000-0005-0000-0000-0000B0220000}"/>
    <cellStyle name="Migliaia 2 3 2 3 3 2" xfId="2149" xr:uid="{00000000-0005-0000-0000-0000B1220000}"/>
    <cellStyle name="Migliaia 2 3 2 3 3 2 2" xfId="5005" xr:uid="{00000000-0005-0000-0000-0000B2220000}"/>
    <cellStyle name="Migliaia 2 3 2 3 3 2 2 2" xfId="10713" xr:uid="{00000000-0005-0000-0000-0000B3220000}"/>
    <cellStyle name="Migliaia 2 3 2 3 3 2 2 2 2" xfId="22131" xr:uid="{00000000-0005-0000-0000-0000B4220000}"/>
    <cellStyle name="Migliaia 2 3 2 3 3 2 2 2 2 2" xfId="44968" xr:uid="{00000000-0005-0000-0000-0000B5220000}"/>
    <cellStyle name="Migliaia 2 3 2 3 3 2 2 2 3" xfId="33551" xr:uid="{00000000-0005-0000-0000-0000B6220000}"/>
    <cellStyle name="Migliaia 2 3 2 3 3 2 2 3" xfId="16423" xr:uid="{00000000-0005-0000-0000-0000B7220000}"/>
    <cellStyle name="Migliaia 2 3 2 3 3 2 2 3 2" xfId="39260" xr:uid="{00000000-0005-0000-0000-0000B8220000}"/>
    <cellStyle name="Migliaia 2 3 2 3 3 2 2 4" xfId="27843" xr:uid="{00000000-0005-0000-0000-0000B9220000}"/>
    <cellStyle name="Migliaia 2 3 2 3 3 2 3" xfId="7860" xr:uid="{00000000-0005-0000-0000-0000BA220000}"/>
    <cellStyle name="Migliaia 2 3 2 3 3 2 3 2" xfId="19277" xr:uid="{00000000-0005-0000-0000-0000BB220000}"/>
    <cellStyle name="Migliaia 2 3 2 3 3 2 3 2 2" xfId="42114" xr:uid="{00000000-0005-0000-0000-0000BC220000}"/>
    <cellStyle name="Migliaia 2 3 2 3 3 2 3 3" xfId="30697" xr:uid="{00000000-0005-0000-0000-0000BD220000}"/>
    <cellStyle name="Migliaia 2 3 2 3 3 2 4" xfId="13569" xr:uid="{00000000-0005-0000-0000-0000BE220000}"/>
    <cellStyle name="Migliaia 2 3 2 3 3 2 4 2" xfId="36406" xr:uid="{00000000-0005-0000-0000-0000BF220000}"/>
    <cellStyle name="Migliaia 2 3 2 3 3 2 5" xfId="24989" xr:uid="{00000000-0005-0000-0000-0000C0220000}"/>
    <cellStyle name="Migliaia 2 3 2 3 3 3" xfId="3578" xr:uid="{00000000-0005-0000-0000-0000C1220000}"/>
    <cellStyle name="Migliaia 2 3 2 3 3 3 2" xfId="9287" xr:uid="{00000000-0005-0000-0000-0000C2220000}"/>
    <cellStyle name="Migliaia 2 3 2 3 3 3 2 2" xfId="20704" xr:uid="{00000000-0005-0000-0000-0000C3220000}"/>
    <cellStyle name="Migliaia 2 3 2 3 3 3 2 2 2" xfId="43541" xr:uid="{00000000-0005-0000-0000-0000C4220000}"/>
    <cellStyle name="Migliaia 2 3 2 3 3 3 2 3" xfId="32124" xr:uid="{00000000-0005-0000-0000-0000C5220000}"/>
    <cellStyle name="Migliaia 2 3 2 3 3 3 3" xfId="14996" xr:uid="{00000000-0005-0000-0000-0000C6220000}"/>
    <cellStyle name="Migliaia 2 3 2 3 3 3 3 2" xfId="37833" xr:uid="{00000000-0005-0000-0000-0000C7220000}"/>
    <cellStyle name="Migliaia 2 3 2 3 3 3 4" xfId="26416" xr:uid="{00000000-0005-0000-0000-0000C8220000}"/>
    <cellStyle name="Migliaia 2 3 2 3 3 4" xfId="6433" xr:uid="{00000000-0005-0000-0000-0000C9220000}"/>
    <cellStyle name="Migliaia 2 3 2 3 3 4 2" xfId="17850" xr:uid="{00000000-0005-0000-0000-0000CA220000}"/>
    <cellStyle name="Migliaia 2 3 2 3 3 4 2 2" xfId="40687" xr:uid="{00000000-0005-0000-0000-0000CB220000}"/>
    <cellStyle name="Migliaia 2 3 2 3 3 4 3" xfId="29270" xr:uid="{00000000-0005-0000-0000-0000CC220000}"/>
    <cellStyle name="Migliaia 2 3 2 3 3 5" xfId="12142" xr:uid="{00000000-0005-0000-0000-0000CD220000}"/>
    <cellStyle name="Migliaia 2 3 2 3 3 5 2" xfId="34979" xr:uid="{00000000-0005-0000-0000-0000CE220000}"/>
    <cellStyle name="Migliaia 2 3 2 3 3 6" xfId="23562" xr:uid="{00000000-0005-0000-0000-0000CF220000}"/>
    <cellStyle name="Migliaia 2 3 2 3 4" xfId="830" xr:uid="{00000000-0005-0000-0000-0000D0220000}"/>
    <cellStyle name="Migliaia 2 3 2 3 4 2" xfId="2366" xr:uid="{00000000-0005-0000-0000-0000D1220000}"/>
    <cellStyle name="Migliaia 2 3 2 3 4 2 2" xfId="5222" xr:uid="{00000000-0005-0000-0000-0000D2220000}"/>
    <cellStyle name="Migliaia 2 3 2 3 4 2 2 2" xfId="10930" xr:uid="{00000000-0005-0000-0000-0000D3220000}"/>
    <cellStyle name="Migliaia 2 3 2 3 4 2 2 2 2" xfId="22348" xr:uid="{00000000-0005-0000-0000-0000D4220000}"/>
    <cellStyle name="Migliaia 2 3 2 3 4 2 2 2 2 2" xfId="45185" xr:uid="{00000000-0005-0000-0000-0000D5220000}"/>
    <cellStyle name="Migliaia 2 3 2 3 4 2 2 2 3" xfId="33768" xr:uid="{00000000-0005-0000-0000-0000D6220000}"/>
    <cellStyle name="Migliaia 2 3 2 3 4 2 2 3" xfId="16640" xr:uid="{00000000-0005-0000-0000-0000D7220000}"/>
    <cellStyle name="Migliaia 2 3 2 3 4 2 2 3 2" xfId="39477" xr:uid="{00000000-0005-0000-0000-0000D8220000}"/>
    <cellStyle name="Migliaia 2 3 2 3 4 2 2 4" xfId="28060" xr:uid="{00000000-0005-0000-0000-0000D9220000}"/>
    <cellStyle name="Migliaia 2 3 2 3 4 2 3" xfId="8077" xr:uid="{00000000-0005-0000-0000-0000DA220000}"/>
    <cellStyle name="Migliaia 2 3 2 3 4 2 3 2" xfId="19494" xr:uid="{00000000-0005-0000-0000-0000DB220000}"/>
    <cellStyle name="Migliaia 2 3 2 3 4 2 3 2 2" xfId="42331" xr:uid="{00000000-0005-0000-0000-0000DC220000}"/>
    <cellStyle name="Migliaia 2 3 2 3 4 2 3 3" xfId="30914" xr:uid="{00000000-0005-0000-0000-0000DD220000}"/>
    <cellStyle name="Migliaia 2 3 2 3 4 2 4" xfId="13786" xr:uid="{00000000-0005-0000-0000-0000DE220000}"/>
    <cellStyle name="Migliaia 2 3 2 3 4 2 4 2" xfId="36623" xr:uid="{00000000-0005-0000-0000-0000DF220000}"/>
    <cellStyle name="Migliaia 2 3 2 3 4 2 5" xfId="25206" xr:uid="{00000000-0005-0000-0000-0000E0220000}"/>
    <cellStyle name="Migliaia 2 3 2 3 4 3" xfId="3795" xr:uid="{00000000-0005-0000-0000-0000E1220000}"/>
    <cellStyle name="Migliaia 2 3 2 3 4 3 2" xfId="9504" xr:uid="{00000000-0005-0000-0000-0000E2220000}"/>
    <cellStyle name="Migliaia 2 3 2 3 4 3 2 2" xfId="20921" xr:uid="{00000000-0005-0000-0000-0000E3220000}"/>
    <cellStyle name="Migliaia 2 3 2 3 4 3 2 2 2" xfId="43758" xr:uid="{00000000-0005-0000-0000-0000E4220000}"/>
    <cellStyle name="Migliaia 2 3 2 3 4 3 2 3" xfId="32341" xr:uid="{00000000-0005-0000-0000-0000E5220000}"/>
    <cellStyle name="Migliaia 2 3 2 3 4 3 3" xfId="15213" xr:uid="{00000000-0005-0000-0000-0000E6220000}"/>
    <cellStyle name="Migliaia 2 3 2 3 4 3 3 2" xfId="38050" xr:uid="{00000000-0005-0000-0000-0000E7220000}"/>
    <cellStyle name="Migliaia 2 3 2 3 4 3 4" xfId="26633" xr:uid="{00000000-0005-0000-0000-0000E8220000}"/>
    <cellStyle name="Migliaia 2 3 2 3 4 4" xfId="6650" xr:uid="{00000000-0005-0000-0000-0000E9220000}"/>
    <cellStyle name="Migliaia 2 3 2 3 4 4 2" xfId="18067" xr:uid="{00000000-0005-0000-0000-0000EA220000}"/>
    <cellStyle name="Migliaia 2 3 2 3 4 4 2 2" xfId="40904" xr:uid="{00000000-0005-0000-0000-0000EB220000}"/>
    <cellStyle name="Migliaia 2 3 2 3 4 4 3" xfId="29487" xr:uid="{00000000-0005-0000-0000-0000EC220000}"/>
    <cellStyle name="Migliaia 2 3 2 3 4 5" xfId="12359" xr:uid="{00000000-0005-0000-0000-0000ED220000}"/>
    <cellStyle name="Migliaia 2 3 2 3 4 5 2" xfId="35196" xr:uid="{00000000-0005-0000-0000-0000EE220000}"/>
    <cellStyle name="Migliaia 2 3 2 3 4 6" xfId="23779" xr:uid="{00000000-0005-0000-0000-0000EF220000}"/>
    <cellStyle name="Migliaia 2 3 2 3 5" xfId="1077" xr:uid="{00000000-0005-0000-0000-0000F0220000}"/>
    <cellStyle name="Migliaia 2 3 2 3 5 2" xfId="2583" xr:uid="{00000000-0005-0000-0000-0000F1220000}"/>
    <cellStyle name="Migliaia 2 3 2 3 5 2 2" xfId="5439" xr:uid="{00000000-0005-0000-0000-0000F2220000}"/>
    <cellStyle name="Migliaia 2 3 2 3 5 2 2 2" xfId="11147" xr:uid="{00000000-0005-0000-0000-0000F3220000}"/>
    <cellStyle name="Migliaia 2 3 2 3 5 2 2 2 2" xfId="22565" xr:uid="{00000000-0005-0000-0000-0000F4220000}"/>
    <cellStyle name="Migliaia 2 3 2 3 5 2 2 2 2 2" xfId="45402" xr:uid="{00000000-0005-0000-0000-0000F5220000}"/>
    <cellStyle name="Migliaia 2 3 2 3 5 2 2 2 3" xfId="33985" xr:uid="{00000000-0005-0000-0000-0000F6220000}"/>
    <cellStyle name="Migliaia 2 3 2 3 5 2 2 3" xfId="16857" xr:uid="{00000000-0005-0000-0000-0000F7220000}"/>
    <cellStyle name="Migliaia 2 3 2 3 5 2 2 3 2" xfId="39694" xr:uid="{00000000-0005-0000-0000-0000F8220000}"/>
    <cellStyle name="Migliaia 2 3 2 3 5 2 2 4" xfId="28277" xr:uid="{00000000-0005-0000-0000-0000F9220000}"/>
    <cellStyle name="Migliaia 2 3 2 3 5 2 3" xfId="8294" xr:uid="{00000000-0005-0000-0000-0000FA220000}"/>
    <cellStyle name="Migliaia 2 3 2 3 5 2 3 2" xfId="19711" xr:uid="{00000000-0005-0000-0000-0000FB220000}"/>
    <cellStyle name="Migliaia 2 3 2 3 5 2 3 2 2" xfId="42548" xr:uid="{00000000-0005-0000-0000-0000FC220000}"/>
    <cellStyle name="Migliaia 2 3 2 3 5 2 3 3" xfId="31131" xr:uid="{00000000-0005-0000-0000-0000FD220000}"/>
    <cellStyle name="Migliaia 2 3 2 3 5 2 4" xfId="14003" xr:uid="{00000000-0005-0000-0000-0000FE220000}"/>
    <cellStyle name="Migliaia 2 3 2 3 5 2 4 2" xfId="36840" xr:uid="{00000000-0005-0000-0000-0000FF220000}"/>
    <cellStyle name="Migliaia 2 3 2 3 5 2 5" xfId="25423" xr:uid="{00000000-0005-0000-0000-000000230000}"/>
    <cellStyle name="Migliaia 2 3 2 3 5 3" xfId="4012" xr:uid="{00000000-0005-0000-0000-000001230000}"/>
    <cellStyle name="Migliaia 2 3 2 3 5 3 2" xfId="9721" xr:uid="{00000000-0005-0000-0000-000002230000}"/>
    <cellStyle name="Migliaia 2 3 2 3 5 3 2 2" xfId="21138" xr:uid="{00000000-0005-0000-0000-000003230000}"/>
    <cellStyle name="Migliaia 2 3 2 3 5 3 2 2 2" xfId="43975" xr:uid="{00000000-0005-0000-0000-000004230000}"/>
    <cellStyle name="Migliaia 2 3 2 3 5 3 2 3" xfId="32558" xr:uid="{00000000-0005-0000-0000-000005230000}"/>
    <cellStyle name="Migliaia 2 3 2 3 5 3 3" xfId="15430" xr:uid="{00000000-0005-0000-0000-000006230000}"/>
    <cellStyle name="Migliaia 2 3 2 3 5 3 3 2" xfId="38267" xr:uid="{00000000-0005-0000-0000-000007230000}"/>
    <cellStyle name="Migliaia 2 3 2 3 5 3 4" xfId="26850" xr:uid="{00000000-0005-0000-0000-000008230000}"/>
    <cellStyle name="Migliaia 2 3 2 3 5 4" xfId="6867" xr:uid="{00000000-0005-0000-0000-000009230000}"/>
    <cellStyle name="Migliaia 2 3 2 3 5 4 2" xfId="18284" xr:uid="{00000000-0005-0000-0000-00000A230000}"/>
    <cellStyle name="Migliaia 2 3 2 3 5 4 2 2" xfId="41121" xr:uid="{00000000-0005-0000-0000-00000B230000}"/>
    <cellStyle name="Migliaia 2 3 2 3 5 4 3" xfId="29704" xr:uid="{00000000-0005-0000-0000-00000C230000}"/>
    <cellStyle name="Migliaia 2 3 2 3 5 5" xfId="12576" xr:uid="{00000000-0005-0000-0000-00000D230000}"/>
    <cellStyle name="Migliaia 2 3 2 3 5 5 2" xfId="35413" xr:uid="{00000000-0005-0000-0000-00000E230000}"/>
    <cellStyle name="Migliaia 2 3 2 3 5 6" xfId="23996" xr:uid="{00000000-0005-0000-0000-00000F230000}"/>
    <cellStyle name="Migliaia 2 3 2 3 6" xfId="1324" xr:uid="{00000000-0005-0000-0000-000010230000}"/>
    <cellStyle name="Migliaia 2 3 2 3 6 2" xfId="2800" xr:uid="{00000000-0005-0000-0000-000011230000}"/>
    <cellStyle name="Migliaia 2 3 2 3 6 2 2" xfId="5656" xr:uid="{00000000-0005-0000-0000-000012230000}"/>
    <cellStyle name="Migliaia 2 3 2 3 6 2 2 2" xfId="11364" xr:uid="{00000000-0005-0000-0000-000013230000}"/>
    <cellStyle name="Migliaia 2 3 2 3 6 2 2 2 2" xfId="22782" xr:uid="{00000000-0005-0000-0000-000014230000}"/>
    <cellStyle name="Migliaia 2 3 2 3 6 2 2 2 2 2" xfId="45619" xr:uid="{00000000-0005-0000-0000-000015230000}"/>
    <cellStyle name="Migliaia 2 3 2 3 6 2 2 2 3" xfId="34202" xr:uid="{00000000-0005-0000-0000-000016230000}"/>
    <cellStyle name="Migliaia 2 3 2 3 6 2 2 3" xfId="17074" xr:uid="{00000000-0005-0000-0000-000017230000}"/>
    <cellStyle name="Migliaia 2 3 2 3 6 2 2 3 2" xfId="39911" xr:uid="{00000000-0005-0000-0000-000018230000}"/>
    <cellStyle name="Migliaia 2 3 2 3 6 2 2 4" xfId="28494" xr:uid="{00000000-0005-0000-0000-000019230000}"/>
    <cellStyle name="Migliaia 2 3 2 3 6 2 3" xfId="8511" xr:uid="{00000000-0005-0000-0000-00001A230000}"/>
    <cellStyle name="Migliaia 2 3 2 3 6 2 3 2" xfId="19928" xr:uid="{00000000-0005-0000-0000-00001B230000}"/>
    <cellStyle name="Migliaia 2 3 2 3 6 2 3 2 2" xfId="42765" xr:uid="{00000000-0005-0000-0000-00001C230000}"/>
    <cellStyle name="Migliaia 2 3 2 3 6 2 3 3" xfId="31348" xr:uid="{00000000-0005-0000-0000-00001D230000}"/>
    <cellStyle name="Migliaia 2 3 2 3 6 2 4" xfId="14220" xr:uid="{00000000-0005-0000-0000-00001E230000}"/>
    <cellStyle name="Migliaia 2 3 2 3 6 2 4 2" xfId="37057" xr:uid="{00000000-0005-0000-0000-00001F230000}"/>
    <cellStyle name="Migliaia 2 3 2 3 6 2 5" xfId="25640" xr:uid="{00000000-0005-0000-0000-000020230000}"/>
    <cellStyle name="Migliaia 2 3 2 3 6 3" xfId="4229" xr:uid="{00000000-0005-0000-0000-000021230000}"/>
    <cellStyle name="Migliaia 2 3 2 3 6 3 2" xfId="9938" xr:uid="{00000000-0005-0000-0000-000022230000}"/>
    <cellStyle name="Migliaia 2 3 2 3 6 3 2 2" xfId="21355" xr:uid="{00000000-0005-0000-0000-000023230000}"/>
    <cellStyle name="Migliaia 2 3 2 3 6 3 2 2 2" xfId="44192" xr:uid="{00000000-0005-0000-0000-000024230000}"/>
    <cellStyle name="Migliaia 2 3 2 3 6 3 2 3" xfId="32775" xr:uid="{00000000-0005-0000-0000-000025230000}"/>
    <cellStyle name="Migliaia 2 3 2 3 6 3 3" xfId="15647" xr:uid="{00000000-0005-0000-0000-000026230000}"/>
    <cellStyle name="Migliaia 2 3 2 3 6 3 3 2" xfId="38484" xr:uid="{00000000-0005-0000-0000-000027230000}"/>
    <cellStyle name="Migliaia 2 3 2 3 6 3 4" xfId="27067" xr:uid="{00000000-0005-0000-0000-000028230000}"/>
    <cellStyle name="Migliaia 2 3 2 3 6 4" xfId="7084" xr:uid="{00000000-0005-0000-0000-000029230000}"/>
    <cellStyle name="Migliaia 2 3 2 3 6 4 2" xfId="18501" xr:uid="{00000000-0005-0000-0000-00002A230000}"/>
    <cellStyle name="Migliaia 2 3 2 3 6 4 2 2" xfId="41338" xr:uid="{00000000-0005-0000-0000-00002B230000}"/>
    <cellStyle name="Migliaia 2 3 2 3 6 4 3" xfId="29921" xr:uid="{00000000-0005-0000-0000-00002C230000}"/>
    <cellStyle name="Migliaia 2 3 2 3 6 5" xfId="12793" xr:uid="{00000000-0005-0000-0000-00002D230000}"/>
    <cellStyle name="Migliaia 2 3 2 3 6 5 2" xfId="35630" xr:uid="{00000000-0005-0000-0000-00002E230000}"/>
    <cellStyle name="Migliaia 2 3 2 3 6 6" xfId="24213" xr:uid="{00000000-0005-0000-0000-00002F230000}"/>
    <cellStyle name="Migliaia 2 3 2 3 7" xfId="1571" xr:uid="{00000000-0005-0000-0000-000030230000}"/>
    <cellStyle name="Migliaia 2 3 2 3 7 2" xfId="3017" xr:uid="{00000000-0005-0000-0000-000031230000}"/>
    <cellStyle name="Migliaia 2 3 2 3 7 2 2" xfId="5873" xr:uid="{00000000-0005-0000-0000-000032230000}"/>
    <cellStyle name="Migliaia 2 3 2 3 7 2 2 2" xfId="11581" xr:uid="{00000000-0005-0000-0000-000033230000}"/>
    <cellStyle name="Migliaia 2 3 2 3 7 2 2 2 2" xfId="22999" xr:uid="{00000000-0005-0000-0000-000034230000}"/>
    <cellStyle name="Migliaia 2 3 2 3 7 2 2 2 2 2" xfId="45836" xr:uid="{00000000-0005-0000-0000-000035230000}"/>
    <cellStyle name="Migliaia 2 3 2 3 7 2 2 2 3" xfId="34419" xr:uid="{00000000-0005-0000-0000-000036230000}"/>
    <cellStyle name="Migliaia 2 3 2 3 7 2 2 3" xfId="17291" xr:uid="{00000000-0005-0000-0000-000037230000}"/>
    <cellStyle name="Migliaia 2 3 2 3 7 2 2 3 2" xfId="40128" xr:uid="{00000000-0005-0000-0000-000038230000}"/>
    <cellStyle name="Migliaia 2 3 2 3 7 2 2 4" xfId="28711" xr:uid="{00000000-0005-0000-0000-000039230000}"/>
    <cellStyle name="Migliaia 2 3 2 3 7 2 3" xfId="8728" xr:uid="{00000000-0005-0000-0000-00003A230000}"/>
    <cellStyle name="Migliaia 2 3 2 3 7 2 3 2" xfId="20145" xr:uid="{00000000-0005-0000-0000-00003B230000}"/>
    <cellStyle name="Migliaia 2 3 2 3 7 2 3 2 2" xfId="42982" xr:uid="{00000000-0005-0000-0000-00003C230000}"/>
    <cellStyle name="Migliaia 2 3 2 3 7 2 3 3" xfId="31565" xr:uid="{00000000-0005-0000-0000-00003D230000}"/>
    <cellStyle name="Migliaia 2 3 2 3 7 2 4" xfId="14437" xr:uid="{00000000-0005-0000-0000-00003E230000}"/>
    <cellStyle name="Migliaia 2 3 2 3 7 2 4 2" xfId="37274" xr:uid="{00000000-0005-0000-0000-00003F230000}"/>
    <cellStyle name="Migliaia 2 3 2 3 7 2 5" xfId="25857" xr:uid="{00000000-0005-0000-0000-000040230000}"/>
    <cellStyle name="Migliaia 2 3 2 3 7 3" xfId="4446" xr:uid="{00000000-0005-0000-0000-000041230000}"/>
    <cellStyle name="Migliaia 2 3 2 3 7 3 2" xfId="10155" xr:uid="{00000000-0005-0000-0000-000042230000}"/>
    <cellStyle name="Migliaia 2 3 2 3 7 3 2 2" xfId="21572" xr:uid="{00000000-0005-0000-0000-000043230000}"/>
    <cellStyle name="Migliaia 2 3 2 3 7 3 2 2 2" xfId="44409" xr:uid="{00000000-0005-0000-0000-000044230000}"/>
    <cellStyle name="Migliaia 2 3 2 3 7 3 2 3" xfId="32992" xr:uid="{00000000-0005-0000-0000-000045230000}"/>
    <cellStyle name="Migliaia 2 3 2 3 7 3 3" xfId="15864" xr:uid="{00000000-0005-0000-0000-000046230000}"/>
    <cellStyle name="Migliaia 2 3 2 3 7 3 3 2" xfId="38701" xr:uid="{00000000-0005-0000-0000-000047230000}"/>
    <cellStyle name="Migliaia 2 3 2 3 7 3 4" xfId="27284" xr:uid="{00000000-0005-0000-0000-000048230000}"/>
    <cellStyle name="Migliaia 2 3 2 3 7 4" xfId="7301" xr:uid="{00000000-0005-0000-0000-000049230000}"/>
    <cellStyle name="Migliaia 2 3 2 3 7 4 2" xfId="18718" xr:uid="{00000000-0005-0000-0000-00004A230000}"/>
    <cellStyle name="Migliaia 2 3 2 3 7 4 2 2" xfId="41555" xr:uid="{00000000-0005-0000-0000-00004B230000}"/>
    <cellStyle name="Migliaia 2 3 2 3 7 4 3" xfId="30138" xr:uid="{00000000-0005-0000-0000-00004C230000}"/>
    <cellStyle name="Migliaia 2 3 2 3 7 5" xfId="13010" xr:uid="{00000000-0005-0000-0000-00004D230000}"/>
    <cellStyle name="Migliaia 2 3 2 3 7 5 2" xfId="35847" xr:uid="{00000000-0005-0000-0000-00004E230000}"/>
    <cellStyle name="Migliaia 2 3 2 3 7 6" xfId="24430" xr:uid="{00000000-0005-0000-0000-00004F230000}"/>
    <cellStyle name="Migliaia 2 3 2 3 8" xfId="1920" xr:uid="{00000000-0005-0000-0000-000050230000}"/>
    <cellStyle name="Migliaia 2 3 2 3 8 2" xfId="4776" xr:uid="{00000000-0005-0000-0000-000051230000}"/>
    <cellStyle name="Migliaia 2 3 2 3 8 2 2" xfId="10485" xr:uid="{00000000-0005-0000-0000-000052230000}"/>
    <cellStyle name="Migliaia 2 3 2 3 8 2 2 2" xfId="21902" xr:uid="{00000000-0005-0000-0000-000053230000}"/>
    <cellStyle name="Migliaia 2 3 2 3 8 2 2 2 2" xfId="44739" xr:uid="{00000000-0005-0000-0000-000054230000}"/>
    <cellStyle name="Migliaia 2 3 2 3 8 2 2 3" xfId="33322" xr:uid="{00000000-0005-0000-0000-000055230000}"/>
    <cellStyle name="Migliaia 2 3 2 3 8 2 3" xfId="16194" xr:uid="{00000000-0005-0000-0000-000056230000}"/>
    <cellStyle name="Migliaia 2 3 2 3 8 2 3 2" xfId="39031" xr:uid="{00000000-0005-0000-0000-000057230000}"/>
    <cellStyle name="Migliaia 2 3 2 3 8 2 4" xfId="27614" xr:uid="{00000000-0005-0000-0000-000058230000}"/>
    <cellStyle name="Migliaia 2 3 2 3 8 3" xfId="7631" xr:uid="{00000000-0005-0000-0000-000059230000}"/>
    <cellStyle name="Migliaia 2 3 2 3 8 3 2" xfId="19048" xr:uid="{00000000-0005-0000-0000-00005A230000}"/>
    <cellStyle name="Migliaia 2 3 2 3 8 3 2 2" xfId="41885" xr:uid="{00000000-0005-0000-0000-00005B230000}"/>
    <cellStyle name="Migliaia 2 3 2 3 8 3 3" xfId="30468" xr:uid="{00000000-0005-0000-0000-00005C230000}"/>
    <cellStyle name="Migliaia 2 3 2 3 8 4" xfId="13340" xr:uid="{00000000-0005-0000-0000-00005D230000}"/>
    <cellStyle name="Migliaia 2 3 2 3 8 4 2" xfId="36177" xr:uid="{00000000-0005-0000-0000-00005E230000}"/>
    <cellStyle name="Migliaia 2 3 2 3 8 5" xfId="24760" xr:uid="{00000000-0005-0000-0000-00005F230000}"/>
    <cellStyle name="Migliaia 2 3 2 3 9" xfId="3349" xr:uid="{00000000-0005-0000-0000-000060230000}"/>
    <cellStyle name="Migliaia 2 3 2 3 9 2" xfId="9058" xr:uid="{00000000-0005-0000-0000-000061230000}"/>
    <cellStyle name="Migliaia 2 3 2 3 9 2 2" xfId="20475" xr:uid="{00000000-0005-0000-0000-000062230000}"/>
    <cellStyle name="Migliaia 2 3 2 3 9 2 2 2" xfId="43312" xr:uid="{00000000-0005-0000-0000-000063230000}"/>
    <cellStyle name="Migliaia 2 3 2 3 9 2 3" xfId="31895" xr:uid="{00000000-0005-0000-0000-000064230000}"/>
    <cellStyle name="Migliaia 2 3 2 3 9 3" xfId="14767" xr:uid="{00000000-0005-0000-0000-000065230000}"/>
    <cellStyle name="Migliaia 2 3 2 3 9 3 2" xfId="37604" xr:uid="{00000000-0005-0000-0000-000066230000}"/>
    <cellStyle name="Migliaia 2 3 2 3 9 4" xfId="26187" xr:uid="{00000000-0005-0000-0000-000067230000}"/>
    <cellStyle name="Migliaia 2 3 2 4" xfId="421" xr:uid="{00000000-0005-0000-0000-000068230000}"/>
    <cellStyle name="Migliaia 2 3 2 4 10" xfId="12013" xr:uid="{00000000-0005-0000-0000-000069230000}"/>
    <cellStyle name="Migliaia 2 3 2 4 10 2" xfId="34850" xr:uid="{00000000-0005-0000-0000-00006A230000}"/>
    <cellStyle name="Migliaia 2 3 2 4 11" xfId="23433" xr:uid="{00000000-0005-0000-0000-00006B230000}"/>
    <cellStyle name="Migliaia 2 3 2 4 2" xfId="675" xr:uid="{00000000-0005-0000-0000-00006C230000}"/>
    <cellStyle name="Migliaia 2 3 2 4 2 2" xfId="2237" xr:uid="{00000000-0005-0000-0000-00006D230000}"/>
    <cellStyle name="Migliaia 2 3 2 4 2 2 2" xfId="5093" xr:uid="{00000000-0005-0000-0000-00006E230000}"/>
    <cellStyle name="Migliaia 2 3 2 4 2 2 2 2" xfId="10801" xr:uid="{00000000-0005-0000-0000-00006F230000}"/>
    <cellStyle name="Migliaia 2 3 2 4 2 2 2 2 2" xfId="22219" xr:uid="{00000000-0005-0000-0000-000070230000}"/>
    <cellStyle name="Migliaia 2 3 2 4 2 2 2 2 2 2" xfId="45056" xr:uid="{00000000-0005-0000-0000-000071230000}"/>
    <cellStyle name="Migliaia 2 3 2 4 2 2 2 2 3" xfId="33639" xr:uid="{00000000-0005-0000-0000-000072230000}"/>
    <cellStyle name="Migliaia 2 3 2 4 2 2 2 3" xfId="16511" xr:uid="{00000000-0005-0000-0000-000073230000}"/>
    <cellStyle name="Migliaia 2 3 2 4 2 2 2 3 2" xfId="39348" xr:uid="{00000000-0005-0000-0000-000074230000}"/>
    <cellStyle name="Migliaia 2 3 2 4 2 2 2 4" xfId="27931" xr:uid="{00000000-0005-0000-0000-000075230000}"/>
    <cellStyle name="Migliaia 2 3 2 4 2 2 3" xfId="7948" xr:uid="{00000000-0005-0000-0000-000076230000}"/>
    <cellStyle name="Migliaia 2 3 2 4 2 2 3 2" xfId="19365" xr:uid="{00000000-0005-0000-0000-000077230000}"/>
    <cellStyle name="Migliaia 2 3 2 4 2 2 3 2 2" xfId="42202" xr:uid="{00000000-0005-0000-0000-000078230000}"/>
    <cellStyle name="Migliaia 2 3 2 4 2 2 3 3" xfId="30785" xr:uid="{00000000-0005-0000-0000-000079230000}"/>
    <cellStyle name="Migliaia 2 3 2 4 2 2 4" xfId="13657" xr:uid="{00000000-0005-0000-0000-00007A230000}"/>
    <cellStyle name="Migliaia 2 3 2 4 2 2 4 2" xfId="36494" xr:uid="{00000000-0005-0000-0000-00007B230000}"/>
    <cellStyle name="Migliaia 2 3 2 4 2 2 5" xfId="25077" xr:uid="{00000000-0005-0000-0000-00007C230000}"/>
    <cellStyle name="Migliaia 2 3 2 4 2 3" xfId="3666" xr:uid="{00000000-0005-0000-0000-00007D230000}"/>
    <cellStyle name="Migliaia 2 3 2 4 2 3 2" xfId="9375" xr:uid="{00000000-0005-0000-0000-00007E230000}"/>
    <cellStyle name="Migliaia 2 3 2 4 2 3 2 2" xfId="20792" xr:uid="{00000000-0005-0000-0000-00007F230000}"/>
    <cellStyle name="Migliaia 2 3 2 4 2 3 2 2 2" xfId="43629" xr:uid="{00000000-0005-0000-0000-000080230000}"/>
    <cellStyle name="Migliaia 2 3 2 4 2 3 2 3" xfId="32212" xr:uid="{00000000-0005-0000-0000-000081230000}"/>
    <cellStyle name="Migliaia 2 3 2 4 2 3 3" xfId="15084" xr:uid="{00000000-0005-0000-0000-000082230000}"/>
    <cellStyle name="Migliaia 2 3 2 4 2 3 3 2" xfId="37921" xr:uid="{00000000-0005-0000-0000-000083230000}"/>
    <cellStyle name="Migliaia 2 3 2 4 2 3 4" xfId="26504" xr:uid="{00000000-0005-0000-0000-000084230000}"/>
    <cellStyle name="Migliaia 2 3 2 4 2 4" xfId="6521" xr:uid="{00000000-0005-0000-0000-000085230000}"/>
    <cellStyle name="Migliaia 2 3 2 4 2 4 2" xfId="17938" xr:uid="{00000000-0005-0000-0000-000086230000}"/>
    <cellStyle name="Migliaia 2 3 2 4 2 4 2 2" xfId="40775" xr:uid="{00000000-0005-0000-0000-000087230000}"/>
    <cellStyle name="Migliaia 2 3 2 4 2 4 3" xfId="29358" xr:uid="{00000000-0005-0000-0000-000088230000}"/>
    <cellStyle name="Migliaia 2 3 2 4 2 5" xfId="12230" xr:uid="{00000000-0005-0000-0000-000089230000}"/>
    <cellStyle name="Migliaia 2 3 2 4 2 5 2" xfId="35067" xr:uid="{00000000-0005-0000-0000-00008A230000}"/>
    <cellStyle name="Migliaia 2 3 2 4 2 6" xfId="23650" xr:uid="{00000000-0005-0000-0000-00008B230000}"/>
    <cellStyle name="Migliaia 2 3 2 4 3" xfId="935" xr:uid="{00000000-0005-0000-0000-00008C230000}"/>
    <cellStyle name="Migliaia 2 3 2 4 3 2" xfId="2454" xr:uid="{00000000-0005-0000-0000-00008D230000}"/>
    <cellStyle name="Migliaia 2 3 2 4 3 2 2" xfId="5310" xr:uid="{00000000-0005-0000-0000-00008E230000}"/>
    <cellStyle name="Migliaia 2 3 2 4 3 2 2 2" xfId="11018" xr:uid="{00000000-0005-0000-0000-00008F230000}"/>
    <cellStyle name="Migliaia 2 3 2 4 3 2 2 2 2" xfId="22436" xr:uid="{00000000-0005-0000-0000-000090230000}"/>
    <cellStyle name="Migliaia 2 3 2 4 3 2 2 2 2 2" xfId="45273" xr:uid="{00000000-0005-0000-0000-000091230000}"/>
    <cellStyle name="Migliaia 2 3 2 4 3 2 2 2 3" xfId="33856" xr:uid="{00000000-0005-0000-0000-000092230000}"/>
    <cellStyle name="Migliaia 2 3 2 4 3 2 2 3" xfId="16728" xr:uid="{00000000-0005-0000-0000-000093230000}"/>
    <cellStyle name="Migliaia 2 3 2 4 3 2 2 3 2" xfId="39565" xr:uid="{00000000-0005-0000-0000-000094230000}"/>
    <cellStyle name="Migliaia 2 3 2 4 3 2 2 4" xfId="28148" xr:uid="{00000000-0005-0000-0000-000095230000}"/>
    <cellStyle name="Migliaia 2 3 2 4 3 2 3" xfId="8165" xr:uid="{00000000-0005-0000-0000-000096230000}"/>
    <cellStyle name="Migliaia 2 3 2 4 3 2 3 2" xfId="19582" xr:uid="{00000000-0005-0000-0000-000097230000}"/>
    <cellStyle name="Migliaia 2 3 2 4 3 2 3 2 2" xfId="42419" xr:uid="{00000000-0005-0000-0000-000098230000}"/>
    <cellStyle name="Migliaia 2 3 2 4 3 2 3 3" xfId="31002" xr:uid="{00000000-0005-0000-0000-000099230000}"/>
    <cellStyle name="Migliaia 2 3 2 4 3 2 4" xfId="13874" xr:uid="{00000000-0005-0000-0000-00009A230000}"/>
    <cellStyle name="Migliaia 2 3 2 4 3 2 4 2" xfId="36711" xr:uid="{00000000-0005-0000-0000-00009B230000}"/>
    <cellStyle name="Migliaia 2 3 2 4 3 2 5" xfId="25294" xr:uid="{00000000-0005-0000-0000-00009C230000}"/>
    <cellStyle name="Migliaia 2 3 2 4 3 3" xfId="3883" xr:uid="{00000000-0005-0000-0000-00009D230000}"/>
    <cellStyle name="Migliaia 2 3 2 4 3 3 2" xfId="9592" xr:uid="{00000000-0005-0000-0000-00009E230000}"/>
    <cellStyle name="Migliaia 2 3 2 4 3 3 2 2" xfId="21009" xr:uid="{00000000-0005-0000-0000-00009F230000}"/>
    <cellStyle name="Migliaia 2 3 2 4 3 3 2 2 2" xfId="43846" xr:uid="{00000000-0005-0000-0000-0000A0230000}"/>
    <cellStyle name="Migliaia 2 3 2 4 3 3 2 3" xfId="32429" xr:uid="{00000000-0005-0000-0000-0000A1230000}"/>
    <cellStyle name="Migliaia 2 3 2 4 3 3 3" xfId="15301" xr:uid="{00000000-0005-0000-0000-0000A2230000}"/>
    <cellStyle name="Migliaia 2 3 2 4 3 3 3 2" xfId="38138" xr:uid="{00000000-0005-0000-0000-0000A3230000}"/>
    <cellStyle name="Migliaia 2 3 2 4 3 3 4" xfId="26721" xr:uid="{00000000-0005-0000-0000-0000A4230000}"/>
    <cellStyle name="Migliaia 2 3 2 4 3 4" xfId="6738" xr:uid="{00000000-0005-0000-0000-0000A5230000}"/>
    <cellStyle name="Migliaia 2 3 2 4 3 4 2" xfId="18155" xr:uid="{00000000-0005-0000-0000-0000A6230000}"/>
    <cellStyle name="Migliaia 2 3 2 4 3 4 2 2" xfId="40992" xr:uid="{00000000-0005-0000-0000-0000A7230000}"/>
    <cellStyle name="Migliaia 2 3 2 4 3 4 3" xfId="29575" xr:uid="{00000000-0005-0000-0000-0000A8230000}"/>
    <cellStyle name="Migliaia 2 3 2 4 3 5" xfId="12447" xr:uid="{00000000-0005-0000-0000-0000A9230000}"/>
    <cellStyle name="Migliaia 2 3 2 4 3 5 2" xfId="35284" xr:uid="{00000000-0005-0000-0000-0000AA230000}"/>
    <cellStyle name="Migliaia 2 3 2 4 3 6" xfId="23867" xr:uid="{00000000-0005-0000-0000-0000AB230000}"/>
    <cellStyle name="Migliaia 2 3 2 4 4" xfId="1182" xr:uid="{00000000-0005-0000-0000-0000AC230000}"/>
    <cellStyle name="Migliaia 2 3 2 4 4 2" xfId="2671" xr:uid="{00000000-0005-0000-0000-0000AD230000}"/>
    <cellStyle name="Migliaia 2 3 2 4 4 2 2" xfId="5527" xr:uid="{00000000-0005-0000-0000-0000AE230000}"/>
    <cellStyle name="Migliaia 2 3 2 4 4 2 2 2" xfId="11235" xr:uid="{00000000-0005-0000-0000-0000AF230000}"/>
    <cellStyle name="Migliaia 2 3 2 4 4 2 2 2 2" xfId="22653" xr:uid="{00000000-0005-0000-0000-0000B0230000}"/>
    <cellStyle name="Migliaia 2 3 2 4 4 2 2 2 2 2" xfId="45490" xr:uid="{00000000-0005-0000-0000-0000B1230000}"/>
    <cellStyle name="Migliaia 2 3 2 4 4 2 2 2 3" xfId="34073" xr:uid="{00000000-0005-0000-0000-0000B2230000}"/>
    <cellStyle name="Migliaia 2 3 2 4 4 2 2 3" xfId="16945" xr:uid="{00000000-0005-0000-0000-0000B3230000}"/>
    <cellStyle name="Migliaia 2 3 2 4 4 2 2 3 2" xfId="39782" xr:uid="{00000000-0005-0000-0000-0000B4230000}"/>
    <cellStyle name="Migliaia 2 3 2 4 4 2 2 4" xfId="28365" xr:uid="{00000000-0005-0000-0000-0000B5230000}"/>
    <cellStyle name="Migliaia 2 3 2 4 4 2 3" xfId="8382" xr:uid="{00000000-0005-0000-0000-0000B6230000}"/>
    <cellStyle name="Migliaia 2 3 2 4 4 2 3 2" xfId="19799" xr:uid="{00000000-0005-0000-0000-0000B7230000}"/>
    <cellStyle name="Migliaia 2 3 2 4 4 2 3 2 2" xfId="42636" xr:uid="{00000000-0005-0000-0000-0000B8230000}"/>
    <cellStyle name="Migliaia 2 3 2 4 4 2 3 3" xfId="31219" xr:uid="{00000000-0005-0000-0000-0000B9230000}"/>
    <cellStyle name="Migliaia 2 3 2 4 4 2 4" xfId="14091" xr:uid="{00000000-0005-0000-0000-0000BA230000}"/>
    <cellStyle name="Migliaia 2 3 2 4 4 2 4 2" xfId="36928" xr:uid="{00000000-0005-0000-0000-0000BB230000}"/>
    <cellStyle name="Migliaia 2 3 2 4 4 2 5" xfId="25511" xr:uid="{00000000-0005-0000-0000-0000BC230000}"/>
    <cellStyle name="Migliaia 2 3 2 4 4 3" xfId="4100" xr:uid="{00000000-0005-0000-0000-0000BD230000}"/>
    <cellStyle name="Migliaia 2 3 2 4 4 3 2" xfId="9809" xr:uid="{00000000-0005-0000-0000-0000BE230000}"/>
    <cellStyle name="Migliaia 2 3 2 4 4 3 2 2" xfId="21226" xr:uid="{00000000-0005-0000-0000-0000BF230000}"/>
    <cellStyle name="Migliaia 2 3 2 4 4 3 2 2 2" xfId="44063" xr:uid="{00000000-0005-0000-0000-0000C0230000}"/>
    <cellStyle name="Migliaia 2 3 2 4 4 3 2 3" xfId="32646" xr:uid="{00000000-0005-0000-0000-0000C1230000}"/>
    <cellStyle name="Migliaia 2 3 2 4 4 3 3" xfId="15518" xr:uid="{00000000-0005-0000-0000-0000C2230000}"/>
    <cellStyle name="Migliaia 2 3 2 4 4 3 3 2" xfId="38355" xr:uid="{00000000-0005-0000-0000-0000C3230000}"/>
    <cellStyle name="Migliaia 2 3 2 4 4 3 4" xfId="26938" xr:uid="{00000000-0005-0000-0000-0000C4230000}"/>
    <cellStyle name="Migliaia 2 3 2 4 4 4" xfId="6955" xr:uid="{00000000-0005-0000-0000-0000C5230000}"/>
    <cellStyle name="Migliaia 2 3 2 4 4 4 2" xfId="18372" xr:uid="{00000000-0005-0000-0000-0000C6230000}"/>
    <cellStyle name="Migliaia 2 3 2 4 4 4 2 2" xfId="41209" xr:uid="{00000000-0005-0000-0000-0000C7230000}"/>
    <cellStyle name="Migliaia 2 3 2 4 4 4 3" xfId="29792" xr:uid="{00000000-0005-0000-0000-0000C8230000}"/>
    <cellStyle name="Migliaia 2 3 2 4 4 5" xfId="12664" xr:uid="{00000000-0005-0000-0000-0000C9230000}"/>
    <cellStyle name="Migliaia 2 3 2 4 4 5 2" xfId="35501" xr:uid="{00000000-0005-0000-0000-0000CA230000}"/>
    <cellStyle name="Migliaia 2 3 2 4 4 6" xfId="24084" xr:uid="{00000000-0005-0000-0000-0000CB230000}"/>
    <cellStyle name="Migliaia 2 3 2 4 5" xfId="1429" xr:uid="{00000000-0005-0000-0000-0000CC230000}"/>
    <cellStyle name="Migliaia 2 3 2 4 5 2" xfId="2888" xr:uid="{00000000-0005-0000-0000-0000CD230000}"/>
    <cellStyle name="Migliaia 2 3 2 4 5 2 2" xfId="5744" xr:uid="{00000000-0005-0000-0000-0000CE230000}"/>
    <cellStyle name="Migliaia 2 3 2 4 5 2 2 2" xfId="11452" xr:uid="{00000000-0005-0000-0000-0000CF230000}"/>
    <cellStyle name="Migliaia 2 3 2 4 5 2 2 2 2" xfId="22870" xr:uid="{00000000-0005-0000-0000-0000D0230000}"/>
    <cellStyle name="Migliaia 2 3 2 4 5 2 2 2 2 2" xfId="45707" xr:uid="{00000000-0005-0000-0000-0000D1230000}"/>
    <cellStyle name="Migliaia 2 3 2 4 5 2 2 2 3" xfId="34290" xr:uid="{00000000-0005-0000-0000-0000D2230000}"/>
    <cellStyle name="Migliaia 2 3 2 4 5 2 2 3" xfId="17162" xr:uid="{00000000-0005-0000-0000-0000D3230000}"/>
    <cellStyle name="Migliaia 2 3 2 4 5 2 2 3 2" xfId="39999" xr:uid="{00000000-0005-0000-0000-0000D4230000}"/>
    <cellStyle name="Migliaia 2 3 2 4 5 2 2 4" xfId="28582" xr:uid="{00000000-0005-0000-0000-0000D5230000}"/>
    <cellStyle name="Migliaia 2 3 2 4 5 2 3" xfId="8599" xr:uid="{00000000-0005-0000-0000-0000D6230000}"/>
    <cellStyle name="Migliaia 2 3 2 4 5 2 3 2" xfId="20016" xr:uid="{00000000-0005-0000-0000-0000D7230000}"/>
    <cellStyle name="Migliaia 2 3 2 4 5 2 3 2 2" xfId="42853" xr:uid="{00000000-0005-0000-0000-0000D8230000}"/>
    <cellStyle name="Migliaia 2 3 2 4 5 2 3 3" xfId="31436" xr:uid="{00000000-0005-0000-0000-0000D9230000}"/>
    <cellStyle name="Migliaia 2 3 2 4 5 2 4" xfId="14308" xr:uid="{00000000-0005-0000-0000-0000DA230000}"/>
    <cellStyle name="Migliaia 2 3 2 4 5 2 4 2" xfId="37145" xr:uid="{00000000-0005-0000-0000-0000DB230000}"/>
    <cellStyle name="Migliaia 2 3 2 4 5 2 5" xfId="25728" xr:uid="{00000000-0005-0000-0000-0000DC230000}"/>
    <cellStyle name="Migliaia 2 3 2 4 5 3" xfId="4317" xr:uid="{00000000-0005-0000-0000-0000DD230000}"/>
    <cellStyle name="Migliaia 2 3 2 4 5 3 2" xfId="10026" xr:uid="{00000000-0005-0000-0000-0000DE230000}"/>
    <cellStyle name="Migliaia 2 3 2 4 5 3 2 2" xfId="21443" xr:uid="{00000000-0005-0000-0000-0000DF230000}"/>
    <cellStyle name="Migliaia 2 3 2 4 5 3 2 2 2" xfId="44280" xr:uid="{00000000-0005-0000-0000-0000E0230000}"/>
    <cellStyle name="Migliaia 2 3 2 4 5 3 2 3" xfId="32863" xr:uid="{00000000-0005-0000-0000-0000E1230000}"/>
    <cellStyle name="Migliaia 2 3 2 4 5 3 3" xfId="15735" xr:uid="{00000000-0005-0000-0000-0000E2230000}"/>
    <cellStyle name="Migliaia 2 3 2 4 5 3 3 2" xfId="38572" xr:uid="{00000000-0005-0000-0000-0000E3230000}"/>
    <cellStyle name="Migliaia 2 3 2 4 5 3 4" xfId="27155" xr:uid="{00000000-0005-0000-0000-0000E4230000}"/>
    <cellStyle name="Migliaia 2 3 2 4 5 4" xfId="7172" xr:uid="{00000000-0005-0000-0000-0000E5230000}"/>
    <cellStyle name="Migliaia 2 3 2 4 5 4 2" xfId="18589" xr:uid="{00000000-0005-0000-0000-0000E6230000}"/>
    <cellStyle name="Migliaia 2 3 2 4 5 4 2 2" xfId="41426" xr:uid="{00000000-0005-0000-0000-0000E7230000}"/>
    <cellStyle name="Migliaia 2 3 2 4 5 4 3" xfId="30009" xr:uid="{00000000-0005-0000-0000-0000E8230000}"/>
    <cellStyle name="Migliaia 2 3 2 4 5 5" xfId="12881" xr:uid="{00000000-0005-0000-0000-0000E9230000}"/>
    <cellStyle name="Migliaia 2 3 2 4 5 5 2" xfId="35718" xr:uid="{00000000-0005-0000-0000-0000EA230000}"/>
    <cellStyle name="Migliaia 2 3 2 4 5 6" xfId="24301" xr:uid="{00000000-0005-0000-0000-0000EB230000}"/>
    <cellStyle name="Migliaia 2 3 2 4 6" xfId="1676" xr:uid="{00000000-0005-0000-0000-0000EC230000}"/>
    <cellStyle name="Migliaia 2 3 2 4 6 2" xfId="3105" xr:uid="{00000000-0005-0000-0000-0000ED230000}"/>
    <cellStyle name="Migliaia 2 3 2 4 6 2 2" xfId="5961" xr:uid="{00000000-0005-0000-0000-0000EE230000}"/>
    <cellStyle name="Migliaia 2 3 2 4 6 2 2 2" xfId="11669" xr:uid="{00000000-0005-0000-0000-0000EF230000}"/>
    <cellStyle name="Migliaia 2 3 2 4 6 2 2 2 2" xfId="23087" xr:uid="{00000000-0005-0000-0000-0000F0230000}"/>
    <cellStyle name="Migliaia 2 3 2 4 6 2 2 2 2 2" xfId="45924" xr:uid="{00000000-0005-0000-0000-0000F1230000}"/>
    <cellStyle name="Migliaia 2 3 2 4 6 2 2 2 3" xfId="34507" xr:uid="{00000000-0005-0000-0000-0000F2230000}"/>
    <cellStyle name="Migliaia 2 3 2 4 6 2 2 3" xfId="17379" xr:uid="{00000000-0005-0000-0000-0000F3230000}"/>
    <cellStyle name="Migliaia 2 3 2 4 6 2 2 3 2" xfId="40216" xr:uid="{00000000-0005-0000-0000-0000F4230000}"/>
    <cellStyle name="Migliaia 2 3 2 4 6 2 2 4" xfId="28799" xr:uid="{00000000-0005-0000-0000-0000F5230000}"/>
    <cellStyle name="Migliaia 2 3 2 4 6 2 3" xfId="8816" xr:uid="{00000000-0005-0000-0000-0000F6230000}"/>
    <cellStyle name="Migliaia 2 3 2 4 6 2 3 2" xfId="20233" xr:uid="{00000000-0005-0000-0000-0000F7230000}"/>
    <cellStyle name="Migliaia 2 3 2 4 6 2 3 2 2" xfId="43070" xr:uid="{00000000-0005-0000-0000-0000F8230000}"/>
    <cellStyle name="Migliaia 2 3 2 4 6 2 3 3" xfId="31653" xr:uid="{00000000-0005-0000-0000-0000F9230000}"/>
    <cellStyle name="Migliaia 2 3 2 4 6 2 4" xfId="14525" xr:uid="{00000000-0005-0000-0000-0000FA230000}"/>
    <cellStyle name="Migliaia 2 3 2 4 6 2 4 2" xfId="37362" xr:uid="{00000000-0005-0000-0000-0000FB230000}"/>
    <cellStyle name="Migliaia 2 3 2 4 6 2 5" xfId="25945" xr:uid="{00000000-0005-0000-0000-0000FC230000}"/>
    <cellStyle name="Migliaia 2 3 2 4 6 3" xfId="4534" xr:uid="{00000000-0005-0000-0000-0000FD230000}"/>
    <cellStyle name="Migliaia 2 3 2 4 6 3 2" xfId="10243" xr:uid="{00000000-0005-0000-0000-0000FE230000}"/>
    <cellStyle name="Migliaia 2 3 2 4 6 3 2 2" xfId="21660" xr:uid="{00000000-0005-0000-0000-0000FF230000}"/>
    <cellStyle name="Migliaia 2 3 2 4 6 3 2 2 2" xfId="44497" xr:uid="{00000000-0005-0000-0000-000000240000}"/>
    <cellStyle name="Migliaia 2 3 2 4 6 3 2 3" xfId="33080" xr:uid="{00000000-0005-0000-0000-000001240000}"/>
    <cellStyle name="Migliaia 2 3 2 4 6 3 3" xfId="15952" xr:uid="{00000000-0005-0000-0000-000002240000}"/>
    <cellStyle name="Migliaia 2 3 2 4 6 3 3 2" xfId="38789" xr:uid="{00000000-0005-0000-0000-000003240000}"/>
    <cellStyle name="Migliaia 2 3 2 4 6 3 4" xfId="27372" xr:uid="{00000000-0005-0000-0000-000004240000}"/>
    <cellStyle name="Migliaia 2 3 2 4 6 4" xfId="7389" xr:uid="{00000000-0005-0000-0000-000005240000}"/>
    <cellStyle name="Migliaia 2 3 2 4 6 4 2" xfId="18806" xr:uid="{00000000-0005-0000-0000-000006240000}"/>
    <cellStyle name="Migliaia 2 3 2 4 6 4 2 2" xfId="41643" xr:uid="{00000000-0005-0000-0000-000007240000}"/>
    <cellStyle name="Migliaia 2 3 2 4 6 4 3" xfId="30226" xr:uid="{00000000-0005-0000-0000-000008240000}"/>
    <cellStyle name="Migliaia 2 3 2 4 6 5" xfId="13098" xr:uid="{00000000-0005-0000-0000-000009240000}"/>
    <cellStyle name="Migliaia 2 3 2 4 6 5 2" xfId="35935" xr:uid="{00000000-0005-0000-0000-00000A240000}"/>
    <cellStyle name="Migliaia 2 3 2 4 6 6" xfId="24518" xr:uid="{00000000-0005-0000-0000-00000B240000}"/>
    <cellStyle name="Migliaia 2 3 2 4 7" xfId="2020" xr:uid="{00000000-0005-0000-0000-00000C240000}"/>
    <cellStyle name="Migliaia 2 3 2 4 7 2" xfId="4876" xr:uid="{00000000-0005-0000-0000-00000D240000}"/>
    <cellStyle name="Migliaia 2 3 2 4 7 2 2" xfId="10584" xr:uid="{00000000-0005-0000-0000-00000E240000}"/>
    <cellStyle name="Migliaia 2 3 2 4 7 2 2 2" xfId="22002" xr:uid="{00000000-0005-0000-0000-00000F240000}"/>
    <cellStyle name="Migliaia 2 3 2 4 7 2 2 2 2" xfId="44839" xr:uid="{00000000-0005-0000-0000-000010240000}"/>
    <cellStyle name="Migliaia 2 3 2 4 7 2 2 3" xfId="33422" xr:uid="{00000000-0005-0000-0000-000011240000}"/>
    <cellStyle name="Migliaia 2 3 2 4 7 2 3" xfId="16294" xr:uid="{00000000-0005-0000-0000-000012240000}"/>
    <cellStyle name="Migliaia 2 3 2 4 7 2 3 2" xfId="39131" xr:uid="{00000000-0005-0000-0000-000013240000}"/>
    <cellStyle name="Migliaia 2 3 2 4 7 2 4" xfId="27714" xr:uid="{00000000-0005-0000-0000-000014240000}"/>
    <cellStyle name="Migliaia 2 3 2 4 7 3" xfId="7731" xr:uid="{00000000-0005-0000-0000-000015240000}"/>
    <cellStyle name="Migliaia 2 3 2 4 7 3 2" xfId="19148" xr:uid="{00000000-0005-0000-0000-000016240000}"/>
    <cellStyle name="Migliaia 2 3 2 4 7 3 2 2" xfId="41985" xr:uid="{00000000-0005-0000-0000-000017240000}"/>
    <cellStyle name="Migliaia 2 3 2 4 7 3 3" xfId="30568" xr:uid="{00000000-0005-0000-0000-000018240000}"/>
    <cellStyle name="Migliaia 2 3 2 4 7 4" xfId="13440" xr:uid="{00000000-0005-0000-0000-000019240000}"/>
    <cellStyle name="Migliaia 2 3 2 4 7 4 2" xfId="36277" xr:uid="{00000000-0005-0000-0000-00001A240000}"/>
    <cellStyle name="Migliaia 2 3 2 4 7 5" xfId="24860" xr:uid="{00000000-0005-0000-0000-00001B240000}"/>
    <cellStyle name="Migliaia 2 3 2 4 8" xfId="3449" xr:uid="{00000000-0005-0000-0000-00001C240000}"/>
    <cellStyle name="Migliaia 2 3 2 4 8 2" xfId="9158" xr:uid="{00000000-0005-0000-0000-00001D240000}"/>
    <cellStyle name="Migliaia 2 3 2 4 8 2 2" xfId="20575" xr:uid="{00000000-0005-0000-0000-00001E240000}"/>
    <cellStyle name="Migliaia 2 3 2 4 8 2 2 2" xfId="43412" xr:uid="{00000000-0005-0000-0000-00001F240000}"/>
    <cellStyle name="Migliaia 2 3 2 4 8 2 3" xfId="31995" xr:uid="{00000000-0005-0000-0000-000020240000}"/>
    <cellStyle name="Migliaia 2 3 2 4 8 3" xfId="14867" xr:uid="{00000000-0005-0000-0000-000021240000}"/>
    <cellStyle name="Migliaia 2 3 2 4 8 3 2" xfId="37704" xr:uid="{00000000-0005-0000-0000-000022240000}"/>
    <cellStyle name="Migliaia 2 3 2 4 8 4" xfId="26287" xr:uid="{00000000-0005-0000-0000-000023240000}"/>
    <cellStyle name="Migliaia 2 3 2 4 9" xfId="6304" xr:uid="{00000000-0005-0000-0000-000024240000}"/>
    <cellStyle name="Migliaia 2 3 2 4 9 2" xfId="17721" xr:uid="{00000000-0005-0000-0000-000025240000}"/>
    <cellStyle name="Migliaia 2 3 2 4 9 2 2" xfId="40558" xr:uid="{00000000-0005-0000-0000-000026240000}"/>
    <cellStyle name="Migliaia 2 3 2 4 9 3" xfId="29141" xr:uid="{00000000-0005-0000-0000-000027240000}"/>
    <cellStyle name="Migliaia 2 3 2 5" xfId="541" xr:uid="{00000000-0005-0000-0000-000028240000}"/>
    <cellStyle name="Migliaia 2 3 2 5 2" xfId="2123" xr:uid="{00000000-0005-0000-0000-000029240000}"/>
    <cellStyle name="Migliaia 2 3 2 5 2 2" xfId="4979" xr:uid="{00000000-0005-0000-0000-00002A240000}"/>
    <cellStyle name="Migliaia 2 3 2 5 2 2 2" xfId="10687" xr:uid="{00000000-0005-0000-0000-00002B240000}"/>
    <cellStyle name="Migliaia 2 3 2 5 2 2 2 2" xfId="22105" xr:uid="{00000000-0005-0000-0000-00002C240000}"/>
    <cellStyle name="Migliaia 2 3 2 5 2 2 2 2 2" xfId="44942" xr:uid="{00000000-0005-0000-0000-00002D240000}"/>
    <cellStyle name="Migliaia 2 3 2 5 2 2 2 3" xfId="33525" xr:uid="{00000000-0005-0000-0000-00002E240000}"/>
    <cellStyle name="Migliaia 2 3 2 5 2 2 3" xfId="16397" xr:uid="{00000000-0005-0000-0000-00002F240000}"/>
    <cellStyle name="Migliaia 2 3 2 5 2 2 3 2" xfId="39234" xr:uid="{00000000-0005-0000-0000-000030240000}"/>
    <cellStyle name="Migliaia 2 3 2 5 2 2 4" xfId="27817" xr:uid="{00000000-0005-0000-0000-000031240000}"/>
    <cellStyle name="Migliaia 2 3 2 5 2 3" xfId="7834" xr:uid="{00000000-0005-0000-0000-000032240000}"/>
    <cellStyle name="Migliaia 2 3 2 5 2 3 2" xfId="19251" xr:uid="{00000000-0005-0000-0000-000033240000}"/>
    <cellStyle name="Migliaia 2 3 2 5 2 3 2 2" xfId="42088" xr:uid="{00000000-0005-0000-0000-000034240000}"/>
    <cellStyle name="Migliaia 2 3 2 5 2 3 3" xfId="30671" xr:uid="{00000000-0005-0000-0000-000035240000}"/>
    <cellStyle name="Migliaia 2 3 2 5 2 4" xfId="13543" xr:uid="{00000000-0005-0000-0000-000036240000}"/>
    <cellStyle name="Migliaia 2 3 2 5 2 4 2" xfId="36380" xr:uid="{00000000-0005-0000-0000-000037240000}"/>
    <cellStyle name="Migliaia 2 3 2 5 2 5" xfId="24963" xr:uid="{00000000-0005-0000-0000-000038240000}"/>
    <cellStyle name="Migliaia 2 3 2 5 3" xfId="3552" xr:uid="{00000000-0005-0000-0000-000039240000}"/>
    <cellStyle name="Migliaia 2 3 2 5 3 2" xfId="9261" xr:uid="{00000000-0005-0000-0000-00003A240000}"/>
    <cellStyle name="Migliaia 2 3 2 5 3 2 2" xfId="20678" xr:uid="{00000000-0005-0000-0000-00003B240000}"/>
    <cellStyle name="Migliaia 2 3 2 5 3 2 2 2" xfId="43515" xr:uid="{00000000-0005-0000-0000-00003C240000}"/>
    <cellStyle name="Migliaia 2 3 2 5 3 2 3" xfId="32098" xr:uid="{00000000-0005-0000-0000-00003D240000}"/>
    <cellStyle name="Migliaia 2 3 2 5 3 3" xfId="14970" xr:uid="{00000000-0005-0000-0000-00003E240000}"/>
    <cellStyle name="Migliaia 2 3 2 5 3 3 2" xfId="37807" xr:uid="{00000000-0005-0000-0000-00003F240000}"/>
    <cellStyle name="Migliaia 2 3 2 5 3 4" xfId="26390" xr:uid="{00000000-0005-0000-0000-000040240000}"/>
    <cellStyle name="Migliaia 2 3 2 5 4" xfId="6407" xr:uid="{00000000-0005-0000-0000-000041240000}"/>
    <cellStyle name="Migliaia 2 3 2 5 4 2" xfId="17824" xr:uid="{00000000-0005-0000-0000-000042240000}"/>
    <cellStyle name="Migliaia 2 3 2 5 4 2 2" xfId="40661" xr:uid="{00000000-0005-0000-0000-000043240000}"/>
    <cellStyle name="Migliaia 2 3 2 5 4 3" xfId="29244" xr:uid="{00000000-0005-0000-0000-000044240000}"/>
    <cellStyle name="Migliaia 2 3 2 5 5" xfId="12116" xr:uid="{00000000-0005-0000-0000-000045240000}"/>
    <cellStyle name="Migliaia 2 3 2 5 5 2" xfId="34953" xr:uid="{00000000-0005-0000-0000-000046240000}"/>
    <cellStyle name="Migliaia 2 3 2 5 6" xfId="23536" xr:uid="{00000000-0005-0000-0000-000047240000}"/>
    <cellStyle name="Migliaia 2 3 2 6" xfId="804" xr:uid="{00000000-0005-0000-0000-000048240000}"/>
    <cellStyle name="Migliaia 2 3 2 6 2" xfId="2340" xr:uid="{00000000-0005-0000-0000-000049240000}"/>
    <cellStyle name="Migliaia 2 3 2 6 2 2" xfId="5196" xr:uid="{00000000-0005-0000-0000-00004A240000}"/>
    <cellStyle name="Migliaia 2 3 2 6 2 2 2" xfId="10904" xr:uid="{00000000-0005-0000-0000-00004B240000}"/>
    <cellStyle name="Migliaia 2 3 2 6 2 2 2 2" xfId="22322" xr:uid="{00000000-0005-0000-0000-00004C240000}"/>
    <cellStyle name="Migliaia 2 3 2 6 2 2 2 2 2" xfId="45159" xr:uid="{00000000-0005-0000-0000-00004D240000}"/>
    <cellStyle name="Migliaia 2 3 2 6 2 2 2 3" xfId="33742" xr:uid="{00000000-0005-0000-0000-00004E240000}"/>
    <cellStyle name="Migliaia 2 3 2 6 2 2 3" xfId="16614" xr:uid="{00000000-0005-0000-0000-00004F240000}"/>
    <cellStyle name="Migliaia 2 3 2 6 2 2 3 2" xfId="39451" xr:uid="{00000000-0005-0000-0000-000050240000}"/>
    <cellStyle name="Migliaia 2 3 2 6 2 2 4" xfId="28034" xr:uid="{00000000-0005-0000-0000-000051240000}"/>
    <cellStyle name="Migliaia 2 3 2 6 2 3" xfId="8051" xr:uid="{00000000-0005-0000-0000-000052240000}"/>
    <cellStyle name="Migliaia 2 3 2 6 2 3 2" xfId="19468" xr:uid="{00000000-0005-0000-0000-000053240000}"/>
    <cellStyle name="Migliaia 2 3 2 6 2 3 2 2" xfId="42305" xr:uid="{00000000-0005-0000-0000-000054240000}"/>
    <cellStyle name="Migliaia 2 3 2 6 2 3 3" xfId="30888" xr:uid="{00000000-0005-0000-0000-000055240000}"/>
    <cellStyle name="Migliaia 2 3 2 6 2 4" xfId="13760" xr:uid="{00000000-0005-0000-0000-000056240000}"/>
    <cellStyle name="Migliaia 2 3 2 6 2 4 2" xfId="36597" xr:uid="{00000000-0005-0000-0000-000057240000}"/>
    <cellStyle name="Migliaia 2 3 2 6 2 5" xfId="25180" xr:uid="{00000000-0005-0000-0000-000058240000}"/>
    <cellStyle name="Migliaia 2 3 2 6 3" xfId="3769" xr:uid="{00000000-0005-0000-0000-000059240000}"/>
    <cellStyle name="Migliaia 2 3 2 6 3 2" xfId="9478" xr:uid="{00000000-0005-0000-0000-00005A240000}"/>
    <cellStyle name="Migliaia 2 3 2 6 3 2 2" xfId="20895" xr:uid="{00000000-0005-0000-0000-00005B240000}"/>
    <cellStyle name="Migliaia 2 3 2 6 3 2 2 2" xfId="43732" xr:uid="{00000000-0005-0000-0000-00005C240000}"/>
    <cellStyle name="Migliaia 2 3 2 6 3 2 3" xfId="32315" xr:uid="{00000000-0005-0000-0000-00005D240000}"/>
    <cellStyle name="Migliaia 2 3 2 6 3 3" xfId="15187" xr:uid="{00000000-0005-0000-0000-00005E240000}"/>
    <cellStyle name="Migliaia 2 3 2 6 3 3 2" xfId="38024" xr:uid="{00000000-0005-0000-0000-00005F240000}"/>
    <cellStyle name="Migliaia 2 3 2 6 3 4" xfId="26607" xr:uid="{00000000-0005-0000-0000-000060240000}"/>
    <cellStyle name="Migliaia 2 3 2 6 4" xfId="6624" xr:uid="{00000000-0005-0000-0000-000061240000}"/>
    <cellStyle name="Migliaia 2 3 2 6 4 2" xfId="18041" xr:uid="{00000000-0005-0000-0000-000062240000}"/>
    <cellStyle name="Migliaia 2 3 2 6 4 2 2" xfId="40878" xr:uid="{00000000-0005-0000-0000-000063240000}"/>
    <cellStyle name="Migliaia 2 3 2 6 4 3" xfId="29461" xr:uid="{00000000-0005-0000-0000-000064240000}"/>
    <cellStyle name="Migliaia 2 3 2 6 5" xfId="12333" xr:uid="{00000000-0005-0000-0000-000065240000}"/>
    <cellStyle name="Migliaia 2 3 2 6 5 2" xfId="35170" xr:uid="{00000000-0005-0000-0000-000066240000}"/>
    <cellStyle name="Migliaia 2 3 2 6 6" xfId="23753" xr:uid="{00000000-0005-0000-0000-000067240000}"/>
    <cellStyle name="Migliaia 2 3 2 7" xfId="1051" xr:uid="{00000000-0005-0000-0000-000068240000}"/>
    <cellStyle name="Migliaia 2 3 2 7 2" xfId="2557" xr:uid="{00000000-0005-0000-0000-000069240000}"/>
    <cellStyle name="Migliaia 2 3 2 7 2 2" xfId="5413" xr:uid="{00000000-0005-0000-0000-00006A240000}"/>
    <cellStyle name="Migliaia 2 3 2 7 2 2 2" xfId="11121" xr:uid="{00000000-0005-0000-0000-00006B240000}"/>
    <cellStyle name="Migliaia 2 3 2 7 2 2 2 2" xfId="22539" xr:uid="{00000000-0005-0000-0000-00006C240000}"/>
    <cellStyle name="Migliaia 2 3 2 7 2 2 2 2 2" xfId="45376" xr:uid="{00000000-0005-0000-0000-00006D240000}"/>
    <cellStyle name="Migliaia 2 3 2 7 2 2 2 3" xfId="33959" xr:uid="{00000000-0005-0000-0000-00006E240000}"/>
    <cellStyle name="Migliaia 2 3 2 7 2 2 3" xfId="16831" xr:uid="{00000000-0005-0000-0000-00006F240000}"/>
    <cellStyle name="Migliaia 2 3 2 7 2 2 3 2" xfId="39668" xr:uid="{00000000-0005-0000-0000-000070240000}"/>
    <cellStyle name="Migliaia 2 3 2 7 2 2 4" xfId="28251" xr:uid="{00000000-0005-0000-0000-000071240000}"/>
    <cellStyle name="Migliaia 2 3 2 7 2 3" xfId="8268" xr:uid="{00000000-0005-0000-0000-000072240000}"/>
    <cellStyle name="Migliaia 2 3 2 7 2 3 2" xfId="19685" xr:uid="{00000000-0005-0000-0000-000073240000}"/>
    <cellStyle name="Migliaia 2 3 2 7 2 3 2 2" xfId="42522" xr:uid="{00000000-0005-0000-0000-000074240000}"/>
    <cellStyle name="Migliaia 2 3 2 7 2 3 3" xfId="31105" xr:uid="{00000000-0005-0000-0000-000075240000}"/>
    <cellStyle name="Migliaia 2 3 2 7 2 4" xfId="13977" xr:uid="{00000000-0005-0000-0000-000076240000}"/>
    <cellStyle name="Migliaia 2 3 2 7 2 4 2" xfId="36814" xr:uid="{00000000-0005-0000-0000-000077240000}"/>
    <cellStyle name="Migliaia 2 3 2 7 2 5" xfId="25397" xr:uid="{00000000-0005-0000-0000-000078240000}"/>
    <cellStyle name="Migliaia 2 3 2 7 3" xfId="3986" xr:uid="{00000000-0005-0000-0000-000079240000}"/>
    <cellStyle name="Migliaia 2 3 2 7 3 2" xfId="9695" xr:uid="{00000000-0005-0000-0000-00007A240000}"/>
    <cellStyle name="Migliaia 2 3 2 7 3 2 2" xfId="21112" xr:uid="{00000000-0005-0000-0000-00007B240000}"/>
    <cellStyle name="Migliaia 2 3 2 7 3 2 2 2" xfId="43949" xr:uid="{00000000-0005-0000-0000-00007C240000}"/>
    <cellStyle name="Migliaia 2 3 2 7 3 2 3" xfId="32532" xr:uid="{00000000-0005-0000-0000-00007D240000}"/>
    <cellStyle name="Migliaia 2 3 2 7 3 3" xfId="15404" xr:uid="{00000000-0005-0000-0000-00007E240000}"/>
    <cellStyle name="Migliaia 2 3 2 7 3 3 2" xfId="38241" xr:uid="{00000000-0005-0000-0000-00007F240000}"/>
    <cellStyle name="Migliaia 2 3 2 7 3 4" xfId="26824" xr:uid="{00000000-0005-0000-0000-000080240000}"/>
    <cellStyle name="Migliaia 2 3 2 7 4" xfId="6841" xr:uid="{00000000-0005-0000-0000-000081240000}"/>
    <cellStyle name="Migliaia 2 3 2 7 4 2" xfId="18258" xr:uid="{00000000-0005-0000-0000-000082240000}"/>
    <cellStyle name="Migliaia 2 3 2 7 4 2 2" xfId="41095" xr:uid="{00000000-0005-0000-0000-000083240000}"/>
    <cellStyle name="Migliaia 2 3 2 7 4 3" xfId="29678" xr:uid="{00000000-0005-0000-0000-000084240000}"/>
    <cellStyle name="Migliaia 2 3 2 7 5" xfId="12550" xr:uid="{00000000-0005-0000-0000-000085240000}"/>
    <cellStyle name="Migliaia 2 3 2 7 5 2" xfId="35387" xr:uid="{00000000-0005-0000-0000-000086240000}"/>
    <cellStyle name="Migliaia 2 3 2 7 6" xfId="23970" xr:uid="{00000000-0005-0000-0000-000087240000}"/>
    <cellStyle name="Migliaia 2 3 2 8" xfId="1298" xr:uid="{00000000-0005-0000-0000-000088240000}"/>
    <cellStyle name="Migliaia 2 3 2 8 2" xfId="2774" xr:uid="{00000000-0005-0000-0000-000089240000}"/>
    <cellStyle name="Migliaia 2 3 2 8 2 2" xfId="5630" xr:uid="{00000000-0005-0000-0000-00008A240000}"/>
    <cellStyle name="Migliaia 2 3 2 8 2 2 2" xfId="11338" xr:uid="{00000000-0005-0000-0000-00008B240000}"/>
    <cellStyle name="Migliaia 2 3 2 8 2 2 2 2" xfId="22756" xr:uid="{00000000-0005-0000-0000-00008C240000}"/>
    <cellStyle name="Migliaia 2 3 2 8 2 2 2 2 2" xfId="45593" xr:uid="{00000000-0005-0000-0000-00008D240000}"/>
    <cellStyle name="Migliaia 2 3 2 8 2 2 2 3" xfId="34176" xr:uid="{00000000-0005-0000-0000-00008E240000}"/>
    <cellStyle name="Migliaia 2 3 2 8 2 2 3" xfId="17048" xr:uid="{00000000-0005-0000-0000-00008F240000}"/>
    <cellStyle name="Migliaia 2 3 2 8 2 2 3 2" xfId="39885" xr:uid="{00000000-0005-0000-0000-000090240000}"/>
    <cellStyle name="Migliaia 2 3 2 8 2 2 4" xfId="28468" xr:uid="{00000000-0005-0000-0000-000091240000}"/>
    <cellStyle name="Migliaia 2 3 2 8 2 3" xfId="8485" xr:uid="{00000000-0005-0000-0000-000092240000}"/>
    <cellStyle name="Migliaia 2 3 2 8 2 3 2" xfId="19902" xr:uid="{00000000-0005-0000-0000-000093240000}"/>
    <cellStyle name="Migliaia 2 3 2 8 2 3 2 2" xfId="42739" xr:uid="{00000000-0005-0000-0000-000094240000}"/>
    <cellStyle name="Migliaia 2 3 2 8 2 3 3" xfId="31322" xr:uid="{00000000-0005-0000-0000-000095240000}"/>
    <cellStyle name="Migliaia 2 3 2 8 2 4" xfId="14194" xr:uid="{00000000-0005-0000-0000-000096240000}"/>
    <cellStyle name="Migliaia 2 3 2 8 2 4 2" xfId="37031" xr:uid="{00000000-0005-0000-0000-000097240000}"/>
    <cellStyle name="Migliaia 2 3 2 8 2 5" xfId="25614" xr:uid="{00000000-0005-0000-0000-000098240000}"/>
    <cellStyle name="Migliaia 2 3 2 8 3" xfId="4203" xr:uid="{00000000-0005-0000-0000-000099240000}"/>
    <cellStyle name="Migliaia 2 3 2 8 3 2" xfId="9912" xr:uid="{00000000-0005-0000-0000-00009A240000}"/>
    <cellStyle name="Migliaia 2 3 2 8 3 2 2" xfId="21329" xr:uid="{00000000-0005-0000-0000-00009B240000}"/>
    <cellStyle name="Migliaia 2 3 2 8 3 2 2 2" xfId="44166" xr:uid="{00000000-0005-0000-0000-00009C240000}"/>
    <cellStyle name="Migliaia 2 3 2 8 3 2 3" xfId="32749" xr:uid="{00000000-0005-0000-0000-00009D240000}"/>
    <cellStyle name="Migliaia 2 3 2 8 3 3" xfId="15621" xr:uid="{00000000-0005-0000-0000-00009E240000}"/>
    <cellStyle name="Migliaia 2 3 2 8 3 3 2" xfId="38458" xr:uid="{00000000-0005-0000-0000-00009F240000}"/>
    <cellStyle name="Migliaia 2 3 2 8 3 4" xfId="27041" xr:uid="{00000000-0005-0000-0000-0000A0240000}"/>
    <cellStyle name="Migliaia 2 3 2 8 4" xfId="7058" xr:uid="{00000000-0005-0000-0000-0000A1240000}"/>
    <cellStyle name="Migliaia 2 3 2 8 4 2" xfId="18475" xr:uid="{00000000-0005-0000-0000-0000A2240000}"/>
    <cellStyle name="Migliaia 2 3 2 8 4 2 2" xfId="41312" xr:uid="{00000000-0005-0000-0000-0000A3240000}"/>
    <cellStyle name="Migliaia 2 3 2 8 4 3" xfId="29895" xr:uid="{00000000-0005-0000-0000-0000A4240000}"/>
    <cellStyle name="Migliaia 2 3 2 8 5" xfId="12767" xr:uid="{00000000-0005-0000-0000-0000A5240000}"/>
    <cellStyle name="Migliaia 2 3 2 8 5 2" xfId="35604" xr:uid="{00000000-0005-0000-0000-0000A6240000}"/>
    <cellStyle name="Migliaia 2 3 2 8 6" xfId="24187" xr:uid="{00000000-0005-0000-0000-0000A7240000}"/>
    <cellStyle name="Migliaia 2 3 2 9" xfId="1545" xr:uid="{00000000-0005-0000-0000-0000A8240000}"/>
    <cellStyle name="Migliaia 2 3 2 9 2" xfId="2991" xr:uid="{00000000-0005-0000-0000-0000A9240000}"/>
    <cellStyle name="Migliaia 2 3 2 9 2 2" xfId="5847" xr:uid="{00000000-0005-0000-0000-0000AA240000}"/>
    <cellStyle name="Migliaia 2 3 2 9 2 2 2" xfId="11555" xr:uid="{00000000-0005-0000-0000-0000AB240000}"/>
    <cellStyle name="Migliaia 2 3 2 9 2 2 2 2" xfId="22973" xr:uid="{00000000-0005-0000-0000-0000AC240000}"/>
    <cellStyle name="Migliaia 2 3 2 9 2 2 2 2 2" xfId="45810" xr:uid="{00000000-0005-0000-0000-0000AD240000}"/>
    <cellStyle name="Migliaia 2 3 2 9 2 2 2 3" xfId="34393" xr:uid="{00000000-0005-0000-0000-0000AE240000}"/>
    <cellStyle name="Migliaia 2 3 2 9 2 2 3" xfId="17265" xr:uid="{00000000-0005-0000-0000-0000AF240000}"/>
    <cellStyle name="Migliaia 2 3 2 9 2 2 3 2" xfId="40102" xr:uid="{00000000-0005-0000-0000-0000B0240000}"/>
    <cellStyle name="Migliaia 2 3 2 9 2 2 4" xfId="28685" xr:uid="{00000000-0005-0000-0000-0000B1240000}"/>
    <cellStyle name="Migliaia 2 3 2 9 2 3" xfId="8702" xr:uid="{00000000-0005-0000-0000-0000B2240000}"/>
    <cellStyle name="Migliaia 2 3 2 9 2 3 2" xfId="20119" xr:uid="{00000000-0005-0000-0000-0000B3240000}"/>
    <cellStyle name="Migliaia 2 3 2 9 2 3 2 2" xfId="42956" xr:uid="{00000000-0005-0000-0000-0000B4240000}"/>
    <cellStyle name="Migliaia 2 3 2 9 2 3 3" xfId="31539" xr:uid="{00000000-0005-0000-0000-0000B5240000}"/>
    <cellStyle name="Migliaia 2 3 2 9 2 4" xfId="14411" xr:uid="{00000000-0005-0000-0000-0000B6240000}"/>
    <cellStyle name="Migliaia 2 3 2 9 2 4 2" xfId="37248" xr:uid="{00000000-0005-0000-0000-0000B7240000}"/>
    <cellStyle name="Migliaia 2 3 2 9 2 5" xfId="25831" xr:uid="{00000000-0005-0000-0000-0000B8240000}"/>
    <cellStyle name="Migliaia 2 3 2 9 3" xfId="4420" xr:uid="{00000000-0005-0000-0000-0000B9240000}"/>
    <cellStyle name="Migliaia 2 3 2 9 3 2" xfId="10129" xr:uid="{00000000-0005-0000-0000-0000BA240000}"/>
    <cellStyle name="Migliaia 2 3 2 9 3 2 2" xfId="21546" xr:uid="{00000000-0005-0000-0000-0000BB240000}"/>
    <cellStyle name="Migliaia 2 3 2 9 3 2 2 2" xfId="44383" xr:uid="{00000000-0005-0000-0000-0000BC240000}"/>
    <cellStyle name="Migliaia 2 3 2 9 3 2 3" xfId="32966" xr:uid="{00000000-0005-0000-0000-0000BD240000}"/>
    <cellStyle name="Migliaia 2 3 2 9 3 3" xfId="15838" xr:uid="{00000000-0005-0000-0000-0000BE240000}"/>
    <cellStyle name="Migliaia 2 3 2 9 3 3 2" xfId="38675" xr:uid="{00000000-0005-0000-0000-0000BF240000}"/>
    <cellStyle name="Migliaia 2 3 2 9 3 4" xfId="27258" xr:uid="{00000000-0005-0000-0000-0000C0240000}"/>
    <cellStyle name="Migliaia 2 3 2 9 4" xfId="7275" xr:uid="{00000000-0005-0000-0000-0000C1240000}"/>
    <cellStyle name="Migliaia 2 3 2 9 4 2" xfId="18692" xr:uid="{00000000-0005-0000-0000-0000C2240000}"/>
    <cellStyle name="Migliaia 2 3 2 9 4 2 2" xfId="41529" xr:uid="{00000000-0005-0000-0000-0000C3240000}"/>
    <cellStyle name="Migliaia 2 3 2 9 4 3" xfId="30112" xr:uid="{00000000-0005-0000-0000-0000C4240000}"/>
    <cellStyle name="Migliaia 2 3 2 9 5" xfId="12984" xr:uid="{00000000-0005-0000-0000-0000C5240000}"/>
    <cellStyle name="Migliaia 2 3 2 9 5 2" xfId="35821" xr:uid="{00000000-0005-0000-0000-0000C6240000}"/>
    <cellStyle name="Migliaia 2 3 2 9 6" xfId="24404" xr:uid="{00000000-0005-0000-0000-0000C7240000}"/>
    <cellStyle name="Migliaia 2 3 3" xfId="215" xr:uid="{00000000-0005-0000-0000-0000C8240000}"/>
    <cellStyle name="Migliaia 2 3 3 10" xfId="3288" xr:uid="{00000000-0005-0000-0000-0000C9240000}"/>
    <cellStyle name="Migliaia 2 3 3 10 2" xfId="8997" xr:uid="{00000000-0005-0000-0000-0000CA240000}"/>
    <cellStyle name="Migliaia 2 3 3 10 2 2" xfId="20414" xr:uid="{00000000-0005-0000-0000-0000CB240000}"/>
    <cellStyle name="Migliaia 2 3 3 10 2 2 2" xfId="43251" xr:uid="{00000000-0005-0000-0000-0000CC240000}"/>
    <cellStyle name="Migliaia 2 3 3 10 2 3" xfId="31834" xr:uid="{00000000-0005-0000-0000-0000CD240000}"/>
    <cellStyle name="Migliaia 2 3 3 10 3" xfId="14706" xr:uid="{00000000-0005-0000-0000-0000CE240000}"/>
    <cellStyle name="Migliaia 2 3 3 10 3 2" xfId="37543" xr:uid="{00000000-0005-0000-0000-0000CF240000}"/>
    <cellStyle name="Migliaia 2 3 3 10 4" xfId="26126" xr:uid="{00000000-0005-0000-0000-0000D0240000}"/>
    <cellStyle name="Migliaia 2 3 3 11" xfId="6143" xr:uid="{00000000-0005-0000-0000-0000D1240000}"/>
    <cellStyle name="Migliaia 2 3 3 11 2" xfId="17560" xr:uid="{00000000-0005-0000-0000-0000D2240000}"/>
    <cellStyle name="Migliaia 2 3 3 11 2 2" xfId="40397" xr:uid="{00000000-0005-0000-0000-0000D3240000}"/>
    <cellStyle name="Migliaia 2 3 3 11 3" xfId="28980" xr:uid="{00000000-0005-0000-0000-0000D4240000}"/>
    <cellStyle name="Migliaia 2 3 3 12" xfId="11852" xr:uid="{00000000-0005-0000-0000-0000D5240000}"/>
    <cellStyle name="Migliaia 2 3 3 12 2" xfId="34689" xr:uid="{00000000-0005-0000-0000-0000D6240000}"/>
    <cellStyle name="Migliaia 2 3 3 13" xfId="23272" xr:uid="{00000000-0005-0000-0000-0000D7240000}"/>
    <cellStyle name="Migliaia 2 3 3 2" xfId="309" xr:uid="{00000000-0005-0000-0000-0000D8240000}"/>
    <cellStyle name="Migliaia 2 3 3 2 10" xfId="6222" xr:uid="{00000000-0005-0000-0000-0000D9240000}"/>
    <cellStyle name="Migliaia 2 3 3 2 10 2" xfId="17639" xr:uid="{00000000-0005-0000-0000-0000DA240000}"/>
    <cellStyle name="Migliaia 2 3 3 2 10 2 2" xfId="40476" xr:uid="{00000000-0005-0000-0000-0000DB240000}"/>
    <cellStyle name="Migliaia 2 3 3 2 10 3" xfId="29059" xr:uid="{00000000-0005-0000-0000-0000DC240000}"/>
    <cellStyle name="Migliaia 2 3 3 2 11" xfId="11931" xr:uid="{00000000-0005-0000-0000-0000DD240000}"/>
    <cellStyle name="Migliaia 2 3 3 2 11 2" xfId="34768" xr:uid="{00000000-0005-0000-0000-0000DE240000}"/>
    <cellStyle name="Migliaia 2 3 3 2 12" xfId="23351" xr:uid="{00000000-0005-0000-0000-0000DF240000}"/>
    <cellStyle name="Migliaia 2 3 3 2 2" xfId="463" xr:uid="{00000000-0005-0000-0000-0000E0240000}"/>
    <cellStyle name="Migliaia 2 3 3 2 2 10" xfId="12055" xr:uid="{00000000-0005-0000-0000-0000E1240000}"/>
    <cellStyle name="Migliaia 2 3 3 2 2 10 2" xfId="34892" xr:uid="{00000000-0005-0000-0000-0000E2240000}"/>
    <cellStyle name="Migliaia 2 3 3 2 2 11" xfId="23475" xr:uid="{00000000-0005-0000-0000-0000E3240000}"/>
    <cellStyle name="Migliaia 2 3 3 2 2 2" xfId="717" xr:uid="{00000000-0005-0000-0000-0000E4240000}"/>
    <cellStyle name="Migliaia 2 3 3 2 2 2 2" xfId="2279" xr:uid="{00000000-0005-0000-0000-0000E5240000}"/>
    <cellStyle name="Migliaia 2 3 3 2 2 2 2 2" xfId="5135" xr:uid="{00000000-0005-0000-0000-0000E6240000}"/>
    <cellStyle name="Migliaia 2 3 3 2 2 2 2 2 2" xfId="10843" xr:uid="{00000000-0005-0000-0000-0000E7240000}"/>
    <cellStyle name="Migliaia 2 3 3 2 2 2 2 2 2 2" xfId="22261" xr:uid="{00000000-0005-0000-0000-0000E8240000}"/>
    <cellStyle name="Migliaia 2 3 3 2 2 2 2 2 2 2 2" xfId="45098" xr:uid="{00000000-0005-0000-0000-0000E9240000}"/>
    <cellStyle name="Migliaia 2 3 3 2 2 2 2 2 2 3" xfId="33681" xr:uid="{00000000-0005-0000-0000-0000EA240000}"/>
    <cellStyle name="Migliaia 2 3 3 2 2 2 2 2 3" xfId="16553" xr:uid="{00000000-0005-0000-0000-0000EB240000}"/>
    <cellStyle name="Migliaia 2 3 3 2 2 2 2 2 3 2" xfId="39390" xr:uid="{00000000-0005-0000-0000-0000EC240000}"/>
    <cellStyle name="Migliaia 2 3 3 2 2 2 2 2 4" xfId="27973" xr:uid="{00000000-0005-0000-0000-0000ED240000}"/>
    <cellStyle name="Migliaia 2 3 3 2 2 2 2 3" xfId="7990" xr:uid="{00000000-0005-0000-0000-0000EE240000}"/>
    <cellStyle name="Migliaia 2 3 3 2 2 2 2 3 2" xfId="19407" xr:uid="{00000000-0005-0000-0000-0000EF240000}"/>
    <cellStyle name="Migliaia 2 3 3 2 2 2 2 3 2 2" xfId="42244" xr:uid="{00000000-0005-0000-0000-0000F0240000}"/>
    <cellStyle name="Migliaia 2 3 3 2 2 2 2 3 3" xfId="30827" xr:uid="{00000000-0005-0000-0000-0000F1240000}"/>
    <cellStyle name="Migliaia 2 3 3 2 2 2 2 4" xfId="13699" xr:uid="{00000000-0005-0000-0000-0000F2240000}"/>
    <cellStyle name="Migliaia 2 3 3 2 2 2 2 4 2" xfId="36536" xr:uid="{00000000-0005-0000-0000-0000F3240000}"/>
    <cellStyle name="Migliaia 2 3 3 2 2 2 2 5" xfId="25119" xr:uid="{00000000-0005-0000-0000-0000F4240000}"/>
    <cellStyle name="Migliaia 2 3 3 2 2 2 3" xfId="3708" xr:uid="{00000000-0005-0000-0000-0000F5240000}"/>
    <cellStyle name="Migliaia 2 3 3 2 2 2 3 2" xfId="9417" xr:uid="{00000000-0005-0000-0000-0000F6240000}"/>
    <cellStyle name="Migliaia 2 3 3 2 2 2 3 2 2" xfId="20834" xr:uid="{00000000-0005-0000-0000-0000F7240000}"/>
    <cellStyle name="Migliaia 2 3 3 2 2 2 3 2 2 2" xfId="43671" xr:uid="{00000000-0005-0000-0000-0000F8240000}"/>
    <cellStyle name="Migliaia 2 3 3 2 2 2 3 2 3" xfId="32254" xr:uid="{00000000-0005-0000-0000-0000F9240000}"/>
    <cellStyle name="Migliaia 2 3 3 2 2 2 3 3" xfId="15126" xr:uid="{00000000-0005-0000-0000-0000FA240000}"/>
    <cellStyle name="Migliaia 2 3 3 2 2 2 3 3 2" xfId="37963" xr:uid="{00000000-0005-0000-0000-0000FB240000}"/>
    <cellStyle name="Migliaia 2 3 3 2 2 2 3 4" xfId="26546" xr:uid="{00000000-0005-0000-0000-0000FC240000}"/>
    <cellStyle name="Migliaia 2 3 3 2 2 2 4" xfId="6563" xr:uid="{00000000-0005-0000-0000-0000FD240000}"/>
    <cellStyle name="Migliaia 2 3 3 2 2 2 4 2" xfId="17980" xr:uid="{00000000-0005-0000-0000-0000FE240000}"/>
    <cellStyle name="Migliaia 2 3 3 2 2 2 4 2 2" xfId="40817" xr:uid="{00000000-0005-0000-0000-0000FF240000}"/>
    <cellStyle name="Migliaia 2 3 3 2 2 2 4 3" xfId="29400" xr:uid="{00000000-0005-0000-0000-000000250000}"/>
    <cellStyle name="Migliaia 2 3 3 2 2 2 5" xfId="12272" xr:uid="{00000000-0005-0000-0000-000001250000}"/>
    <cellStyle name="Migliaia 2 3 3 2 2 2 5 2" xfId="35109" xr:uid="{00000000-0005-0000-0000-000002250000}"/>
    <cellStyle name="Migliaia 2 3 3 2 2 2 6" xfId="23692" xr:uid="{00000000-0005-0000-0000-000003250000}"/>
    <cellStyle name="Migliaia 2 3 3 2 2 3" xfId="977" xr:uid="{00000000-0005-0000-0000-000004250000}"/>
    <cellStyle name="Migliaia 2 3 3 2 2 3 2" xfId="2496" xr:uid="{00000000-0005-0000-0000-000005250000}"/>
    <cellStyle name="Migliaia 2 3 3 2 2 3 2 2" xfId="5352" xr:uid="{00000000-0005-0000-0000-000006250000}"/>
    <cellStyle name="Migliaia 2 3 3 2 2 3 2 2 2" xfId="11060" xr:uid="{00000000-0005-0000-0000-000007250000}"/>
    <cellStyle name="Migliaia 2 3 3 2 2 3 2 2 2 2" xfId="22478" xr:uid="{00000000-0005-0000-0000-000008250000}"/>
    <cellStyle name="Migliaia 2 3 3 2 2 3 2 2 2 2 2" xfId="45315" xr:uid="{00000000-0005-0000-0000-000009250000}"/>
    <cellStyle name="Migliaia 2 3 3 2 2 3 2 2 2 3" xfId="33898" xr:uid="{00000000-0005-0000-0000-00000A250000}"/>
    <cellStyle name="Migliaia 2 3 3 2 2 3 2 2 3" xfId="16770" xr:uid="{00000000-0005-0000-0000-00000B250000}"/>
    <cellStyle name="Migliaia 2 3 3 2 2 3 2 2 3 2" xfId="39607" xr:uid="{00000000-0005-0000-0000-00000C250000}"/>
    <cellStyle name="Migliaia 2 3 3 2 2 3 2 2 4" xfId="28190" xr:uid="{00000000-0005-0000-0000-00000D250000}"/>
    <cellStyle name="Migliaia 2 3 3 2 2 3 2 3" xfId="8207" xr:uid="{00000000-0005-0000-0000-00000E250000}"/>
    <cellStyle name="Migliaia 2 3 3 2 2 3 2 3 2" xfId="19624" xr:uid="{00000000-0005-0000-0000-00000F250000}"/>
    <cellStyle name="Migliaia 2 3 3 2 2 3 2 3 2 2" xfId="42461" xr:uid="{00000000-0005-0000-0000-000010250000}"/>
    <cellStyle name="Migliaia 2 3 3 2 2 3 2 3 3" xfId="31044" xr:uid="{00000000-0005-0000-0000-000011250000}"/>
    <cellStyle name="Migliaia 2 3 3 2 2 3 2 4" xfId="13916" xr:uid="{00000000-0005-0000-0000-000012250000}"/>
    <cellStyle name="Migliaia 2 3 3 2 2 3 2 4 2" xfId="36753" xr:uid="{00000000-0005-0000-0000-000013250000}"/>
    <cellStyle name="Migliaia 2 3 3 2 2 3 2 5" xfId="25336" xr:uid="{00000000-0005-0000-0000-000014250000}"/>
    <cellStyle name="Migliaia 2 3 3 2 2 3 3" xfId="3925" xr:uid="{00000000-0005-0000-0000-000015250000}"/>
    <cellStyle name="Migliaia 2 3 3 2 2 3 3 2" xfId="9634" xr:uid="{00000000-0005-0000-0000-000016250000}"/>
    <cellStyle name="Migliaia 2 3 3 2 2 3 3 2 2" xfId="21051" xr:uid="{00000000-0005-0000-0000-000017250000}"/>
    <cellStyle name="Migliaia 2 3 3 2 2 3 3 2 2 2" xfId="43888" xr:uid="{00000000-0005-0000-0000-000018250000}"/>
    <cellStyle name="Migliaia 2 3 3 2 2 3 3 2 3" xfId="32471" xr:uid="{00000000-0005-0000-0000-000019250000}"/>
    <cellStyle name="Migliaia 2 3 3 2 2 3 3 3" xfId="15343" xr:uid="{00000000-0005-0000-0000-00001A250000}"/>
    <cellStyle name="Migliaia 2 3 3 2 2 3 3 3 2" xfId="38180" xr:uid="{00000000-0005-0000-0000-00001B250000}"/>
    <cellStyle name="Migliaia 2 3 3 2 2 3 3 4" xfId="26763" xr:uid="{00000000-0005-0000-0000-00001C250000}"/>
    <cellStyle name="Migliaia 2 3 3 2 2 3 4" xfId="6780" xr:uid="{00000000-0005-0000-0000-00001D250000}"/>
    <cellStyle name="Migliaia 2 3 3 2 2 3 4 2" xfId="18197" xr:uid="{00000000-0005-0000-0000-00001E250000}"/>
    <cellStyle name="Migliaia 2 3 3 2 2 3 4 2 2" xfId="41034" xr:uid="{00000000-0005-0000-0000-00001F250000}"/>
    <cellStyle name="Migliaia 2 3 3 2 2 3 4 3" xfId="29617" xr:uid="{00000000-0005-0000-0000-000020250000}"/>
    <cellStyle name="Migliaia 2 3 3 2 2 3 5" xfId="12489" xr:uid="{00000000-0005-0000-0000-000021250000}"/>
    <cellStyle name="Migliaia 2 3 3 2 2 3 5 2" xfId="35326" xr:uid="{00000000-0005-0000-0000-000022250000}"/>
    <cellStyle name="Migliaia 2 3 3 2 2 3 6" xfId="23909" xr:uid="{00000000-0005-0000-0000-000023250000}"/>
    <cellStyle name="Migliaia 2 3 3 2 2 4" xfId="1224" xr:uid="{00000000-0005-0000-0000-000024250000}"/>
    <cellStyle name="Migliaia 2 3 3 2 2 4 2" xfId="2713" xr:uid="{00000000-0005-0000-0000-000025250000}"/>
    <cellStyle name="Migliaia 2 3 3 2 2 4 2 2" xfId="5569" xr:uid="{00000000-0005-0000-0000-000026250000}"/>
    <cellStyle name="Migliaia 2 3 3 2 2 4 2 2 2" xfId="11277" xr:uid="{00000000-0005-0000-0000-000027250000}"/>
    <cellStyle name="Migliaia 2 3 3 2 2 4 2 2 2 2" xfId="22695" xr:uid="{00000000-0005-0000-0000-000028250000}"/>
    <cellStyle name="Migliaia 2 3 3 2 2 4 2 2 2 2 2" xfId="45532" xr:uid="{00000000-0005-0000-0000-000029250000}"/>
    <cellStyle name="Migliaia 2 3 3 2 2 4 2 2 2 3" xfId="34115" xr:uid="{00000000-0005-0000-0000-00002A250000}"/>
    <cellStyle name="Migliaia 2 3 3 2 2 4 2 2 3" xfId="16987" xr:uid="{00000000-0005-0000-0000-00002B250000}"/>
    <cellStyle name="Migliaia 2 3 3 2 2 4 2 2 3 2" xfId="39824" xr:uid="{00000000-0005-0000-0000-00002C250000}"/>
    <cellStyle name="Migliaia 2 3 3 2 2 4 2 2 4" xfId="28407" xr:uid="{00000000-0005-0000-0000-00002D250000}"/>
    <cellStyle name="Migliaia 2 3 3 2 2 4 2 3" xfId="8424" xr:uid="{00000000-0005-0000-0000-00002E250000}"/>
    <cellStyle name="Migliaia 2 3 3 2 2 4 2 3 2" xfId="19841" xr:uid="{00000000-0005-0000-0000-00002F250000}"/>
    <cellStyle name="Migliaia 2 3 3 2 2 4 2 3 2 2" xfId="42678" xr:uid="{00000000-0005-0000-0000-000030250000}"/>
    <cellStyle name="Migliaia 2 3 3 2 2 4 2 3 3" xfId="31261" xr:uid="{00000000-0005-0000-0000-000031250000}"/>
    <cellStyle name="Migliaia 2 3 3 2 2 4 2 4" xfId="14133" xr:uid="{00000000-0005-0000-0000-000032250000}"/>
    <cellStyle name="Migliaia 2 3 3 2 2 4 2 4 2" xfId="36970" xr:uid="{00000000-0005-0000-0000-000033250000}"/>
    <cellStyle name="Migliaia 2 3 3 2 2 4 2 5" xfId="25553" xr:uid="{00000000-0005-0000-0000-000034250000}"/>
    <cellStyle name="Migliaia 2 3 3 2 2 4 3" xfId="4142" xr:uid="{00000000-0005-0000-0000-000035250000}"/>
    <cellStyle name="Migliaia 2 3 3 2 2 4 3 2" xfId="9851" xr:uid="{00000000-0005-0000-0000-000036250000}"/>
    <cellStyle name="Migliaia 2 3 3 2 2 4 3 2 2" xfId="21268" xr:uid="{00000000-0005-0000-0000-000037250000}"/>
    <cellStyle name="Migliaia 2 3 3 2 2 4 3 2 2 2" xfId="44105" xr:uid="{00000000-0005-0000-0000-000038250000}"/>
    <cellStyle name="Migliaia 2 3 3 2 2 4 3 2 3" xfId="32688" xr:uid="{00000000-0005-0000-0000-000039250000}"/>
    <cellStyle name="Migliaia 2 3 3 2 2 4 3 3" xfId="15560" xr:uid="{00000000-0005-0000-0000-00003A250000}"/>
    <cellStyle name="Migliaia 2 3 3 2 2 4 3 3 2" xfId="38397" xr:uid="{00000000-0005-0000-0000-00003B250000}"/>
    <cellStyle name="Migliaia 2 3 3 2 2 4 3 4" xfId="26980" xr:uid="{00000000-0005-0000-0000-00003C250000}"/>
    <cellStyle name="Migliaia 2 3 3 2 2 4 4" xfId="6997" xr:uid="{00000000-0005-0000-0000-00003D250000}"/>
    <cellStyle name="Migliaia 2 3 3 2 2 4 4 2" xfId="18414" xr:uid="{00000000-0005-0000-0000-00003E250000}"/>
    <cellStyle name="Migliaia 2 3 3 2 2 4 4 2 2" xfId="41251" xr:uid="{00000000-0005-0000-0000-00003F250000}"/>
    <cellStyle name="Migliaia 2 3 3 2 2 4 4 3" xfId="29834" xr:uid="{00000000-0005-0000-0000-000040250000}"/>
    <cellStyle name="Migliaia 2 3 3 2 2 4 5" xfId="12706" xr:uid="{00000000-0005-0000-0000-000041250000}"/>
    <cellStyle name="Migliaia 2 3 3 2 2 4 5 2" xfId="35543" xr:uid="{00000000-0005-0000-0000-000042250000}"/>
    <cellStyle name="Migliaia 2 3 3 2 2 4 6" xfId="24126" xr:uid="{00000000-0005-0000-0000-000043250000}"/>
    <cellStyle name="Migliaia 2 3 3 2 2 5" xfId="1471" xr:uid="{00000000-0005-0000-0000-000044250000}"/>
    <cellStyle name="Migliaia 2 3 3 2 2 5 2" xfId="2930" xr:uid="{00000000-0005-0000-0000-000045250000}"/>
    <cellStyle name="Migliaia 2 3 3 2 2 5 2 2" xfId="5786" xr:uid="{00000000-0005-0000-0000-000046250000}"/>
    <cellStyle name="Migliaia 2 3 3 2 2 5 2 2 2" xfId="11494" xr:uid="{00000000-0005-0000-0000-000047250000}"/>
    <cellStyle name="Migliaia 2 3 3 2 2 5 2 2 2 2" xfId="22912" xr:uid="{00000000-0005-0000-0000-000048250000}"/>
    <cellStyle name="Migliaia 2 3 3 2 2 5 2 2 2 2 2" xfId="45749" xr:uid="{00000000-0005-0000-0000-000049250000}"/>
    <cellStyle name="Migliaia 2 3 3 2 2 5 2 2 2 3" xfId="34332" xr:uid="{00000000-0005-0000-0000-00004A250000}"/>
    <cellStyle name="Migliaia 2 3 3 2 2 5 2 2 3" xfId="17204" xr:uid="{00000000-0005-0000-0000-00004B250000}"/>
    <cellStyle name="Migliaia 2 3 3 2 2 5 2 2 3 2" xfId="40041" xr:uid="{00000000-0005-0000-0000-00004C250000}"/>
    <cellStyle name="Migliaia 2 3 3 2 2 5 2 2 4" xfId="28624" xr:uid="{00000000-0005-0000-0000-00004D250000}"/>
    <cellStyle name="Migliaia 2 3 3 2 2 5 2 3" xfId="8641" xr:uid="{00000000-0005-0000-0000-00004E250000}"/>
    <cellStyle name="Migliaia 2 3 3 2 2 5 2 3 2" xfId="20058" xr:uid="{00000000-0005-0000-0000-00004F250000}"/>
    <cellStyle name="Migliaia 2 3 3 2 2 5 2 3 2 2" xfId="42895" xr:uid="{00000000-0005-0000-0000-000050250000}"/>
    <cellStyle name="Migliaia 2 3 3 2 2 5 2 3 3" xfId="31478" xr:uid="{00000000-0005-0000-0000-000051250000}"/>
    <cellStyle name="Migliaia 2 3 3 2 2 5 2 4" xfId="14350" xr:uid="{00000000-0005-0000-0000-000052250000}"/>
    <cellStyle name="Migliaia 2 3 3 2 2 5 2 4 2" xfId="37187" xr:uid="{00000000-0005-0000-0000-000053250000}"/>
    <cellStyle name="Migliaia 2 3 3 2 2 5 2 5" xfId="25770" xr:uid="{00000000-0005-0000-0000-000054250000}"/>
    <cellStyle name="Migliaia 2 3 3 2 2 5 3" xfId="4359" xr:uid="{00000000-0005-0000-0000-000055250000}"/>
    <cellStyle name="Migliaia 2 3 3 2 2 5 3 2" xfId="10068" xr:uid="{00000000-0005-0000-0000-000056250000}"/>
    <cellStyle name="Migliaia 2 3 3 2 2 5 3 2 2" xfId="21485" xr:uid="{00000000-0005-0000-0000-000057250000}"/>
    <cellStyle name="Migliaia 2 3 3 2 2 5 3 2 2 2" xfId="44322" xr:uid="{00000000-0005-0000-0000-000058250000}"/>
    <cellStyle name="Migliaia 2 3 3 2 2 5 3 2 3" xfId="32905" xr:uid="{00000000-0005-0000-0000-000059250000}"/>
    <cellStyle name="Migliaia 2 3 3 2 2 5 3 3" xfId="15777" xr:uid="{00000000-0005-0000-0000-00005A250000}"/>
    <cellStyle name="Migliaia 2 3 3 2 2 5 3 3 2" xfId="38614" xr:uid="{00000000-0005-0000-0000-00005B250000}"/>
    <cellStyle name="Migliaia 2 3 3 2 2 5 3 4" xfId="27197" xr:uid="{00000000-0005-0000-0000-00005C250000}"/>
    <cellStyle name="Migliaia 2 3 3 2 2 5 4" xfId="7214" xr:uid="{00000000-0005-0000-0000-00005D250000}"/>
    <cellStyle name="Migliaia 2 3 3 2 2 5 4 2" xfId="18631" xr:uid="{00000000-0005-0000-0000-00005E250000}"/>
    <cellStyle name="Migliaia 2 3 3 2 2 5 4 2 2" xfId="41468" xr:uid="{00000000-0005-0000-0000-00005F250000}"/>
    <cellStyle name="Migliaia 2 3 3 2 2 5 4 3" xfId="30051" xr:uid="{00000000-0005-0000-0000-000060250000}"/>
    <cellStyle name="Migliaia 2 3 3 2 2 5 5" xfId="12923" xr:uid="{00000000-0005-0000-0000-000061250000}"/>
    <cellStyle name="Migliaia 2 3 3 2 2 5 5 2" xfId="35760" xr:uid="{00000000-0005-0000-0000-000062250000}"/>
    <cellStyle name="Migliaia 2 3 3 2 2 5 6" xfId="24343" xr:uid="{00000000-0005-0000-0000-000063250000}"/>
    <cellStyle name="Migliaia 2 3 3 2 2 6" xfId="1718" xr:uid="{00000000-0005-0000-0000-000064250000}"/>
    <cellStyle name="Migliaia 2 3 3 2 2 6 2" xfId="3147" xr:uid="{00000000-0005-0000-0000-000065250000}"/>
    <cellStyle name="Migliaia 2 3 3 2 2 6 2 2" xfId="6003" xr:uid="{00000000-0005-0000-0000-000066250000}"/>
    <cellStyle name="Migliaia 2 3 3 2 2 6 2 2 2" xfId="11711" xr:uid="{00000000-0005-0000-0000-000067250000}"/>
    <cellStyle name="Migliaia 2 3 3 2 2 6 2 2 2 2" xfId="23129" xr:uid="{00000000-0005-0000-0000-000068250000}"/>
    <cellStyle name="Migliaia 2 3 3 2 2 6 2 2 2 2 2" xfId="45966" xr:uid="{00000000-0005-0000-0000-000069250000}"/>
    <cellStyle name="Migliaia 2 3 3 2 2 6 2 2 2 3" xfId="34549" xr:uid="{00000000-0005-0000-0000-00006A250000}"/>
    <cellStyle name="Migliaia 2 3 3 2 2 6 2 2 3" xfId="17421" xr:uid="{00000000-0005-0000-0000-00006B250000}"/>
    <cellStyle name="Migliaia 2 3 3 2 2 6 2 2 3 2" xfId="40258" xr:uid="{00000000-0005-0000-0000-00006C250000}"/>
    <cellStyle name="Migliaia 2 3 3 2 2 6 2 2 4" xfId="28841" xr:uid="{00000000-0005-0000-0000-00006D250000}"/>
    <cellStyle name="Migliaia 2 3 3 2 2 6 2 3" xfId="8858" xr:uid="{00000000-0005-0000-0000-00006E250000}"/>
    <cellStyle name="Migliaia 2 3 3 2 2 6 2 3 2" xfId="20275" xr:uid="{00000000-0005-0000-0000-00006F250000}"/>
    <cellStyle name="Migliaia 2 3 3 2 2 6 2 3 2 2" xfId="43112" xr:uid="{00000000-0005-0000-0000-000070250000}"/>
    <cellStyle name="Migliaia 2 3 3 2 2 6 2 3 3" xfId="31695" xr:uid="{00000000-0005-0000-0000-000071250000}"/>
    <cellStyle name="Migliaia 2 3 3 2 2 6 2 4" xfId="14567" xr:uid="{00000000-0005-0000-0000-000072250000}"/>
    <cellStyle name="Migliaia 2 3 3 2 2 6 2 4 2" xfId="37404" xr:uid="{00000000-0005-0000-0000-000073250000}"/>
    <cellStyle name="Migliaia 2 3 3 2 2 6 2 5" xfId="25987" xr:uid="{00000000-0005-0000-0000-000074250000}"/>
    <cellStyle name="Migliaia 2 3 3 2 2 6 3" xfId="4576" xr:uid="{00000000-0005-0000-0000-000075250000}"/>
    <cellStyle name="Migliaia 2 3 3 2 2 6 3 2" xfId="10285" xr:uid="{00000000-0005-0000-0000-000076250000}"/>
    <cellStyle name="Migliaia 2 3 3 2 2 6 3 2 2" xfId="21702" xr:uid="{00000000-0005-0000-0000-000077250000}"/>
    <cellStyle name="Migliaia 2 3 3 2 2 6 3 2 2 2" xfId="44539" xr:uid="{00000000-0005-0000-0000-000078250000}"/>
    <cellStyle name="Migliaia 2 3 3 2 2 6 3 2 3" xfId="33122" xr:uid="{00000000-0005-0000-0000-000079250000}"/>
    <cellStyle name="Migliaia 2 3 3 2 2 6 3 3" xfId="15994" xr:uid="{00000000-0005-0000-0000-00007A250000}"/>
    <cellStyle name="Migliaia 2 3 3 2 2 6 3 3 2" xfId="38831" xr:uid="{00000000-0005-0000-0000-00007B250000}"/>
    <cellStyle name="Migliaia 2 3 3 2 2 6 3 4" xfId="27414" xr:uid="{00000000-0005-0000-0000-00007C250000}"/>
    <cellStyle name="Migliaia 2 3 3 2 2 6 4" xfId="7431" xr:uid="{00000000-0005-0000-0000-00007D250000}"/>
    <cellStyle name="Migliaia 2 3 3 2 2 6 4 2" xfId="18848" xr:uid="{00000000-0005-0000-0000-00007E250000}"/>
    <cellStyle name="Migliaia 2 3 3 2 2 6 4 2 2" xfId="41685" xr:uid="{00000000-0005-0000-0000-00007F250000}"/>
    <cellStyle name="Migliaia 2 3 3 2 2 6 4 3" xfId="30268" xr:uid="{00000000-0005-0000-0000-000080250000}"/>
    <cellStyle name="Migliaia 2 3 3 2 2 6 5" xfId="13140" xr:uid="{00000000-0005-0000-0000-000081250000}"/>
    <cellStyle name="Migliaia 2 3 3 2 2 6 5 2" xfId="35977" xr:uid="{00000000-0005-0000-0000-000082250000}"/>
    <cellStyle name="Migliaia 2 3 3 2 2 6 6" xfId="24560" xr:uid="{00000000-0005-0000-0000-000083250000}"/>
    <cellStyle name="Migliaia 2 3 3 2 2 7" xfId="2062" xr:uid="{00000000-0005-0000-0000-000084250000}"/>
    <cellStyle name="Migliaia 2 3 3 2 2 7 2" xfId="4918" xr:uid="{00000000-0005-0000-0000-000085250000}"/>
    <cellStyle name="Migliaia 2 3 3 2 2 7 2 2" xfId="10626" xr:uid="{00000000-0005-0000-0000-000086250000}"/>
    <cellStyle name="Migliaia 2 3 3 2 2 7 2 2 2" xfId="22044" xr:uid="{00000000-0005-0000-0000-000087250000}"/>
    <cellStyle name="Migliaia 2 3 3 2 2 7 2 2 2 2" xfId="44881" xr:uid="{00000000-0005-0000-0000-000088250000}"/>
    <cellStyle name="Migliaia 2 3 3 2 2 7 2 2 3" xfId="33464" xr:uid="{00000000-0005-0000-0000-000089250000}"/>
    <cellStyle name="Migliaia 2 3 3 2 2 7 2 3" xfId="16336" xr:uid="{00000000-0005-0000-0000-00008A250000}"/>
    <cellStyle name="Migliaia 2 3 3 2 2 7 2 3 2" xfId="39173" xr:uid="{00000000-0005-0000-0000-00008B250000}"/>
    <cellStyle name="Migliaia 2 3 3 2 2 7 2 4" xfId="27756" xr:uid="{00000000-0005-0000-0000-00008C250000}"/>
    <cellStyle name="Migliaia 2 3 3 2 2 7 3" xfId="7773" xr:uid="{00000000-0005-0000-0000-00008D250000}"/>
    <cellStyle name="Migliaia 2 3 3 2 2 7 3 2" xfId="19190" xr:uid="{00000000-0005-0000-0000-00008E250000}"/>
    <cellStyle name="Migliaia 2 3 3 2 2 7 3 2 2" xfId="42027" xr:uid="{00000000-0005-0000-0000-00008F250000}"/>
    <cellStyle name="Migliaia 2 3 3 2 2 7 3 3" xfId="30610" xr:uid="{00000000-0005-0000-0000-000090250000}"/>
    <cellStyle name="Migliaia 2 3 3 2 2 7 4" xfId="13482" xr:uid="{00000000-0005-0000-0000-000091250000}"/>
    <cellStyle name="Migliaia 2 3 3 2 2 7 4 2" xfId="36319" xr:uid="{00000000-0005-0000-0000-000092250000}"/>
    <cellStyle name="Migliaia 2 3 3 2 2 7 5" xfId="24902" xr:uid="{00000000-0005-0000-0000-000093250000}"/>
    <cellStyle name="Migliaia 2 3 3 2 2 8" xfId="3491" xr:uid="{00000000-0005-0000-0000-000094250000}"/>
    <cellStyle name="Migliaia 2 3 3 2 2 8 2" xfId="9200" xr:uid="{00000000-0005-0000-0000-000095250000}"/>
    <cellStyle name="Migliaia 2 3 3 2 2 8 2 2" xfId="20617" xr:uid="{00000000-0005-0000-0000-000096250000}"/>
    <cellStyle name="Migliaia 2 3 3 2 2 8 2 2 2" xfId="43454" xr:uid="{00000000-0005-0000-0000-000097250000}"/>
    <cellStyle name="Migliaia 2 3 3 2 2 8 2 3" xfId="32037" xr:uid="{00000000-0005-0000-0000-000098250000}"/>
    <cellStyle name="Migliaia 2 3 3 2 2 8 3" xfId="14909" xr:uid="{00000000-0005-0000-0000-000099250000}"/>
    <cellStyle name="Migliaia 2 3 3 2 2 8 3 2" xfId="37746" xr:uid="{00000000-0005-0000-0000-00009A250000}"/>
    <cellStyle name="Migliaia 2 3 3 2 2 8 4" xfId="26329" xr:uid="{00000000-0005-0000-0000-00009B250000}"/>
    <cellStyle name="Migliaia 2 3 3 2 2 9" xfId="6346" xr:uid="{00000000-0005-0000-0000-00009C250000}"/>
    <cellStyle name="Migliaia 2 3 3 2 2 9 2" xfId="17763" xr:uid="{00000000-0005-0000-0000-00009D250000}"/>
    <cellStyle name="Migliaia 2 3 3 2 2 9 2 2" xfId="40600" xr:uid="{00000000-0005-0000-0000-00009E250000}"/>
    <cellStyle name="Migliaia 2 3 3 2 2 9 3" xfId="29183" xr:uid="{00000000-0005-0000-0000-00009F250000}"/>
    <cellStyle name="Migliaia 2 3 3 2 3" xfId="583" xr:uid="{00000000-0005-0000-0000-0000A0250000}"/>
    <cellStyle name="Migliaia 2 3 3 2 3 2" xfId="2165" xr:uid="{00000000-0005-0000-0000-0000A1250000}"/>
    <cellStyle name="Migliaia 2 3 3 2 3 2 2" xfId="5021" xr:uid="{00000000-0005-0000-0000-0000A2250000}"/>
    <cellStyle name="Migliaia 2 3 3 2 3 2 2 2" xfId="10729" xr:uid="{00000000-0005-0000-0000-0000A3250000}"/>
    <cellStyle name="Migliaia 2 3 3 2 3 2 2 2 2" xfId="22147" xr:uid="{00000000-0005-0000-0000-0000A4250000}"/>
    <cellStyle name="Migliaia 2 3 3 2 3 2 2 2 2 2" xfId="44984" xr:uid="{00000000-0005-0000-0000-0000A5250000}"/>
    <cellStyle name="Migliaia 2 3 3 2 3 2 2 2 3" xfId="33567" xr:uid="{00000000-0005-0000-0000-0000A6250000}"/>
    <cellStyle name="Migliaia 2 3 3 2 3 2 2 3" xfId="16439" xr:uid="{00000000-0005-0000-0000-0000A7250000}"/>
    <cellStyle name="Migliaia 2 3 3 2 3 2 2 3 2" xfId="39276" xr:uid="{00000000-0005-0000-0000-0000A8250000}"/>
    <cellStyle name="Migliaia 2 3 3 2 3 2 2 4" xfId="27859" xr:uid="{00000000-0005-0000-0000-0000A9250000}"/>
    <cellStyle name="Migliaia 2 3 3 2 3 2 3" xfId="7876" xr:uid="{00000000-0005-0000-0000-0000AA250000}"/>
    <cellStyle name="Migliaia 2 3 3 2 3 2 3 2" xfId="19293" xr:uid="{00000000-0005-0000-0000-0000AB250000}"/>
    <cellStyle name="Migliaia 2 3 3 2 3 2 3 2 2" xfId="42130" xr:uid="{00000000-0005-0000-0000-0000AC250000}"/>
    <cellStyle name="Migliaia 2 3 3 2 3 2 3 3" xfId="30713" xr:uid="{00000000-0005-0000-0000-0000AD250000}"/>
    <cellStyle name="Migliaia 2 3 3 2 3 2 4" xfId="13585" xr:uid="{00000000-0005-0000-0000-0000AE250000}"/>
    <cellStyle name="Migliaia 2 3 3 2 3 2 4 2" xfId="36422" xr:uid="{00000000-0005-0000-0000-0000AF250000}"/>
    <cellStyle name="Migliaia 2 3 3 2 3 2 5" xfId="25005" xr:uid="{00000000-0005-0000-0000-0000B0250000}"/>
    <cellStyle name="Migliaia 2 3 3 2 3 3" xfId="3594" xr:uid="{00000000-0005-0000-0000-0000B1250000}"/>
    <cellStyle name="Migliaia 2 3 3 2 3 3 2" xfId="9303" xr:uid="{00000000-0005-0000-0000-0000B2250000}"/>
    <cellStyle name="Migliaia 2 3 3 2 3 3 2 2" xfId="20720" xr:uid="{00000000-0005-0000-0000-0000B3250000}"/>
    <cellStyle name="Migliaia 2 3 3 2 3 3 2 2 2" xfId="43557" xr:uid="{00000000-0005-0000-0000-0000B4250000}"/>
    <cellStyle name="Migliaia 2 3 3 2 3 3 2 3" xfId="32140" xr:uid="{00000000-0005-0000-0000-0000B5250000}"/>
    <cellStyle name="Migliaia 2 3 3 2 3 3 3" xfId="15012" xr:uid="{00000000-0005-0000-0000-0000B6250000}"/>
    <cellStyle name="Migliaia 2 3 3 2 3 3 3 2" xfId="37849" xr:uid="{00000000-0005-0000-0000-0000B7250000}"/>
    <cellStyle name="Migliaia 2 3 3 2 3 3 4" xfId="26432" xr:uid="{00000000-0005-0000-0000-0000B8250000}"/>
    <cellStyle name="Migliaia 2 3 3 2 3 4" xfId="6449" xr:uid="{00000000-0005-0000-0000-0000B9250000}"/>
    <cellStyle name="Migliaia 2 3 3 2 3 4 2" xfId="17866" xr:uid="{00000000-0005-0000-0000-0000BA250000}"/>
    <cellStyle name="Migliaia 2 3 3 2 3 4 2 2" xfId="40703" xr:uid="{00000000-0005-0000-0000-0000BB250000}"/>
    <cellStyle name="Migliaia 2 3 3 2 3 4 3" xfId="29286" xr:uid="{00000000-0005-0000-0000-0000BC250000}"/>
    <cellStyle name="Migliaia 2 3 3 2 3 5" xfId="12158" xr:uid="{00000000-0005-0000-0000-0000BD250000}"/>
    <cellStyle name="Migliaia 2 3 3 2 3 5 2" xfId="34995" xr:uid="{00000000-0005-0000-0000-0000BE250000}"/>
    <cellStyle name="Migliaia 2 3 3 2 3 6" xfId="23578" xr:uid="{00000000-0005-0000-0000-0000BF250000}"/>
    <cellStyle name="Migliaia 2 3 3 2 4" xfId="846" xr:uid="{00000000-0005-0000-0000-0000C0250000}"/>
    <cellStyle name="Migliaia 2 3 3 2 4 2" xfId="2382" xr:uid="{00000000-0005-0000-0000-0000C1250000}"/>
    <cellStyle name="Migliaia 2 3 3 2 4 2 2" xfId="5238" xr:uid="{00000000-0005-0000-0000-0000C2250000}"/>
    <cellStyle name="Migliaia 2 3 3 2 4 2 2 2" xfId="10946" xr:uid="{00000000-0005-0000-0000-0000C3250000}"/>
    <cellStyle name="Migliaia 2 3 3 2 4 2 2 2 2" xfId="22364" xr:uid="{00000000-0005-0000-0000-0000C4250000}"/>
    <cellStyle name="Migliaia 2 3 3 2 4 2 2 2 2 2" xfId="45201" xr:uid="{00000000-0005-0000-0000-0000C5250000}"/>
    <cellStyle name="Migliaia 2 3 3 2 4 2 2 2 3" xfId="33784" xr:uid="{00000000-0005-0000-0000-0000C6250000}"/>
    <cellStyle name="Migliaia 2 3 3 2 4 2 2 3" xfId="16656" xr:uid="{00000000-0005-0000-0000-0000C7250000}"/>
    <cellStyle name="Migliaia 2 3 3 2 4 2 2 3 2" xfId="39493" xr:uid="{00000000-0005-0000-0000-0000C8250000}"/>
    <cellStyle name="Migliaia 2 3 3 2 4 2 2 4" xfId="28076" xr:uid="{00000000-0005-0000-0000-0000C9250000}"/>
    <cellStyle name="Migliaia 2 3 3 2 4 2 3" xfId="8093" xr:uid="{00000000-0005-0000-0000-0000CA250000}"/>
    <cellStyle name="Migliaia 2 3 3 2 4 2 3 2" xfId="19510" xr:uid="{00000000-0005-0000-0000-0000CB250000}"/>
    <cellStyle name="Migliaia 2 3 3 2 4 2 3 2 2" xfId="42347" xr:uid="{00000000-0005-0000-0000-0000CC250000}"/>
    <cellStyle name="Migliaia 2 3 3 2 4 2 3 3" xfId="30930" xr:uid="{00000000-0005-0000-0000-0000CD250000}"/>
    <cellStyle name="Migliaia 2 3 3 2 4 2 4" xfId="13802" xr:uid="{00000000-0005-0000-0000-0000CE250000}"/>
    <cellStyle name="Migliaia 2 3 3 2 4 2 4 2" xfId="36639" xr:uid="{00000000-0005-0000-0000-0000CF250000}"/>
    <cellStyle name="Migliaia 2 3 3 2 4 2 5" xfId="25222" xr:uid="{00000000-0005-0000-0000-0000D0250000}"/>
    <cellStyle name="Migliaia 2 3 3 2 4 3" xfId="3811" xr:uid="{00000000-0005-0000-0000-0000D1250000}"/>
    <cellStyle name="Migliaia 2 3 3 2 4 3 2" xfId="9520" xr:uid="{00000000-0005-0000-0000-0000D2250000}"/>
    <cellStyle name="Migliaia 2 3 3 2 4 3 2 2" xfId="20937" xr:uid="{00000000-0005-0000-0000-0000D3250000}"/>
    <cellStyle name="Migliaia 2 3 3 2 4 3 2 2 2" xfId="43774" xr:uid="{00000000-0005-0000-0000-0000D4250000}"/>
    <cellStyle name="Migliaia 2 3 3 2 4 3 2 3" xfId="32357" xr:uid="{00000000-0005-0000-0000-0000D5250000}"/>
    <cellStyle name="Migliaia 2 3 3 2 4 3 3" xfId="15229" xr:uid="{00000000-0005-0000-0000-0000D6250000}"/>
    <cellStyle name="Migliaia 2 3 3 2 4 3 3 2" xfId="38066" xr:uid="{00000000-0005-0000-0000-0000D7250000}"/>
    <cellStyle name="Migliaia 2 3 3 2 4 3 4" xfId="26649" xr:uid="{00000000-0005-0000-0000-0000D8250000}"/>
    <cellStyle name="Migliaia 2 3 3 2 4 4" xfId="6666" xr:uid="{00000000-0005-0000-0000-0000D9250000}"/>
    <cellStyle name="Migliaia 2 3 3 2 4 4 2" xfId="18083" xr:uid="{00000000-0005-0000-0000-0000DA250000}"/>
    <cellStyle name="Migliaia 2 3 3 2 4 4 2 2" xfId="40920" xr:uid="{00000000-0005-0000-0000-0000DB250000}"/>
    <cellStyle name="Migliaia 2 3 3 2 4 4 3" xfId="29503" xr:uid="{00000000-0005-0000-0000-0000DC250000}"/>
    <cellStyle name="Migliaia 2 3 3 2 4 5" xfId="12375" xr:uid="{00000000-0005-0000-0000-0000DD250000}"/>
    <cellStyle name="Migliaia 2 3 3 2 4 5 2" xfId="35212" xr:uid="{00000000-0005-0000-0000-0000DE250000}"/>
    <cellStyle name="Migliaia 2 3 3 2 4 6" xfId="23795" xr:uid="{00000000-0005-0000-0000-0000DF250000}"/>
    <cellStyle name="Migliaia 2 3 3 2 5" xfId="1093" xr:uid="{00000000-0005-0000-0000-0000E0250000}"/>
    <cellStyle name="Migliaia 2 3 3 2 5 2" xfId="2599" xr:uid="{00000000-0005-0000-0000-0000E1250000}"/>
    <cellStyle name="Migliaia 2 3 3 2 5 2 2" xfId="5455" xr:uid="{00000000-0005-0000-0000-0000E2250000}"/>
    <cellStyle name="Migliaia 2 3 3 2 5 2 2 2" xfId="11163" xr:uid="{00000000-0005-0000-0000-0000E3250000}"/>
    <cellStyle name="Migliaia 2 3 3 2 5 2 2 2 2" xfId="22581" xr:uid="{00000000-0005-0000-0000-0000E4250000}"/>
    <cellStyle name="Migliaia 2 3 3 2 5 2 2 2 2 2" xfId="45418" xr:uid="{00000000-0005-0000-0000-0000E5250000}"/>
    <cellStyle name="Migliaia 2 3 3 2 5 2 2 2 3" xfId="34001" xr:uid="{00000000-0005-0000-0000-0000E6250000}"/>
    <cellStyle name="Migliaia 2 3 3 2 5 2 2 3" xfId="16873" xr:uid="{00000000-0005-0000-0000-0000E7250000}"/>
    <cellStyle name="Migliaia 2 3 3 2 5 2 2 3 2" xfId="39710" xr:uid="{00000000-0005-0000-0000-0000E8250000}"/>
    <cellStyle name="Migliaia 2 3 3 2 5 2 2 4" xfId="28293" xr:uid="{00000000-0005-0000-0000-0000E9250000}"/>
    <cellStyle name="Migliaia 2 3 3 2 5 2 3" xfId="8310" xr:uid="{00000000-0005-0000-0000-0000EA250000}"/>
    <cellStyle name="Migliaia 2 3 3 2 5 2 3 2" xfId="19727" xr:uid="{00000000-0005-0000-0000-0000EB250000}"/>
    <cellStyle name="Migliaia 2 3 3 2 5 2 3 2 2" xfId="42564" xr:uid="{00000000-0005-0000-0000-0000EC250000}"/>
    <cellStyle name="Migliaia 2 3 3 2 5 2 3 3" xfId="31147" xr:uid="{00000000-0005-0000-0000-0000ED250000}"/>
    <cellStyle name="Migliaia 2 3 3 2 5 2 4" xfId="14019" xr:uid="{00000000-0005-0000-0000-0000EE250000}"/>
    <cellStyle name="Migliaia 2 3 3 2 5 2 4 2" xfId="36856" xr:uid="{00000000-0005-0000-0000-0000EF250000}"/>
    <cellStyle name="Migliaia 2 3 3 2 5 2 5" xfId="25439" xr:uid="{00000000-0005-0000-0000-0000F0250000}"/>
    <cellStyle name="Migliaia 2 3 3 2 5 3" xfId="4028" xr:uid="{00000000-0005-0000-0000-0000F1250000}"/>
    <cellStyle name="Migliaia 2 3 3 2 5 3 2" xfId="9737" xr:uid="{00000000-0005-0000-0000-0000F2250000}"/>
    <cellStyle name="Migliaia 2 3 3 2 5 3 2 2" xfId="21154" xr:uid="{00000000-0005-0000-0000-0000F3250000}"/>
    <cellStyle name="Migliaia 2 3 3 2 5 3 2 2 2" xfId="43991" xr:uid="{00000000-0005-0000-0000-0000F4250000}"/>
    <cellStyle name="Migliaia 2 3 3 2 5 3 2 3" xfId="32574" xr:uid="{00000000-0005-0000-0000-0000F5250000}"/>
    <cellStyle name="Migliaia 2 3 3 2 5 3 3" xfId="15446" xr:uid="{00000000-0005-0000-0000-0000F6250000}"/>
    <cellStyle name="Migliaia 2 3 3 2 5 3 3 2" xfId="38283" xr:uid="{00000000-0005-0000-0000-0000F7250000}"/>
    <cellStyle name="Migliaia 2 3 3 2 5 3 4" xfId="26866" xr:uid="{00000000-0005-0000-0000-0000F8250000}"/>
    <cellStyle name="Migliaia 2 3 3 2 5 4" xfId="6883" xr:uid="{00000000-0005-0000-0000-0000F9250000}"/>
    <cellStyle name="Migliaia 2 3 3 2 5 4 2" xfId="18300" xr:uid="{00000000-0005-0000-0000-0000FA250000}"/>
    <cellStyle name="Migliaia 2 3 3 2 5 4 2 2" xfId="41137" xr:uid="{00000000-0005-0000-0000-0000FB250000}"/>
    <cellStyle name="Migliaia 2 3 3 2 5 4 3" xfId="29720" xr:uid="{00000000-0005-0000-0000-0000FC250000}"/>
    <cellStyle name="Migliaia 2 3 3 2 5 5" xfId="12592" xr:uid="{00000000-0005-0000-0000-0000FD250000}"/>
    <cellStyle name="Migliaia 2 3 3 2 5 5 2" xfId="35429" xr:uid="{00000000-0005-0000-0000-0000FE250000}"/>
    <cellStyle name="Migliaia 2 3 3 2 5 6" xfId="24012" xr:uid="{00000000-0005-0000-0000-0000FF250000}"/>
    <cellStyle name="Migliaia 2 3 3 2 6" xfId="1340" xr:uid="{00000000-0005-0000-0000-000000260000}"/>
    <cellStyle name="Migliaia 2 3 3 2 6 2" xfId="2816" xr:uid="{00000000-0005-0000-0000-000001260000}"/>
    <cellStyle name="Migliaia 2 3 3 2 6 2 2" xfId="5672" xr:uid="{00000000-0005-0000-0000-000002260000}"/>
    <cellStyle name="Migliaia 2 3 3 2 6 2 2 2" xfId="11380" xr:uid="{00000000-0005-0000-0000-000003260000}"/>
    <cellStyle name="Migliaia 2 3 3 2 6 2 2 2 2" xfId="22798" xr:uid="{00000000-0005-0000-0000-000004260000}"/>
    <cellStyle name="Migliaia 2 3 3 2 6 2 2 2 2 2" xfId="45635" xr:uid="{00000000-0005-0000-0000-000005260000}"/>
    <cellStyle name="Migliaia 2 3 3 2 6 2 2 2 3" xfId="34218" xr:uid="{00000000-0005-0000-0000-000006260000}"/>
    <cellStyle name="Migliaia 2 3 3 2 6 2 2 3" xfId="17090" xr:uid="{00000000-0005-0000-0000-000007260000}"/>
    <cellStyle name="Migliaia 2 3 3 2 6 2 2 3 2" xfId="39927" xr:uid="{00000000-0005-0000-0000-000008260000}"/>
    <cellStyle name="Migliaia 2 3 3 2 6 2 2 4" xfId="28510" xr:uid="{00000000-0005-0000-0000-000009260000}"/>
    <cellStyle name="Migliaia 2 3 3 2 6 2 3" xfId="8527" xr:uid="{00000000-0005-0000-0000-00000A260000}"/>
    <cellStyle name="Migliaia 2 3 3 2 6 2 3 2" xfId="19944" xr:uid="{00000000-0005-0000-0000-00000B260000}"/>
    <cellStyle name="Migliaia 2 3 3 2 6 2 3 2 2" xfId="42781" xr:uid="{00000000-0005-0000-0000-00000C260000}"/>
    <cellStyle name="Migliaia 2 3 3 2 6 2 3 3" xfId="31364" xr:uid="{00000000-0005-0000-0000-00000D260000}"/>
    <cellStyle name="Migliaia 2 3 3 2 6 2 4" xfId="14236" xr:uid="{00000000-0005-0000-0000-00000E260000}"/>
    <cellStyle name="Migliaia 2 3 3 2 6 2 4 2" xfId="37073" xr:uid="{00000000-0005-0000-0000-00000F260000}"/>
    <cellStyle name="Migliaia 2 3 3 2 6 2 5" xfId="25656" xr:uid="{00000000-0005-0000-0000-000010260000}"/>
    <cellStyle name="Migliaia 2 3 3 2 6 3" xfId="4245" xr:uid="{00000000-0005-0000-0000-000011260000}"/>
    <cellStyle name="Migliaia 2 3 3 2 6 3 2" xfId="9954" xr:uid="{00000000-0005-0000-0000-000012260000}"/>
    <cellStyle name="Migliaia 2 3 3 2 6 3 2 2" xfId="21371" xr:uid="{00000000-0005-0000-0000-000013260000}"/>
    <cellStyle name="Migliaia 2 3 3 2 6 3 2 2 2" xfId="44208" xr:uid="{00000000-0005-0000-0000-000014260000}"/>
    <cellStyle name="Migliaia 2 3 3 2 6 3 2 3" xfId="32791" xr:uid="{00000000-0005-0000-0000-000015260000}"/>
    <cellStyle name="Migliaia 2 3 3 2 6 3 3" xfId="15663" xr:uid="{00000000-0005-0000-0000-000016260000}"/>
    <cellStyle name="Migliaia 2 3 3 2 6 3 3 2" xfId="38500" xr:uid="{00000000-0005-0000-0000-000017260000}"/>
    <cellStyle name="Migliaia 2 3 3 2 6 3 4" xfId="27083" xr:uid="{00000000-0005-0000-0000-000018260000}"/>
    <cellStyle name="Migliaia 2 3 3 2 6 4" xfId="7100" xr:uid="{00000000-0005-0000-0000-000019260000}"/>
    <cellStyle name="Migliaia 2 3 3 2 6 4 2" xfId="18517" xr:uid="{00000000-0005-0000-0000-00001A260000}"/>
    <cellStyle name="Migliaia 2 3 3 2 6 4 2 2" xfId="41354" xr:uid="{00000000-0005-0000-0000-00001B260000}"/>
    <cellStyle name="Migliaia 2 3 3 2 6 4 3" xfId="29937" xr:uid="{00000000-0005-0000-0000-00001C260000}"/>
    <cellStyle name="Migliaia 2 3 3 2 6 5" xfId="12809" xr:uid="{00000000-0005-0000-0000-00001D260000}"/>
    <cellStyle name="Migliaia 2 3 3 2 6 5 2" xfId="35646" xr:uid="{00000000-0005-0000-0000-00001E260000}"/>
    <cellStyle name="Migliaia 2 3 3 2 6 6" xfId="24229" xr:uid="{00000000-0005-0000-0000-00001F260000}"/>
    <cellStyle name="Migliaia 2 3 3 2 7" xfId="1587" xr:uid="{00000000-0005-0000-0000-000020260000}"/>
    <cellStyle name="Migliaia 2 3 3 2 7 2" xfId="3033" xr:uid="{00000000-0005-0000-0000-000021260000}"/>
    <cellStyle name="Migliaia 2 3 3 2 7 2 2" xfId="5889" xr:uid="{00000000-0005-0000-0000-000022260000}"/>
    <cellStyle name="Migliaia 2 3 3 2 7 2 2 2" xfId="11597" xr:uid="{00000000-0005-0000-0000-000023260000}"/>
    <cellStyle name="Migliaia 2 3 3 2 7 2 2 2 2" xfId="23015" xr:uid="{00000000-0005-0000-0000-000024260000}"/>
    <cellStyle name="Migliaia 2 3 3 2 7 2 2 2 2 2" xfId="45852" xr:uid="{00000000-0005-0000-0000-000025260000}"/>
    <cellStyle name="Migliaia 2 3 3 2 7 2 2 2 3" xfId="34435" xr:uid="{00000000-0005-0000-0000-000026260000}"/>
    <cellStyle name="Migliaia 2 3 3 2 7 2 2 3" xfId="17307" xr:uid="{00000000-0005-0000-0000-000027260000}"/>
    <cellStyle name="Migliaia 2 3 3 2 7 2 2 3 2" xfId="40144" xr:uid="{00000000-0005-0000-0000-000028260000}"/>
    <cellStyle name="Migliaia 2 3 3 2 7 2 2 4" xfId="28727" xr:uid="{00000000-0005-0000-0000-000029260000}"/>
    <cellStyle name="Migliaia 2 3 3 2 7 2 3" xfId="8744" xr:uid="{00000000-0005-0000-0000-00002A260000}"/>
    <cellStyle name="Migliaia 2 3 3 2 7 2 3 2" xfId="20161" xr:uid="{00000000-0005-0000-0000-00002B260000}"/>
    <cellStyle name="Migliaia 2 3 3 2 7 2 3 2 2" xfId="42998" xr:uid="{00000000-0005-0000-0000-00002C260000}"/>
    <cellStyle name="Migliaia 2 3 3 2 7 2 3 3" xfId="31581" xr:uid="{00000000-0005-0000-0000-00002D260000}"/>
    <cellStyle name="Migliaia 2 3 3 2 7 2 4" xfId="14453" xr:uid="{00000000-0005-0000-0000-00002E260000}"/>
    <cellStyle name="Migliaia 2 3 3 2 7 2 4 2" xfId="37290" xr:uid="{00000000-0005-0000-0000-00002F260000}"/>
    <cellStyle name="Migliaia 2 3 3 2 7 2 5" xfId="25873" xr:uid="{00000000-0005-0000-0000-000030260000}"/>
    <cellStyle name="Migliaia 2 3 3 2 7 3" xfId="4462" xr:uid="{00000000-0005-0000-0000-000031260000}"/>
    <cellStyle name="Migliaia 2 3 3 2 7 3 2" xfId="10171" xr:uid="{00000000-0005-0000-0000-000032260000}"/>
    <cellStyle name="Migliaia 2 3 3 2 7 3 2 2" xfId="21588" xr:uid="{00000000-0005-0000-0000-000033260000}"/>
    <cellStyle name="Migliaia 2 3 3 2 7 3 2 2 2" xfId="44425" xr:uid="{00000000-0005-0000-0000-000034260000}"/>
    <cellStyle name="Migliaia 2 3 3 2 7 3 2 3" xfId="33008" xr:uid="{00000000-0005-0000-0000-000035260000}"/>
    <cellStyle name="Migliaia 2 3 3 2 7 3 3" xfId="15880" xr:uid="{00000000-0005-0000-0000-000036260000}"/>
    <cellStyle name="Migliaia 2 3 3 2 7 3 3 2" xfId="38717" xr:uid="{00000000-0005-0000-0000-000037260000}"/>
    <cellStyle name="Migliaia 2 3 3 2 7 3 4" xfId="27300" xr:uid="{00000000-0005-0000-0000-000038260000}"/>
    <cellStyle name="Migliaia 2 3 3 2 7 4" xfId="7317" xr:uid="{00000000-0005-0000-0000-000039260000}"/>
    <cellStyle name="Migliaia 2 3 3 2 7 4 2" xfId="18734" xr:uid="{00000000-0005-0000-0000-00003A260000}"/>
    <cellStyle name="Migliaia 2 3 3 2 7 4 2 2" xfId="41571" xr:uid="{00000000-0005-0000-0000-00003B260000}"/>
    <cellStyle name="Migliaia 2 3 3 2 7 4 3" xfId="30154" xr:uid="{00000000-0005-0000-0000-00003C260000}"/>
    <cellStyle name="Migliaia 2 3 3 2 7 5" xfId="13026" xr:uid="{00000000-0005-0000-0000-00003D260000}"/>
    <cellStyle name="Migliaia 2 3 3 2 7 5 2" xfId="35863" xr:uid="{00000000-0005-0000-0000-00003E260000}"/>
    <cellStyle name="Migliaia 2 3 3 2 7 6" xfId="24446" xr:uid="{00000000-0005-0000-0000-00003F260000}"/>
    <cellStyle name="Migliaia 2 3 3 2 8" xfId="1938" xr:uid="{00000000-0005-0000-0000-000040260000}"/>
    <cellStyle name="Migliaia 2 3 3 2 8 2" xfId="4794" xr:uid="{00000000-0005-0000-0000-000041260000}"/>
    <cellStyle name="Migliaia 2 3 3 2 8 2 2" xfId="10503" xr:uid="{00000000-0005-0000-0000-000042260000}"/>
    <cellStyle name="Migliaia 2 3 3 2 8 2 2 2" xfId="21920" xr:uid="{00000000-0005-0000-0000-000043260000}"/>
    <cellStyle name="Migliaia 2 3 3 2 8 2 2 2 2" xfId="44757" xr:uid="{00000000-0005-0000-0000-000044260000}"/>
    <cellStyle name="Migliaia 2 3 3 2 8 2 2 3" xfId="33340" xr:uid="{00000000-0005-0000-0000-000045260000}"/>
    <cellStyle name="Migliaia 2 3 3 2 8 2 3" xfId="16212" xr:uid="{00000000-0005-0000-0000-000046260000}"/>
    <cellStyle name="Migliaia 2 3 3 2 8 2 3 2" xfId="39049" xr:uid="{00000000-0005-0000-0000-000047260000}"/>
    <cellStyle name="Migliaia 2 3 3 2 8 2 4" xfId="27632" xr:uid="{00000000-0005-0000-0000-000048260000}"/>
    <cellStyle name="Migliaia 2 3 3 2 8 3" xfId="7649" xr:uid="{00000000-0005-0000-0000-000049260000}"/>
    <cellStyle name="Migliaia 2 3 3 2 8 3 2" xfId="19066" xr:uid="{00000000-0005-0000-0000-00004A260000}"/>
    <cellStyle name="Migliaia 2 3 3 2 8 3 2 2" xfId="41903" xr:uid="{00000000-0005-0000-0000-00004B260000}"/>
    <cellStyle name="Migliaia 2 3 3 2 8 3 3" xfId="30486" xr:uid="{00000000-0005-0000-0000-00004C260000}"/>
    <cellStyle name="Migliaia 2 3 3 2 8 4" xfId="13358" xr:uid="{00000000-0005-0000-0000-00004D260000}"/>
    <cellStyle name="Migliaia 2 3 3 2 8 4 2" xfId="36195" xr:uid="{00000000-0005-0000-0000-00004E260000}"/>
    <cellStyle name="Migliaia 2 3 3 2 8 5" xfId="24778" xr:uid="{00000000-0005-0000-0000-00004F260000}"/>
    <cellStyle name="Migliaia 2 3 3 2 9" xfId="3367" xr:uid="{00000000-0005-0000-0000-000050260000}"/>
    <cellStyle name="Migliaia 2 3 3 2 9 2" xfId="9076" xr:uid="{00000000-0005-0000-0000-000051260000}"/>
    <cellStyle name="Migliaia 2 3 3 2 9 2 2" xfId="20493" xr:uid="{00000000-0005-0000-0000-000052260000}"/>
    <cellStyle name="Migliaia 2 3 3 2 9 2 2 2" xfId="43330" xr:uid="{00000000-0005-0000-0000-000053260000}"/>
    <cellStyle name="Migliaia 2 3 3 2 9 2 3" xfId="31913" xr:uid="{00000000-0005-0000-0000-000054260000}"/>
    <cellStyle name="Migliaia 2 3 3 2 9 3" xfId="14785" xr:uid="{00000000-0005-0000-0000-000055260000}"/>
    <cellStyle name="Migliaia 2 3 3 2 9 3 2" xfId="37622" xr:uid="{00000000-0005-0000-0000-000056260000}"/>
    <cellStyle name="Migliaia 2 3 3 2 9 4" xfId="26205" xr:uid="{00000000-0005-0000-0000-000057260000}"/>
    <cellStyle name="Migliaia 2 3 3 3" xfId="391" xr:uid="{00000000-0005-0000-0000-000058260000}"/>
    <cellStyle name="Migliaia 2 3 3 3 10" xfId="11991" xr:uid="{00000000-0005-0000-0000-000059260000}"/>
    <cellStyle name="Migliaia 2 3 3 3 10 2" xfId="34828" xr:uid="{00000000-0005-0000-0000-00005A260000}"/>
    <cellStyle name="Migliaia 2 3 3 3 11" xfId="23411" xr:uid="{00000000-0005-0000-0000-00005B260000}"/>
    <cellStyle name="Migliaia 2 3 3 3 2" xfId="645" xr:uid="{00000000-0005-0000-0000-00005C260000}"/>
    <cellStyle name="Migliaia 2 3 3 3 2 2" xfId="2215" xr:uid="{00000000-0005-0000-0000-00005D260000}"/>
    <cellStyle name="Migliaia 2 3 3 3 2 2 2" xfId="5071" xr:uid="{00000000-0005-0000-0000-00005E260000}"/>
    <cellStyle name="Migliaia 2 3 3 3 2 2 2 2" xfId="10779" xr:uid="{00000000-0005-0000-0000-00005F260000}"/>
    <cellStyle name="Migliaia 2 3 3 3 2 2 2 2 2" xfId="22197" xr:uid="{00000000-0005-0000-0000-000060260000}"/>
    <cellStyle name="Migliaia 2 3 3 3 2 2 2 2 2 2" xfId="45034" xr:uid="{00000000-0005-0000-0000-000061260000}"/>
    <cellStyle name="Migliaia 2 3 3 3 2 2 2 2 3" xfId="33617" xr:uid="{00000000-0005-0000-0000-000062260000}"/>
    <cellStyle name="Migliaia 2 3 3 3 2 2 2 3" xfId="16489" xr:uid="{00000000-0005-0000-0000-000063260000}"/>
    <cellStyle name="Migliaia 2 3 3 3 2 2 2 3 2" xfId="39326" xr:uid="{00000000-0005-0000-0000-000064260000}"/>
    <cellStyle name="Migliaia 2 3 3 3 2 2 2 4" xfId="27909" xr:uid="{00000000-0005-0000-0000-000065260000}"/>
    <cellStyle name="Migliaia 2 3 3 3 2 2 3" xfId="7926" xr:uid="{00000000-0005-0000-0000-000066260000}"/>
    <cellStyle name="Migliaia 2 3 3 3 2 2 3 2" xfId="19343" xr:uid="{00000000-0005-0000-0000-000067260000}"/>
    <cellStyle name="Migliaia 2 3 3 3 2 2 3 2 2" xfId="42180" xr:uid="{00000000-0005-0000-0000-000068260000}"/>
    <cellStyle name="Migliaia 2 3 3 3 2 2 3 3" xfId="30763" xr:uid="{00000000-0005-0000-0000-000069260000}"/>
    <cellStyle name="Migliaia 2 3 3 3 2 2 4" xfId="13635" xr:uid="{00000000-0005-0000-0000-00006A260000}"/>
    <cellStyle name="Migliaia 2 3 3 3 2 2 4 2" xfId="36472" xr:uid="{00000000-0005-0000-0000-00006B260000}"/>
    <cellStyle name="Migliaia 2 3 3 3 2 2 5" xfId="25055" xr:uid="{00000000-0005-0000-0000-00006C260000}"/>
    <cellStyle name="Migliaia 2 3 3 3 2 3" xfId="3644" xr:uid="{00000000-0005-0000-0000-00006D260000}"/>
    <cellStyle name="Migliaia 2 3 3 3 2 3 2" xfId="9353" xr:uid="{00000000-0005-0000-0000-00006E260000}"/>
    <cellStyle name="Migliaia 2 3 3 3 2 3 2 2" xfId="20770" xr:uid="{00000000-0005-0000-0000-00006F260000}"/>
    <cellStyle name="Migliaia 2 3 3 3 2 3 2 2 2" xfId="43607" xr:uid="{00000000-0005-0000-0000-000070260000}"/>
    <cellStyle name="Migliaia 2 3 3 3 2 3 2 3" xfId="32190" xr:uid="{00000000-0005-0000-0000-000071260000}"/>
    <cellStyle name="Migliaia 2 3 3 3 2 3 3" xfId="15062" xr:uid="{00000000-0005-0000-0000-000072260000}"/>
    <cellStyle name="Migliaia 2 3 3 3 2 3 3 2" xfId="37899" xr:uid="{00000000-0005-0000-0000-000073260000}"/>
    <cellStyle name="Migliaia 2 3 3 3 2 3 4" xfId="26482" xr:uid="{00000000-0005-0000-0000-000074260000}"/>
    <cellStyle name="Migliaia 2 3 3 3 2 4" xfId="6499" xr:uid="{00000000-0005-0000-0000-000075260000}"/>
    <cellStyle name="Migliaia 2 3 3 3 2 4 2" xfId="17916" xr:uid="{00000000-0005-0000-0000-000076260000}"/>
    <cellStyle name="Migliaia 2 3 3 3 2 4 2 2" xfId="40753" xr:uid="{00000000-0005-0000-0000-000077260000}"/>
    <cellStyle name="Migliaia 2 3 3 3 2 4 3" xfId="29336" xr:uid="{00000000-0005-0000-0000-000078260000}"/>
    <cellStyle name="Migliaia 2 3 3 3 2 5" xfId="12208" xr:uid="{00000000-0005-0000-0000-000079260000}"/>
    <cellStyle name="Migliaia 2 3 3 3 2 5 2" xfId="35045" xr:uid="{00000000-0005-0000-0000-00007A260000}"/>
    <cellStyle name="Migliaia 2 3 3 3 2 6" xfId="23628" xr:uid="{00000000-0005-0000-0000-00007B260000}"/>
    <cellStyle name="Migliaia 2 3 3 3 3" xfId="905" xr:uid="{00000000-0005-0000-0000-00007C260000}"/>
    <cellStyle name="Migliaia 2 3 3 3 3 2" xfId="2432" xr:uid="{00000000-0005-0000-0000-00007D260000}"/>
    <cellStyle name="Migliaia 2 3 3 3 3 2 2" xfId="5288" xr:uid="{00000000-0005-0000-0000-00007E260000}"/>
    <cellStyle name="Migliaia 2 3 3 3 3 2 2 2" xfId="10996" xr:uid="{00000000-0005-0000-0000-00007F260000}"/>
    <cellStyle name="Migliaia 2 3 3 3 3 2 2 2 2" xfId="22414" xr:uid="{00000000-0005-0000-0000-000080260000}"/>
    <cellStyle name="Migliaia 2 3 3 3 3 2 2 2 2 2" xfId="45251" xr:uid="{00000000-0005-0000-0000-000081260000}"/>
    <cellStyle name="Migliaia 2 3 3 3 3 2 2 2 3" xfId="33834" xr:uid="{00000000-0005-0000-0000-000082260000}"/>
    <cellStyle name="Migliaia 2 3 3 3 3 2 2 3" xfId="16706" xr:uid="{00000000-0005-0000-0000-000083260000}"/>
    <cellStyle name="Migliaia 2 3 3 3 3 2 2 3 2" xfId="39543" xr:uid="{00000000-0005-0000-0000-000084260000}"/>
    <cellStyle name="Migliaia 2 3 3 3 3 2 2 4" xfId="28126" xr:uid="{00000000-0005-0000-0000-000085260000}"/>
    <cellStyle name="Migliaia 2 3 3 3 3 2 3" xfId="8143" xr:uid="{00000000-0005-0000-0000-000086260000}"/>
    <cellStyle name="Migliaia 2 3 3 3 3 2 3 2" xfId="19560" xr:uid="{00000000-0005-0000-0000-000087260000}"/>
    <cellStyle name="Migliaia 2 3 3 3 3 2 3 2 2" xfId="42397" xr:uid="{00000000-0005-0000-0000-000088260000}"/>
    <cellStyle name="Migliaia 2 3 3 3 3 2 3 3" xfId="30980" xr:uid="{00000000-0005-0000-0000-000089260000}"/>
    <cellStyle name="Migliaia 2 3 3 3 3 2 4" xfId="13852" xr:uid="{00000000-0005-0000-0000-00008A260000}"/>
    <cellStyle name="Migliaia 2 3 3 3 3 2 4 2" xfId="36689" xr:uid="{00000000-0005-0000-0000-00008B260000}"/>
    <cellStyle name="Migliaia 2 3 3 3 3 2 5" xfId="25272" xr:uid="{00000000-0005-0000-0000-00008C260000}"/>
    <cellStyle name="Migliaia 2 3 3 3 3 3" xfId="3861" xr:uid="{00000000-0005-0000-0000-00008D260000}"/>
    <cellStyle name="Migliaia 2 3 3 3 3 3 2" xfId="9570" xr:uid="{00000000-0005-0000-0000-00008E260000}"/>
    <cellStyle name="Migliaia 2 3 3 3 3 3 2 2" xfId="20987" xr:uid="{00000000-0005-0000-0000-00008F260000}"/>
    <cellStyle name="Migliaia 2 3 3 3 3 3 2 2 2" xfId="43824" xr:uid="{00000000-0005-0000-0000-000090260000}"/>
    <cellStyle name="Migliaia 2 3 3 3 3 3 2 3" xfId="32407" xr:uid="{00000000-0005-0000-0000-000091260000}"/>
    <cellStyle name="Migliaia 2 3 3 3 3 3 3" xfId="15279" xr:uid="{00000000-0005-0000-0000-000092260000}"/>
    <cellStyle name="Migliaia 2 3 3 3 3 3 3 2" xfId="38116" xr:uid="{00000000-0005-0000-0000-000093260000}"/>
    <cellStyle name="Migliaia 2 3 3 3 3 3 4" xfId="26699" xr:uid="{00000000-0005-0000-0000-000094260000}"/>
    <cellStyle name="Migliaia 2 3 3 3 3 4" xfId="6716" xr:uid="{00000000-0005-0000-0000-000095260000}"/>
    <cellStyle name="Migliaia 2 3 3 3 3 4 2" xfId="18133" xr:uid="{00000000-0005-0000-0000-000096260000}"/>
    <cellStyle name="Migliaia 2 3 3 3 3 4 2 2" xfId="40970" xr:uid="{00000000-0005-0000-0000-000097260000}"/>
    <cellStyle name="Migliaia 2 3 3 3 3 4 3" xfId="29553" xr:uid="{00000000-0005-0000-0000-000098260000}"/>
    <cellStyle name="Migliaia 2 3 3 3 3 5" xfId="12425" xr:uid="{00000000-0005-0000-0000-000099260000}"/>
    <cellStyle name="Migliaia 2 3 3 3 3 5 2" xfId="35262" xr:uid="{00000000-0005-0000-0000-00009A260000}"/>
    <cellStyle name="Migliaia 2 3 3 3 3 6" xfId="23845" xr:uid="{00000000-0005-0000-0000-00009B260000}"/>
    <cellStyle name="Migliaia 2 3 3 3 4" xfId="1152" xr:uid="{00000000-0005-0000-0000-00009C260000}"/>
    <cellStyle name="Migliaia 2 3 3 3 4 2" xfId="2649" xr:uid="{00000000-0005-0000-0000-00009D260000}"/>
    <cellStyle name="Migliaia 2 3 3 3 4 2 2" xfId="5505" xr:uid="{00000000-0005-0000-0000-00009E260000}"/>
    <cellStyle name="Migliaia 2 3 3 3 4 2 2 2" xfId="11213" xr:uid="{00000000-0005-0000-0000-00009F260000}"/>
    <cellStyle name="Migliaia 2 3 3 3 4 2 2 2 2" xfId="22631" xr:uid="{00000000-0005-0000-0000-0000A0260000}"/>
    <cellStyle name="Migliaia 2 3 3 3 4 2 2 2 2 2" xfId="45468" xr:uid="{00000000-0005-0000-0000-0000A1260000}"/>
    <cellStyle name="Migliaia 2 3 3 3 4 2 2 2 3" xfId="34051" xr:uid="{00000000-0005-0000-0000-0000A2260000}"/>
    <cellStyle name="Migliaia 2 3 3 3 4 2 2 3" xfId="16923" xr:uid="{00000000-0005-0000-0000-0000A3260000}"/>
    <cellStyle name="Migliaia 2 3 3 3 4 2 2 3 2" xfId="39760" xr:uid="{00000000-0005-0000-0000-0000A4260000}"/>
    <cellStyle name="Migliaia 2 3 3 3 4 2 2 4" xfId="28343" xr:uid="{00000000-0005-0000-0000-0000A5260000}"/>
    <cellStyle name="Migliaia 2 3 3 3 4 2 3" xfId="8360" xr:uid="{00000000-0005-0000-0000-0000A6260000}"/>
    <cellStyle name="Migliaia 2 3 3 3 4 2 3 2" xfId="19777" xr:uid="{00000000-0005-0000-0000-0000A7260000}"/>
    <cellStyle name="Migliaia 2 3 3 3 4 2 3 2 2" xfId="42614" xr:uid="{00000000-0005-0000-0000-0000A8260000}"/>
    <cellStyle name="Migliaia 2 3 3 3 4 2 3 3" xfId="31197" xr:uid="{00000000-0005-0000-0000-0000A9260000}"/>
    <cellStyle name="Migliaia 2 3 3 3 4 2 4" xfId="14069" xr:uid="{00000000-0005-0000-0000-0000AA260000}"/>
    <cellStyle name="Migliaia 2 3 3 3 4 2 4 2" xfId="36906" xr:uid="{00000000-0005-0000-0000-0000AB260000}"/>
    <cellStyle name="Migliaia 2 3 3 3 4 2 5" xfId="25489" xr:uid="{00000000-0005-0000-0000-0000AC260000}"/>
    <cellStyle name="Migliaia 2 3 3 3 4 3" xfId="4078" xr:uid="{00000000-0005-0000-0000-0000AD260000}"/>
    <cellStyle name="Migliaia 2 3 3 3 4 3 2" xfId="9787" xr:uid="{00000000-0005-0000-0000-0000AE260000}"/>
    <cellStyle name="Migliaia 2 3 3 3 4 3 2 2" xfId="21204" xr:uid="{00000000-0005-0000-0000-0000AF260000}"/>
    <cellStyle name="Migliaia 2 3 3 3 4 3 2 2 2" xfId="44041" xr:uid="{00000000-0005-0000-0000-0000B0260000}"/>
    <cellStyle name="Migliaia 2 3 3 3 4 3 2 3" xfId="32624" xr:uid="{00000000-0005-0000-0000-0000B1260000}"/>
    <cellStyle name="Migliaia 2 3 3 3 4 3 3" xfId="15496" xr:uid="{00000000-0005-0000-0000-0000B2260000}"/>
    <cellStyle name="Migliaia 2 3 3 3 4 3 3 2" xfId="38333" xr:uid="{00000000-0005-0000-0000-0000B3260000}"/>
    <cellStyle name="Migliaia 2 3 3 3 4 3 4" xfId="26916" xr:uid="{00000000-0005-0000-0000-0000B4260000}"/>
    <cellStyle name="Migliaia 2 3 3 3 4 4" xfId="6933" xr:uid="{00000000-0005-0000-0000-0000B5260000}"/>
    <cellStyle name="Migliaia 2 3 3 3 4 4 2" xfId="18350" xr:uid="{00000000-0005-0000-0000-0000B6260000}"/>
    <cellStyle name="Migliaia 2 3 3 3 4 4 2 2" xfId="41187" xr:uid="{00000000-0005-0000-0000-0000B7260000}"/>
    <cellStyle name="Migliaia 2 3 3 3 4 4 3" xfId="29770" xr:uid="{00000000-0005-0000-0000-0000B8260000}"/>
    <cellStyle name="Migliaia 2 3 3 3 4 5" xfId="12642" xr:uid="{00000000-0005-0000-0000-0000B9260000}"/>
    <cellStyle name="Migliaia 2 3 3 3 4 5 2" xfId="35479" xr:uid="{00000000-0005-0000-0000-0000BA260000}"/>
    <cellStyle name="Migliaia 2 3 3 3 4 6" xfId="24062" xr:uid="{00000000-0005-0000-0000-0000BB260000}"/>
    <cellStyle name="Migliaia 2 3 3 3 5" xfId="1399" xr:uid="{00000000-0005-0000-0000-0000BC260000}"/>
    <cellStyle name="Migliaia 2 3 3 3 5 2" xfId="2866" xr:uid="{00000000-0005-0000-0000-0000BD260000}"/>
    <cellStyle name="Migliaia 2 3 3 3 5 2 2" xfId="5722" xr:uid="{00000000-0005-0000-0000-0000BE260000}"/>
    <cellStyle name="Migliaia 2 3 3 3 5 2 2 2" xfId="11430" xr:uid="{00000000-0005-0000-0000-0000BF260000}"/>
    <cellStyle name="Migliaia 2 3 3 3 5 2 2 2 2" xfId="22848" xr:uid="{00000000-0005-0000-0000-0000C0260000}"/>
    <cellStyle name="Migliaia 2 3 3 3 5 2 2 2 2 2" xfId="45685" xr:uid="{00000000-0005-0000-0000-0000C1260000}"/>
    <cellStyle name="Migliaia 2 3 3 3 5 2 2 2 3" xfId="34268" xr:uid="{00000000-0005-0000-0000-0000C2260000}"/>
    <cellStyle name="Migliaia 2 3 3 3 5 2 2 3" xfId="17140" xr:uid="{00000000-0005-0000-0000-0000C3260000}"/>
    <cellStyle name="Migliaia 2 3 3 3 5 2 2 3 2" xfId="39977" xr:uid="{00000000-0005-0000-0000-0000C4260000}"/>
    <cellStyle name="Migliaia 2 3 3 3 5 2 2 4" xfId="28560" xr:uid="{00000000-0005-0000-0000-0000C5260000}"/>
    <cellStyle name="Migliaia 2 3 3 3 5 2 3" xfId="8577" xr:uid="{00000000-0005-0000-0000-0000C6260000}"/>
    <cellStyle name="Migliaia 2 3 3 3 5 2 3 2" xfId="19994" xr:uid="{00000000-0005-0000-0000-0000C7260000}"/>
    <cellStyle name="Migliaia 2 3 3 3 5 2 3 2 2" xfId="42831" xr:uid="{00000000-0005-0000-0000-0000C8260000}"/>
    <cellStyle name="Migliaia 2 3 3 3 5 2 3 3" xfId="31414" xr:uid="{00000000-0005-0000-0000-0000C9260000}"/>
    <cellStyle name="Migliaia 2 3 3 3 5 2 4" xfId="14286" xr:uid="{00000000-0005-0000-0000-0000CA260000}"/>
    <cellStyle name="Migliaia 2 3 3 3 5 2 4 2" xfId="37123" xr:uid="{00000000-0005-0000-0000-0000CB260000}"/>
    <cellStyle name="Migliaia 2 3 3 3 5 2 5" xfId="25706" xr:uid="{00000000-0005-0000-0000-0000CC260000}"/>
    <cellStyle name="Migliaia 2 3 3 3 5 3" xfId="4295" xr:uid="{00000000-0005-0000-0000-0000CD260000}"/>
    <cellStyle name="Migliaia 2 3 3 3 5 3 2" xfId="10004" xr:uid="{00000000-0005-0000-0000-0000CE260000}"/>
    <cellStyle name="Migliaia 2 3 3 3 5 3 2 2" xfId="21421" xr:uid="{00000000-0005-0000-0000-0000CF260000}"/>
    <cellStyle name="Migliaia 2 3 3 3 5 3 2 2 2" xfId="44258" xr:uid="{00000000-0005-0000-0000-0000D0260000}"/>
    <cellStyle name="Migliaia 2 3 3 3 5 3 2 3" xfId="32841" xr:uid="{00000000-0005-0000-0000-0000D1260000}"/>
    <cellStyle name="Migliaia 2 3 3 3 5 3 3" xfId="15713" xr:uid="{00000000-0005-0000-0000-0000D2260000}"/>
    <cellStyle name="Migliaia 2 3 3 3 5 3 3 2" xfId="38550" xr:uid="{00000000-0005-0000-0000-0000D3260000}"/>
    <cellStyle name="Migliaia 2 3 3 3 5 3 4" xfId="27133" xr:uid="{00000000-0005-0000-0000-0000D4260000}"/>
    <cellStyle name="Migliaia 2 3 3 3 5 4" xfId="7150" xr:uid="{00000000-0005-0000-0000-0000D5260000}"/>
    <cellStyle name="Migliaia 2 3 3 3 5 4 2" xfId="18567" xr:uid="{00000000-0005-0000-0000-0000D6260000}"/>
    <cellStyle name="Migliaia 2 3 3 3 5 4 2 2" xfId="41404" xr:uid="{00000000-0005-0000-0000-0000D7260000}"/>
    <cellStyle name="Migliaia 2 3 3 3 5 4 3" xfId="29987" xr:uid="{00000000-0005-0000-0000-0000D8260000}"/>
    <cellStyle name="Migliaia 2 3 3 3 5 5" xfId="12859" xr:uid="{00000000-0005-0000-0000-0000D9260000}"/>
    <cellStyle name="Migliaia 2 3 3 3 5 5 2" xfId="35696" xr:uid="{00000000-0005-0000-0000-0000DA260000}"/>
    <cellStyle name="Migliaia 2 3 3 3 5 6" xfId="24279" xr:uid="{00000000-0005-0000-0000-0000DB260000}"/>
    <cellStyle name="Migliaia 2 3 3 3 6" xfId="1646" xr:uid="{00000000-0005-0000-0000-0000DC260000}"/>
    <cellStyle name="Migliaia 2 3 3 3 6 2" xfId="3083" xr:uid="{00000000-0005-0000-0000-0000DD260000}"/>
    <cellStyle name="Migliaia 2 3 3 3 6 2 2" xfId="5939" xr:uid="{00000000-0005-0000-0000-0000DE260000}"/>
    <cellStyle name="Migliaia 2 3 3 3 6 2 2 2" xfId="11647" xr:uid="{00000000-0005-0000-0000-0000DF260000}"/>
    <cellStyle name="Migliaia 2 3 3 3 6 2 2 2 2" xfId="23065" xr:uid="{00000000-0005-0000-0000-0000E0260000}"/>
    <cellStyle name="Migliaia 2 3 3 3 6 2 2 2 2 2" xfId="45902" xr:uid="{00000000-0005-0000-0000-0000E1260000}"/>
    <cellStyle name="Migliaia 2 3 3 3 6 2 2 2 3" xfId="34485" xr:uid="{00000000-0005-0000-0000-0000E2260000}"/>
    <cellStyle name="Migliaia 2 3 3 3 6 2 2 3" xfId="17357" xr:uid="{00000000-0005-0000-0000-0000E3260000}"/>
    <cellStyle name="Migliaia 2 3 3 3 6 2 2 3 2" xfId="40194" xr:uid="{00000000-0005-0000-0000-0000E4260000}"/>
    <cellStyle name="Migliaia 2 3 3 3 6 2 2 4" xfId="28777" xr:uid="{00000000-0005-0000-0000-0000E5260000}"/>
    <cellStyle name="Migliaia 2 3 3 3 6 2 3" xfId="8794" xr:uid="{00000000-0005-0000-0000-0000E6260000}"/>
    <cellStyle name="Migliaia 2 3 3 3 6 2 3 2" xfId="20211" xr:uid="{00000000-0005-0000-0000-0000E7260000}"/>
    <cellStyle name="Migliaia 2 3 3 3 6 2 3 2 2" xfId="43048" xr:uid="{00000000-0005-0000-0000-0000E8260000}"/>
    <cellStyle name="Migliaia 2 3 3 3 6 2 3 3" xfId="31631" xr:uid="{00000000-0005-0000-0000-0000E9260000}"/>
    <cellStyle name="Migliaia 2 3 3 3 6 2 4" xfId="14503" xr:uid="{00000000-0005-0000-0000-0000EA260000}"/>
    <cellStyle name="Migliaia 2 3 3 3 6 2 4 2" xfId="37340" xr:uid="{00000000-0005-0000-0000-0000EB260000}"/>
    <cellStyle name="Migliaia 2 3 3 3 6 2 5" xfId="25923" xr:uid="{00000000-0005-0000-0000-0000EC260000}"/>
    <cellStyle name="Migliaia 2 3 3 3 6 3" xfId="4512" xr:uid="{00000000-0005-0000-0000-0000ED260000}"/>
    <cellStyle name="Migliaia 2 3 3 3 6 3 2" xfId="10221" xr:uid="{00000000-0005-0000-0000-0000EE260000}"/>
    <cellStyle name="Migliaia 2 3 3 3 6 3 2 2" xfId="21638" xr:uid="{00000000-0005-0000-0000-0000EF260000}"/>
    <cellStyle name="Migliaia 2 3 3 3 6 3 2 2 2" xfId="44475" xr:uid="{00000000-0005-0000-0000-0000F0260000}"/>
    <cellStyle name="Migliaia 2 3 3 3 6 3 2 3" xfId="33058" xr:uid="{00000000-0005-0000-0000-0000F1260000}"/>
    <cellStyle name="Migliaia 2 3 3 3 6 3 3" xfId="15930" xr:uid="{00000000-0005-0000-0000-0000F2260000}"/>
    <cellStyle name="Migliaia 2 3 3 3 6 3 3 2" xfId="38767" xr:uid="{00000000-0005-0000-0000-0000F3260000}"/>
    <cellStyle name="Migliaia 2 3 3 3 6 3 4" xfId="27350" xr:uid="{00000000-0005-0000-0000-0000F4260000}"/>
    <cellStyle name="Migliaia 2 3 3 3 6 4" xfId="7367" xr:uid="{00000000-0005-0000-0000-0000F5260000}"/>
    <cellStyle name="Migliaia 2 3 3 3 6 4 2" xfId="18784" xr:uid="{00000000-0005-0000-0000-0000F6260000}"/>
    <cellStyle name="Migliaia 2 3 3 3 6 4 2 2" xfId="41621" xr:uid="{00000000-0005-0000-0000-0000F7260000}"/>
    <cellStyle name="Migliaia 2 3 3 3 6 4 3" xfId="30204" xr:uid="{00000000-0005-0000-0000-0000F8260000}"/>
    <cellStyle name="Migliaia 2 3 3 3 6 5" xfId="13076" xr:uid="{00000000-0005-0000-0000-0000F9260000}"/>
    <cellStyle name="Migliaia 2 3 3 3 6 5 2" xfId="35913" xr:uid="{00000000-0005-0000-0000-0000FA260000}"/>
    <cellStyle name="Migliaia 2 3 3 3 6 6" xfId="24496" xr:uid="{00000000-0005-0000-0000-0000FB260000}"/>
    <cellStyle name="Migliaia 2 3 3 3 7" xfId="1998" xr:uid="{00000000-0005-0000-0000-0000FC260000}"/>
    <cellStyle name="Migliaia 2 3 3 3 7 2" xfId="4854" xr:uid="{00000000-0005-0000-0000-0000FD260000}"/>
    <cellStyle name="Migliaia 2 3 3 3 7 2 2" xfId="10562" xr:uid="{00000000-0005-0000-0000-0000FE260000}"/>
    <cellStyle name="Migliaia 2 3 3 3 7 2 2 2" xfId="21980" xr:uid="{00000000-0005-0000-0000-0000FF260000}"/>
    <cellStyle name="Migliaia 2 3 3 3 7 2 2 2 2" xfId="44817" xr:uid="{00000000-0005-0000-0000-000000270000}"/>
    <cellStyle name="Migliaia 2 3 3 3 7 2 2 3" xfId="33400" xr:uid="{00000000-0005-0000-0000-000001270000}"/>
    <cellStyle name="Migliaia 2 3 3 3 7 2 3" xfId="16272" xr:uid="{00000000-0005-0000-0000-000002270000}"/>
    <cellStyle name="Migliaia 2 3 3 3 7 2 3 2" xfId="39109" xr:uid="{00000000-0005-0000-0000-000003270000}"/>
    <cellStyle name="Migliaia 2 3 3 3 7 2 4" xfId="27692" xr:uid="{00000000-0005-0000-0000-000004270000}"/>
    <cellStyle name="Migliaia 2 3 3 3 7 3" xfId="7709" xr:uid="{00000000-0005-0000-0000-000005270000}"/>
    <cellStyle name="Migliaia 2 3 3 3 7 3 2" xfId="19126" xr:uid="{00000000-0005-0000-0000-000006270000}"/>
    <cellStyle name="Migliaia 2 3 3 3 7 3 2 2" xfId="41963" xr:uid="{00000000-0005-0000-0000-000007270000}"/>
    <cellStyle name="Migliaia 2 3 3 3 7 3 3" xfId="30546" xr:uid="{00000000-0005-0000-0000-000008270000}"/>
    <cellStyle name="Migliaia 2 3 3 3 7 4" xfId="13418" xr:uid="{00000000-0005-0000-0000-000009270000}"/>
    <cellStyle name="Migliaia 2 3 3 3 7 4 2" xfId="36255" xr:uid="{00000000-0005-0000-0000-00000A270000}"/>
    <cellStyle name="Migliaia 2 3 3 3 7 5" xfId="24838" xr:uid="{00000000-0005-0000-0000-00000B270000}"/>
    <cellStyle name="Migliaia 2 3 3 3 8" xfId="3427" xr:uid="{00000000-0005-0000-0000-00000C270000}"/>
    <cellStyle name="Migliaia 2 3 3 3 8 2" xfId="9136" xr:uid="{00000000-0005-0000-0000-00000D270000}"/>
    <cellStyle name="Migliaia 2 3 3 3 8 2 2" xfId="20553" xr:uid="{00000000-0005-0000-0000-00000E270000}"/>
    <cellStyle name="Migliaia 2 3 3 3 8 2 2 2" xfId="43390" xr:uid="{00000000-0005-0000-0000-00000F270000}"/>
    <cellStyle name="Migliaia 2 3 3 3 8 2 3" xfId="31973" xr:uid="{00000000-0005-0000-0000-000010270000}"/>
    <cellStyle name="Migliaia 2 3 3 3 8 3" xfId="14845" xr:uid="{00000000-0005-0000-0000-000011270000}"/>
    <cellStyle name="Migliaia 2 3 3 3 8 3 2" xfId="37682" xr:uid="{00000000-0005-0000-0000-000012270000}"/>
    <cellStyle name="Migliaia 2 3 3 3 8 4" xfId="26265" xr:uid="{00000000-0005-0000-0000-000013270000}"/>
    <cellStyle name="Migliaia 2 3 3 3 9" xfId="6282" xr:uid="{00000000-0005-0000-0000-000014270000}"/>
    <cellStyle name="Migliaia 2 3 3 3 9 2" xfId="17699" xr:uid="{00000000-0005-0000-0000-000015270000}"/>
    <cellStyle name="Migliaia 2 3 3 3 9 2 2" xfId="40536" xr:uid="{00000000-0005-0000-0000-000016270000}"/>
    <cellStyle name="Migliaia 2 3 3 3 9 3" xfId="29119" xr:uid="{00000000-0005-0000-0000-000017270000}"/>
    <cellStyle name="Migliaia 2 3 3 4" xfId="511" xr:uid="{00000000-0005-0000-0000-000018270000}"/>
    <cellStyle name="Migliaia 2 3 3 4 2" xfId="2101" xr:uid="{00000000-0005-0000-0000-000019270000}"/>
    <cellStyle name="Migliaia 2 3 3 4 2 2" xfId="4957" xr:uid="{00000000-0005-0000-0000-00001A270000}"/>
    <cellStyle name="Migliaia 2 3 3 4 2 2 2" xfId="10665" xr:uid="{00000000-0005-0000-0000-00001B270000}"/>
    <cellStyle name="Migliaia 2 3 3 4 2 2 2 2" xfId="22083" xr:uid="{00000000-0005-0000-0000-00001C270000}"/>
    <cellStyle name="Migliaia 2 3 3 4 2 2 2 2 2" xfId="44920" xr:uid="{00000000-0005-0000-0000-00001D270000}"/>
    <cellStyle name="Migliaia 2 3 3 4 2 2 2 3" xfId="33503" xr:uid="{00000000-0005-0000-0000-00001E270000}"/>
    <cellStyle name="Migliaia 2 3 3 4 2 2 3" xfId="16375" xr:uid="{00000000-0005-0000-0000-00001F270000}"/>
    <cellStyle name="Migliaia 2 3 3 4 2 2 3 2" xfId="39212" xr:uid="{00000000-0005-0000-0000-000020270000}"/>
    <cellStyle name="Migliaia 2 3 3 4 2 2 4" xfId="27795" xr:uid="{00000000-0005-0000-0000-000021270000}"/>
    <cellStyle name="Migliaia 2 3 3 4 2 3" xfId="7812" xr:uid="{00000000-0005-0000-0000-000022270000}"/>
    <cellStyle name="Migliaia 2 3 3 4 2 3 2" xfId="19229" xr:uid="{00000000-0005-0000-0000-000023270000}"/>
    <cellStyle name="Migliaia 2 3 3 4 2 3 2 2" xfId="42066" xr:uid="{00000000-0005-0000-0000-000024270000}"/>
    <cellStyle name="Migliaia 2 3 3 4 2 3 3" xfId="30649" xr:uid="{00000000-0005-0000-0000-000025270000}"/>
    <cellStyle name="Migliaia 2 3 3 4 2 4" xfId="13521" xr:uid="{00000000-0005-0000-0000-000026270000}"/>
    <cellStyle name="Migliaia 2 3 3 4 2 4 2" xfId="36358" xr:uid="{00000000-0005-0000-0000-000027270000}"/>
    <cellStyle name="Migliaia 2 3 3 4 2 5" xfId="24941" xr:uid="{00000000-0005-0000-0000-000028270000}"/>
    <cellStyle name="Migliaia 2 3 3 4 3" xfId="3530" xr:uid="{00000000-0005-0000-0000-000029270000}"/>
    <cellStyle name="Migliaia 2 3 3 4 3 2" xfId="9239" xr:uid="{00000000-0005-0000-0000-00002A270000}"/>
    <cellStyle name="Migliaia 2 3 3 4 3 2 2" xfId="20656" xr:uid="{00000000-0005-0000-0000-00002B270000}"/>
    <cellStyle name="Migliaia 2 3 3 4 3 2 2 2" xfId="43493" xr:uid="{00000000-0005-0000-0000-00002C270000}"/>
    <cellStyle name="Migliaia 2 3 3 4 3 2 3" xfId="32076" xr:uid="{00000000-0005-0000-0000-00002D270000}"/>
    <cellStyle name="Migliaia 2 3 3 4 3 3" xfId="14948" xr:uid="{00000000-0005-0000-0000-00002E270000}"/>
    <cellStyle name="Migliaia 2 3 3 4 3 3 2" xfId="37785" xr:uid="{00000000-0005-0000-0000-00002F270000}"/>
    <cellStyle name="Migliaia 2 3 3 4 3 4" xfId="26368" xr:uid="{00000000-0005-0000-0000-000030270000}"/>
    <cellStyle name="Migliaia 2 3 3 4 4" xfId="6385" xr:uid="{00000000-0005-0000-0000-000031270000}"/>
    <cellStyle name="Migliaia 2 3 3 4 4 2" xfId="17802" xr:uid="{00000000-0005-0000-0000-000032270000}"/>
    <cellStyle name="Migliaia 2 3 3 4 4 2 2" xfId="40639" xr:uid="{00000000-0005-0000-0000-000033270000}"/>
    <cellStyle name="Migliaia 2 3 3 4 4 3" xfId="29222" xr:uid="{00000000-0005-0000-0000-000034270000}"/>
    <cellStyle name="Migliaia 2 3 3 4 5" xfId="12094" xr:uid="{00000000-0005-0000-0000-000035270000}"/>
    <cellStyle name="Migliaia 2 3 3 4 5 2" xfId="34931" xr:uid="{00000000-0005-0000-0000-000036270000}"/>
    <cellStyle name="Migliaia 2 3 3 4 6" xfId="23514" xr:uid="{00000000-0005-0000-0000-000037270000}"/>
    <cellStyle name="Migliaia 2 3 3 5" xfId="774" xr:uid="{00000000-0005-0000-0000-000038270000}"/>
    <cellStyle name="Migliaia 2 3 3 5 2" xfId="2318" xr:uid="{00000000-0005-0000-0000-000039270000}"/>
    <cellStyle name="Migliaia 2 3 3 5 2 2" xfId="5174" xr:uid="{00000000-0005-0000-0000-00003A270000}"/>
    <cellStyle name="Migliaia 2 3 3 5 2 2 2" xfId="10882" xr:uid="{00000000-0005-0000-0000-00003B270000}"/>
    <cellStyle name="Migliaia 2 3 3 5 2 2 2 2" xfId="22300" xr:uid="{00000000-0005-0000-0000-00003C270000}"/>
    <cellStyle name="Migliaia 2 3 3 5 2 2 2 2 2" xfId="45137" xr:uid="{00000000-0005-0000-0000-00003D270000}"/>
    <cellStyle name="Migliaia 2 3 3 5 2 2 2 3" xfId="33720" xr:uid="{00000000-0005-0000-0000-00003E270000}"/>
    <cellStyle name="Migliaia 2 3 3 5 2 2 3" xfId="16592" xr:uid="{00000000-0005-0000-0000-00003F270000}"/>
    <cellStyle name="Migliaia 2 3 3 5 2 2 3 2" xfId="39429" xr:uid="{00000000-0005-0000-0000-000040270000}"/>
    <cellStyle name="Migliaia 2 3 3 5 2 2 4" xfId="28012" xr:uid="{00000000-0005-0000-0000-000041270000}"/>
    <cellStyle name="Migliaia 2 3 3 5 2 3" xfId="8029" xr:uid="{00000000-0005-0000-0000-000042270000}"/>
    <cellStyle name="Migliaia 2 3 3 5 2 3 2" xfId="19446" xr:uid="{00000000-0005-0000-0000-000043270000}"/>
    <cellStyle name="Migliaia 2 3 3 5 2 3 2 2" xfId="42283" xr:uid="{00000000-0005-0000-0000-000044270000}"/>
    <cellStyle name="Migliaia 2 3 3 5 2 3 3" xfId="30866" xr:uid="{00000000-0005-0000-0000-000045270000}"/>
    <cellStyle name="Migliaia 2 3 3 5 2 4" xfId="13738" xr:uid="{00000000-0005-0000-0000-000046270000}"/>
    <cellStyle name="Migliaia 2 3 3 5 2 4 2" xfId="36575" xr:uid="{00000000-0005-0000-0000-000047270000}"/>
    <cellStyle name="Migliaia 2 3 3 5 2 5" xfId="25158" xr:uid="{00000000-0005-0000-0000-000048270000}"/>
    <cellStyle name="Migliaia 2 3 3 5 3" xfId="3747" xr:uid="{00000000-0005-0000-0000-000049270000}"/>
    <cellStyle name="Migliaia 2 3 3 5 3 2" xfId="9456" xr:uid="{00000000-0005-0000-0000-00004A270000}"/>
    <cellStyle name="Migliaia 2 3 3 5 3 2 2" xfId="20873" xr:uid="{00000000-0005-0000-0000-00004B270000}"/>
    <cellStyle name="Migliaia 2 3 3 5 3 2 2 2" xfId="43710" xr:uid="{00000000-0005-0000-0000-00004C270000}"/>
    <cellStyle name="Migliaia 2 3 3 5 3 2 3" xfId="32293" xr:uid="{00000000-0005-0000-0000-00004D270000}"/>
    <cellStyle name="Migliaia 2 3 3 5 3 3" xfId="15165" xr:uid="{00000000-0005-0000-0000-00004E270000}"/>
    <cellStyle name="Migliaia 2 3 3 5 3 3 2" xfId="38002" xr:uid="{00000000-0005-0000-0000-00004F270000}"/>
    <cellStyle name="Migliaia 2 3 3 5 3 4" xfId="26585" xr:uid="{00000000-0005-0000-0000-000050270000}"/>
    <cellStyle name="Migliaia 2 3 3 5 4" xfId="6602" xr:uid="{00000000-0005-0000-0000-000051270000}"/>
    <cellStyle name="Migliaia 2 3 3 5 4 2" xfId="18019" xr:uid="{00000000-0005-0000-0000-000052270000}"/>
    <cellStyle name="Migliaia 2 3 3 5 4 2 2" xfId="40856" xr:uid="{00000000-0005-0000-0000-000053270000}"/>
    <cellStyle name="Migliaia 2 3 3 5 4 3" xfId="29439" xr:uid="{00000000-0005-0000-0000-000054270000}"/>
    <cellStyle name="Migliaia 2 3 3 5 5" xfId="12311" xr:uid="{00000000-0005-0000-0000-000055270000}"/>
    <cellStyle name="Migliaia 2 3 3 5 5 2" xfId="35148" xr:uid="{00000000-0005-0000-0000-000056270000}"/>
    <cellStyle name="Migliaia 2 3 3 5 6" xfId="23731" xr:uid="{00000000-0005-0000-0000-000057270000}"/>
    <cellStyle name="Migliaia 2 3 3 6" xfId="1021" xr:uid="{00000000-0005-0000-0000-000058270000}"/>
    <cellStyle name="Migliaia 2 3 3 6 2" xfId="2535" xr:uid="{00000000-0005-0000-0000-000059270000}"/>
    <cellStyle name="Migliaia 2 3 3 6 2 2" xfId="5391" xr:uid="{00000000-0005-0000-0000-00005A270000}"/>
    <cellStyle name="Migliaia 2 3 3 6 2 2 2" xfId="11099" xr:uid="{00000000-0005-0000-0000-00005B270000}"/>
    <cellStyle name="Migliaia 2 3 3 6 2 2 2 2" xfId="22517" xr:uid="{00000000-0005-0000-0000-00005C270000}"/>
    <cellStyle name="Migliaia 2 3 3 6 2 2 2 2 2" xfId="45354" xr:uid="{00000000-0005-0000-0000-00005D270000}"/>
    <cellStyle name="Migliaia 2 3 3 6 2 2 2 3" xfId="33937" xr:uid="{00000000-0005-0000-0000-00005E270000}"/>
    <cellStyle name="Migliaia 2 3 3 6 2 2 3" xfId="16809" xr:uid="{00000000-0005-0000-0000-00005F270000}"/>
    <cellStyle name="Migliaia 2 3 3 6 2 2 3 2" xfId="39646" xr:uid="{00000000-0005-0000-0000-000060270000}"/>
    <cellStyle name="Migliaia 2 3 3 6 2 2 4" xfId="28229" xr:uid="{00000000-0005-0000-0000-000061270000}"/>
    <cellStyle name="Migliaia 2 3 3 6 2 3" xfId="8246" xr:uid="{00000000-0005-0000-0000-000062270000}"/>
    <cellStyle name="Migliaia 2 3 3 6 2 3 2" xfId="19663" xr:uid="{00000000-0005-0000-0000-000063270000}"/>
    <cellStyle name="Migliaia 2 3 3 6 2 3 2 2" xfId="42500" xr:uid="{00000000-0005-0000-0000-000064270000}"/>
    <cellStyle name="Migliaia 2 3 3 6 2 3 3" xfId="31083" xr:uid="{00000000-0005-0000-0000-000065270000}"/>
    <cellStyle name="Migliaia 2 3 3 6 2 4" xfId="13955" xr:uid="{00000000-0005-0000-0000-000066270000}"/>
    <cellStyle name="Migliaia 2 3 3 6 2 4 2" xfId="36792" xr:uid="{00000000-0005-0000-0000-000067270000}"/>
    <cellStyle name="Migliaia 2 3 3 6 2 5" xfId="25375" xr:uid="{00000000-0005-0000-0000-000068270000}"/>
    <cellStyle name="Migliaia 2 3 3 6 3" xfId="3964" xr:uid="{00000000-0005-0000-0000-000069270000}"/>
    <cellStyle name="Migliaia 2 3 3 6 3 2" xfId="9673" xr:uid="{00000000-0005-0000-0000-00006A270000}"/>
    <cellStyle name="Migliaia 2 3 3 6 3 2 2" xfId="21090" xr:uid="{00000000-0005-0000-0000-00006B270000}"/>
    <cellStyle name="Migliaia 2 3 3 6 3 2 2 2" xfId="43927" xr:uid="{00000000-0005-0000-0000-00006C270000}"/>
    <cellStyle name="Migliaia 2 3 3 6 3 2 3" xfId="32510" xr:uid="{00000000-0005-0000-0000-00006D270000}"/>
    <cellStyle name="Migliaia 2 3 3 6 3 3" xfId="15382" xr:uid="{00000000-0005-0000-0000-00006E270000}"/>
    <cellStyle name="Migliaia 2 3 3 6 3 3 2" xfId="38219" xr:uid="{00000000-0005-0000-0000-00006F270000}"/>
    <cellStyle name="Migliaia 2 3 3 6 3 4" xfId="26802" xr:uid="{00000000-0005-0000-0000-000070270000}"/>
    <cellStyle name="Migliaia 2 3 3 6 4" xfId="6819" xr:uid="{00000000-0005-0000-0000-000071270000}"/>
    <cellStyle name="Migliaia 2 3 3 6 4 2" xfId="18236" xr:uid="{00000000-0005-0000-0000-000072270000}"/>
    <cellStyle name="Migliaia 2 3 3 6 4 2 2" xfId="41073" xr:uid="{00000000-0005-0000-0000-000073270000}"/>
    <cellStyle name="Migliaia 2 3 3 6 4 3" xfId="29656" xr:uid="{00000000-0005-0000-0000-000074270000}"/>
    <cellStyle name="Migliaia 2 3 3 6 5" xfId="12528" xr:uid="{00000000-0005-0000-0000-000075270000}"/>
    <cellStyle name="Migliaia 2 3 3 6 5 2" xfId="35365" xr:uid="{00000000-0005-0000-0000-000076270000}"/>
    <cellStyle name="Migliaia 2 3 3 6 6" xfId="23948" xr:uid="{00000000-0005-0000-0000-000077270000}"/>
    <cellStyle name="Migliaia 2 3 3 7" xfId="1268" xr:uid="{00000000-0005-0000-0000-000078270000}"/>
    <cellStyle name="Migliaia 2 3 3 7 2" xfId="2752" xr:uid="{00000000-0005-0000-0000-000079270000}"/>
    <cellStyle name="Migliaia 2 3 3 7 2 2" xfId="5608" xr:uid="{00000000-0005-0000-0000-00007A270000}"/>
    <cellStyle name="Migliaia 2 3 3 7 2 2 2" xfId="11316" xr:uid="{00000000-0005-0000-0000-00007B270000}"/>
    <cellStyle name="Migliaia 2 3 3 7 2 2 2 2" xfId="22734" xr:uid="{00000000-0005-0000-0000-00007C270000}"/>
    <cellStyle name="Migliaia 2 3 3 7 2 2 2 2 2" xfId="45571" xr:uid="{00000000-0005-0000-0000-00007D270000}"/>
    <cellStyle name="Migliaia 2 3 3 7 2 2 2 3" xfId="34154" xr:uid="{00000000-0005-0000-0000-00007E270000}"/>
    <cellStyle name="Migliaia 2 3 3 7 2 2 3" xfId="17026" xr:uid="{00000000-0005-0000-0000-00007F270000}"/>
    <cellStyle name="Migliaia 2 3 3 7 2 2 3 2" xfId="39863" xr:uid="{00000000-0005-0000-0000-000080270000}"/>
    <cellStyle name="Migliaia 2 3 3 7 2 2 4" xfId="28446" xr:uid="{00000000-0005-0000-0000-000081270000}"/>
    <cellStyle name="Migliaia 2 3 3 7 2 3" xfId="8463" xr:uid="{00000000-0005-0000-0000-000082270000}"/>
    <cellStyle name="Migliaia 2 3 3 7 2 3 2" xfId="19880" xr:uid="{00000000-0005-0000-0000-000083270000}"/>
    <cellStyle name="Migliaia 2 3 3 7 2 3 2 2" xfId="42717" xr:uid="{00000000-0005-0000-0000-000084270000}"/>
    <cellStyle name="Migliaia 2 3 3 7 2 3 3" xfId="31300" xr:uid="{00000000-0005-0000-0000-000085270000}"/>
    <cellStyle name="Migliaia 2 3 3 7 2 4" xfId="14172" xr:uid="{00000000-0005-0000-0000-000086270000}"/>
    <cellStyle name="Migliaia 2 3 3 7 2 4 2" xfId="37009" xr:uid="{00000000-0005-0000-0000-000087270000}"/>
    <cellStyle name="Migliaia 2 3 3 7 2 5" xfId="25592" xr:uid="{00000000-0005-0000-0000-000088270000}"/>
    <cellStyle name="Migliaia 2 3 3 7 3" xfId="4181" xr:uid="{00000000-0005-0000-0000-000089270000}"/>
    <cellStyle name="Migliaia 2 3 3 7 3 2" xfId="9890" xr:uid="{00000000-0005-0000-0000-00008A270000}"/>
    <cellStyle name="Migliaia 2 3 3 7 3 2 2" xfId="21307" xr:uid="{00000000-0005-0000-0000-00008B270000}"/>
    <cellStyle name="Migliaia 2 3 3 7 3 2 2 2" xfId="44144" xr:uid="{00000000-0005-0000-0000-00008C270000}"/>
    <cellStyle name="Migliaia 2 3 3 7 3 2 3" xfId="32727" xr:uid="{00000000-0005-0000-0000-00008D270000}"/>
    <cellStyle name="Migliaia 2 3 3 7 3 3" xfId="15599" xr:uid="{00000000-0005-0000-0000-00008E270000}"/>
    <cellStyle name="Migliaia 2 3 3 7 3 3 2" xfId="38436" xr:uid="{00000000-0005-0000-0000-00008F270000}"/>
    <cellStyle name="Migliaia 2 3 3 7 3 4" xfId="27019" xr:uid="{00000000-0005-0000-0000-000090270000}"/>
    <cellStyle name="Migliaia 2 3 3 7 4" xfId="7036" xr:uid="{00000000-0005-0000-0000-000091270000}"/>
    <cellStyle name="Migliaia 2 3 3 7 4 2" xfId="18453" xr:uid="{00000000-0005-0000-0000-000092270000}"/>
    <cellStyle name="Migliaia 2 3 3 7 4 2 2" xfId="41290" xr:uid="{00000000-0005-0000-0000-000093270000}"/>
    <cellStyle name="Migliaia 2 3 3 7 4 3" xfId="29873" xr:uid="{00000000-0005-0000-0000-000094270000}"/>
    <cellStyle name="Migliaia 2 3 3 7 5" xfId="12745" xr:uid="{00000000-0005-0000-0000-000095270000}"/>
    <cellStyle name="Migliaia 2 3 3 7 5 2" xfId="35582" xr:uid="{00000000-0005-0000-0000-000096270000}"/>
    <cellStyle name="Migliaia 2 3 3 7 6" xfId="24165" xr:uid="{00000000-0005-0000-0000-000097270000}"/>
    <cellStyle name="Migliaia 2 3 3 8" xfId="1515" xr:uid="{00000000-0005-0000-0000-000098270000}"/>
    <cellStyle name="Migliaia 2 3 3 8 2" xfId="2969" xr:uid="{00000000-0005-0000-0000-000099270000}"/>
    <cellStyle name="Migliaia 2 3 3 8 2 2" xfId="5825" xr:uid="{00000000-0005-0000-0000-00009A270000}"/>
    <cellStyle name="Migliaia 2 3 3 8 2 2 2" xfId="11533" xr:uid="{00000000-0005-0000-0000-00009B270000}"/>
    <cellStyle name="Migliaia 2 3 3 8 2 2 2 2" xfId="22951" xr:uid="{00000000-0005-0000-0000-00009C270000}"/>
    <cellStyle name="Migliaia 2 3 3 8 2 2 2 2 2" xfId="45788" xr:uid="{00000000-0005-0000-0000-00009D270000}"/>
    <cellStyle name="Migliaia 2 3 3 8 2 2 2 3" xfId="34371" xr:uid="{00000000-0005-0000-0000-00009E270000}"/>
    <cellStyle name="Migliaia 2 3 3 8 2 2 3" xfId="17243" xr:uid="{00000000-0005-0000-0000-00009F270000}"/>
    <cellStyle name="Migliaia 2 3 3 8 2 2 3 2" xfId="40080" xr:uid="{00000000-0005-0000-0000-0000A0270000}"/>
    <cellStyle name="Migliaia 2 3 3 8 2 2 4" xfId="28663" xr:uid="{00000000-0005-0000-0000-0000A1270000}"/>
    <cellStyle name="Migliaia 2 3 3 8 2 3" xfId="8680" xr:uid="{00000000-0005-0000-0000-0000A2270000}"/>
    <cellStyle name="Migliaia 2 3 3 8 2 3 2" xfId="20097" xr:uid="{00000000-0005-0000-0000-0000A3270000}"/>
    <cellStyle name="Migliaia 2 3 3 8 2 3 2 2" xfId="42934" xr:uid="{00000000-0005-0000-0000-0000A4270000}"/>
    <cellStyle name="Migliaia 2 3 3 8 2 3 3" xfId="31517" xr:uid="{00000000-0005-0000-0000-0000A5270000}"/>
    <cellStyle name="Migliaia 2 3 3 8 2 4" xfId="14389" xr:uid="{00000000-0005-0000-0000-0000A6270000}"/>
    <cellStyle name="Migliaia 2 3 3 8 2 4 2" xfId="37226" xr:uid="{00000000-0005-0000-0000-0000A7270000}"/>
    <cellStyle name="Migliaia 2 3 3 8 2 5" xfId="25809" xr:uid="{00000000-0005-0000-0000-0000A8270000}"/>
    <cellStyle name="Migliaia 2 3 3 8 3" xfId="4398" xr:uid="{00000000-0005-0000-0000-0000A9270000}"/>
    <cellStyle name="Migliaia 2 3 3 8 3 2" xfId="10107" xr:uid="{00000000-0005-0000-0000-0000AA270000}"/>
    <cellStyle name="Migliaia 2 3 3 8 3 2 2" xfId="21524" xr:uid="{00000000-0005-0000-0000-0000AB270000}"/>
    <cellStyle name="Migliaia 2 3 3 8 3 2 2 2" xfId="44361" xr:uid="{00000000-0005-0000-0000-0000AC270000}"/>
    <cellStyle name="Migliaia 2 3 3 8 3 2 3" xfId="32944" xr:uid="{00000000-0005-0000-0000-0000AD270000}"/>
    <cellStyle name="Migliaia 2 3 3 8 3 3" xfId="15816" xr:uid="{00000000-0005-0000-0000-0000AE270000}"/>
    <cellStyle name="Migliaia 2 3 3 8 3 3 2" xfId="38653" xr:uid="{00000000-0005-0000-0000-0000AF270000}"/>
    <cellStyle name="Migliaia 2 3 3 8 3 4" xfId="27236" xr:uid="{00000000-0005-0000-0000-0000B0270000}"/>
    <cellStyle name="Migliaia 2 3 3 8 4" xfId="7253" xr:uid="{00000000-0005-0000-0000-0000B1270000}"/>
    <cellStyle name="Migliaia 2 3 3 8 4 2" xfId="18670" xr:uid="{00000000-0005-0000-0000-0000B2270000}"/>
    <cellStyle name="Migliaia 2 3 3 8 4 2 2" xfId="41507" xr:uid="{00000000-0005-0000-0000-0000B3270000}"/>
    <cellStyle name="Migliaia 2 3 3 8 4 3" xfId="30090" xr:uid="{00000000-0005-0000-0000-0000B4270000}"/>
    <cellStyle name="Migliaia 2 3 3 8 5" xfId="12962" xr:uid="{00000000-0005-0000-0000-0000B5270000}"/>
    <cellStyle name="Migliaia 2 3 3 8 5 2" xfId="35799" xr:uid="{00000000-0005-0000-0000-0000B6270000}"/>
    <cellStyle name="Migliaia 2 3 3 8 6" xfId="24382" xr:uid="{00000000-0005-0000-0000-0000B7270000}"/>
    <cellStyle name="Migliaia 2 3 3 9" xfId="1859" xr:uid="{00000000-0005-0000-0000-0000B8270000}"/>
    <cellStyle name="Migliaia 2 3 3 9 2" xfId="4715" xr:uid="{00000000-0005-0000-0000-0000B9270000}"/>
    <cellStyle name="Migliaia 2 3 3 9 2 2" xfId="10424" xr:uid="{00000000-0005-0000-0000-0000BA270000}"/>
    <cellStyle name="Migliaia 2 3 3 9 2 2 2" xfId="21841" xr:uid="{00000000-0005-0000-0000-0000BB270000}"/>
    <cellStyle name="Migliaia 2 3 3 9 2 2 2 2" xfId="44678" xr:uid="{00000000-0005-0000-0000-0000BC270000}"/>
    <cellStyle name="Migliaia 2 3 3 9 2 2 3" xfId="33261" xr:uid="{00000000-0005-0000-0000-0000BD270000}"/>
    <cellStyle name="Migliaia 2 3 3 9 2 3" xfId="16133" xr:uid="{00000000-0005-0000-0000-0000BE270000}"/>
    <cellStyle name="Migliaia 2 3 3 9 2 3 2" xfId="38970" xr:uid="{00000000-0005-0000-0000-0000BF270000}"/>
    <cellStyle name="Migliaia 2 3 3 9 2 4" xfId="27553" xr:uid="{00000000-0005-0000-0000-0000C0270000}"/>
    <cellStyle name="Migliaia 2 3 3 9 3" xfId="7570" xr:uid="{00000000-0005-0000-0000-0000C1270000}"/>
    <cellStyle name="Migliaia 2 3 3 9 3 2" xfId="18987" xr:uid="{00000000-0005-0000-0000-0000C2270000}"/>
    <cellStyle name="Migliaia 2 3 3 9 3 2 2" xfId="41824" xr:uid="{00000000-0005-0000-0000-0000C3270000}"/>
    <cellStyle name="Migliaia 2 3 3 9 3 3" xfId="30407" xr:uid="{00000000-0005-0000-0000-0000C4270000}"/>
    <cellStyle name="Migliaia 2 3 3 9 4" xfId="13279" xr:uid="{00000000-0005-0000-0000-0000C5270000}"/>
    <cellStyle name="Migliaia 2 3 3 9 4 2" xfId="36116" xr:uid="{00000000-0005-0000-0000-0000C6270000}"/>
    <cellStyle name="Migliaia 2 3 3 9 5" xfId="24699" xr:uid="{00000000-0005-0000-0000-0000C7270000}"/>
    <cellStyle name="Migliaia 2 3 4" xfId="301" xr:uid="{00000000-0005-0000-0000-0000C8270000}"/>
    <cellStyle name="Migliaia 2 3 4 10" xfId="6214" xr:uid="{00000000-0005-0000-0000-0000C9270000}"/>
    <cellStyle name="Migliaia 2 3 4 10 2" xfId="17631" xr:uid="{00000000-0005-0000-0000-0000CA270000}"/>
    <cellStyle name="Migliaia 2 3 4 10 2 2" xfId="40468" xr:uid="{00000000-0005-0000-0000-0000CB270000}"/>
    <cellStyle name="Migliaia 2 3 4 10 3" xfId="29051" xr:uid="{00000000-0005-0000-0000-0000CC270000}"/>
    <cellStyle name="Migliaia 2 3 4 11" xfId="11923" xr:uid="{00000000-0005-0000-0000-0000CD270000}"/>
    <cellStyle name="Migliaia 2 3 4 11 2" xfId="34760" xr:uid="{00000000-0005-0000-0000-0000CE270000}"/>
    <cellStyle name="Migliaia 2 3 4 12" xfId="23343" xr:uid="{00000000-0005-0000-0000-0000CF270000}"/>
    <cellStyle name="Migliaia 2 3 4 2" xfId="456" xr:uid="{00000000-0005-0000-0000-0000D0270000}"/>
    <cellStyle name="Migliaia 2 3 4 2 10" xfId="12048" xr:uid="{00000000-0005-0000-0000-0000D1270000}"/>
    <cellStyle name="Migliaia 2 3 4 2 10 2" xfId="34885" xr:uid="{00000000-0005-0000-0000-0000D2270000}"/>
    <cellStyle name="Migliaia 2 3 4 2 11" xfId="23468" xr:uid="{00000000-0005-0000-0000-0000D3270000}"/>
    <cellStyle name="Migliaia 2 3 4 2 2" xfId="710" xr:uid="{00000000-0005-0000-0000-0000D4270000}"/>
    <cellStyle name="Migliaia 2 3 4 2 2 2" xfId="2272" xr:uid="{00000000-0005-0000-0000-0000D5270000}"/>
    <cellStyle name="Migliaia 2 3 4 2 2 2 2" xfId="5128" xr:uid="{00000000-0005-0000-0000-0000D6270000}"/>
    <cellStyle name="Migliaia 2 3 4 2 2 2 2 2" xfId="10836" xr:uid="{00000000-0005-0000-0000-0000D7270000}"/>
    <cellStyle name="Migliaia 2 3 4 2 2 2 2 2 2" xfId="22254" xr:uid="{00000000-0005-0000-0000-0000D8270000}"/>
    <cellStyle name="Migliaia 2 3 4 2 2 2 2 2 2 2" xfId="45091" xr:uid="{00000000-0005-0000-0000-0000D9270000}"/>
    <cellStyle name="Migliaia 2 3 4 2 2 2 2 2 3" xfId="33674" xr:uid="{00000000-0005-0000-0000-0000DA270000}"/>
    <cellStyle name="Migliaia 2 3 4 2 2 2 2 3" xfId="16546" xr:uid="{00000000-0005-0000-0000-0000DB270000}"/>
    <cellStyle name="Migliaia 2 3 4 2 2 2 2 3 2" xfId="39383" xr:uid="{00000000-0005-0000-0000-0000DC270000}"/>
    <cellStyle name="Migliaia 2 3 4 2 2 2 2 4" xfId="27966" xr:uid="{00000000-0005-0000-0000-0000DD270000}"/>
    <cellStyle name="Migliaia 2 3 4 2 2 2 3" xfId="7983" xr:uid="{00000000-0005-0000-0000-0000DE270000}"/>
    <cellStyle name="Migliaia 2 3 4 2 2 2 3 2" xfId="19400" xr:uid="{00000000-0005-0000-0000-0000DF270000}"/>
    <cellStyle name="Migliaia 2 3 4 2 2 2 3 2 2" xfId="42237" xr:uid="{00000000-0005-0000-0000-0000E0270000}"/>
    <cellStyle name="Migliaia 2 3 4 2 2 2 3 3" xfId="30820" xr:uid="{00000000-0005-0000-0000-0000E1270000}"/>
    <cellStyle name="Migliaia 2 3 4 2 2 2 4" xfId="13692" xr:uid="{00000000-0005-0000-0000-0000E2270000}"/>
    <cellStyle name="Migliaia 2 3 4 2 2 2 4 2" xfId="36529" xr:uid="{00000000-0005-0000-0000-0000E3270000}"/>
    <cellStyle name="Migliaia 2 3 4 2 2 2 5" xfId="25112" xr:uid="{00000000-0005-0000-0000-0000E4270000}"/>
    <cellStyle name="Migliaia 2 3 4 2 2 3" xfId="3701" xr:uid="{00000000-0005-0000-0000-0000E5270000}"/>
    <cellStyle name="Migliaia 2 3 4 2 2 3 2" xfId="9410" xr:uid="{00000000-0005-0000-0000-0000E6270000}"/>
    <cellStyle name="Migliaia 2 3 4 2 2 3 2 2" xfId="20827" xr:uid="{00000000-0005-0000-0000-0000E7270000}"/>
    <cellStyle name="Migliaia 2 3 4 2 2 3 2 2 2" xfId="43664" xr:uid="{00000000-0005-0000-0000-0000E8270000}"/>
    <cellStyle name="Migliaia 2 3 4 2 2 3 2 3" xfId="32247" xr:uid="{00000000-0005-0000-0000-0000E9270000}"/>
    <cellStyle name="Migliaia 2 3 4 2 2 3 3" xfId="15119" xr:uid="{00000000-0005-0000-0000-0000EA270000}"/>
    <cellStyle name="Migliaia 2 3 4 2 2 3 3 2" xfId="37956" xr:uid="{00000000-0005-0000-0000-0000EB270000}"/>
    <cellStyle name="Migliaia 2 3 4 2 2 3 4" xfId="26539" xr:uid="{00000000-0005-0000-0000-0000EC270000}"/>
    <cellStyle name="Migliaia 2 3 4 2 2 4" xfId="6556" xr:uid="{00000000-0005-0000-0000-0000ED270000}"/>
    <cellStyle name="Migliaia 2 3 4 2 2 4 2" xfId="17973" xr:uid="{00000000-0005-0000-0000-0000EE270000}"/>
    <cellStyle name="Migliaia 2 3 4 2 2 4 2 2" xfId="40810" xr:uid="{00000000-0005-0000-0000-0000EF270000}"/>
    <cellStyle name="Migliaia 2 3 4 2 2 4 3" xfId="29393" xr:uid="{00000000-0005-0000-0000-0000F0270000}"/>
    <cellStyle name="Migliaia 2 3 4 2 2 5" xfId="12265" xr:uid="{00000000-0005-0000-0000-0000F1270000}"/>
    <cellStyle name="Migliaia 2 3 4 2 2 5 2" xfId="35102" xr:uid="{00000000-0005-0000-0000-0000F2270000}"/>
    <cellStyle name="Migliaia 2 3 4 2 2 6" xfId="23685" xr:uid="{00000000-0005-0000-0000-0000F3270000}"/>
    <cellStyle name="Migliaia 2 3 4 2 3" xfId="970" xr:uid="{00000000-0005-0000-0000-0000F4270000}"/>
    <cellStyle name="Migliaia 2 3 4 2 3 2" xfId="2489" xr:uid="{00000000-0005-0000-0000-0000F5270000}"/>
    <cellStyle name="Migliaia 2 3 4 2 3 2 2" xfId="5345" xr:uid="{00000000-0005-0000-0000-0000F6270000}"/>
    <cellStyle name="Migliaia 2 3 4 2 3 2 2 2" xfId="11053" xr:uid="{00000000-0005-0000-0000-0000F7270000}"/>
    <cellStyle name="Migliaia 2 3 4 2 3 2 2 2 2" xfId="22471" xr:uid="{00000000-0005-0000-0000-0000F8270000}"/>
    <cellStyle name="Migliaia 2 3 4 2 3 2 2 2 2 2" xfId="45308" xr:uid="{00000000-0005-0000-0000-0000F9270000}"/>
    <cellStyle name="Migliaia 2 3 4 2 3 2 2 2 3" xfId="33891" xr:uid="{00000000-0005-0000-0000-0000FA270000}"/>
    <cellStyle name="Migliaia 2 3 4 2 3 2 2 3" xfId="16763" xr:uid="{00000000-0005-0000-0000-0000FB270000}"/>
    <cellStyle name="Migliaia 2 3 4 2 3 2 2 3 2" xfId="39600" xr:uid="{00000000-0005-0000-0000-0000FC270000}"/>
    <cellStyle name="Migliaia 2 3 4 2 3 2 2 4" xfId="28183" xr:uid="{00000000-0005-0000-0000-0000FD270000}"/>
    <cellStyle name="Migliaia 2 3 4 2 3 2 3" xfId="8200" xr:uid="{00000000-0005-0000-0000-0000FE270000}"/>
    <cellStyle name="Migliaia 2 3 4 2 3 2 3 2" xfId="19617" xr:uid="{00000000-0005-0000-0000-0000FF270000}"/>
    <cellStyle name="Migliaia 2 3 4 2 3 2 3 2 2" xfId="42454" xr:uid="{00000000-0005-0000-0000-000000280000}"/>
    <cellStyle name="Migliaia 2 3 4 2 3 2 3 3" xfId="31037" xr:uid="{00000000-0005-0000-0000-000001280000}"/>
    <cellStyle name="Migliaia 2 3 4 2 3 2 4" xfId="13909" xr:uid="{00000000-0005-0000-0000-000002280000}"/>
    <cellStyle name="Migliaia 2 3 4 2 3 2 4 2" xfId="36746" xr:uid="{00000000-0005-0000-0000-000003280000}"/>
    <cellStyle name="Migliaia 2 3 4 2 3 2 5" xfId="25329" xr:uid="{00000000-0005-0000-0000-000004280000}"/>
    <cellStyle name="Migliaia 2 3 4 2 3 3" xfId="3918" xr:uid="{00000000-0005-0000-0000-000005280000}"/>
    <cellStyle name="Migliaia 2 3 4 2 3 3 2" xfId="9627" xr:uid="{00000000-0005-0000-0000-000006280000}"/>
    <cellStyle name="Migliaia 2 3 4 2 3 3 2 2" xfId="21044" xr:uid="{00000000-0005-0000-0000-000007280000}"/>
    <cellStyle name="Migliaia 2 3 4 2 3 3 2 2 2" xfId="43881" xr:uid="{00000000-0005-0000-0000-000008280000}"/>
    <cellStyle name="Migliaia 2 3 4 2 3 3 2 3" xfId="32464" xr:uid="{00000000-0005-0000-0000-000009280000}"/>
    <cellStyle name="Migliaia 2 3 4 2 3 3 3" xfId="15336" xr:uid="{00000000-0005-0000-0000-00000A280000}"/>
    <cellStyle name="Migliaia 2 3 4 2 3 3 3 2" xfId="38173" xr:uid="{00000000-0005-0000-0000-00000B280000}"/>
    <cellStyle name="Migliaia 2 3 4 2 3 3 4" xfId="26756" xr:uid="{00000000-0005-0000-0000-00000C280000}"/>
    <cellStyle name="Migliaia 2 3 4 2 3 4" xfId="6773" xr:uid="{00000000-0005-0000-0000-00000D280000}"/>
    <cellStyle name="Migliaia 2 3 4 2 3 4 2" xfId="18190" xr:uid="{00000000-0005-0000-0000-00000E280000}"/>
    <cellStyle name="Migliaia 2 3 4 2 3 4 2 2" xfId="41027" xr:uid="{00000000-0005-0000-0000-00000F280000}"/>
    <cellStyle name="Migliaia 2 3 4 2 3 4 3" xfId="29610" xr:uid="{00000000-0005-0000-0000-000010280000}"/>
    <cellStyle name="Migliaia 2 3 4 2 3 5" xfId="12482" xr:uid="{00000000-0005-0000-0000-000011280000}"/>
    <cellStyle name="Migliaia 2 3 4 2 3 5 2" xfId="35319" xr:uid="{00000000-0005-0000-0000-000012280000}"/>
    <cellStyle name="Migliaia 2 3 4 2 3 6" xfId="23902" xr:uid="{00000000-0005-0000-0000-000013280000}"/>
    <cellStyle name="Migliaia 2 3 4 2 4" xfId="1217" xr:uid="{00000000-0005-0000-0000-000014280000}"/>
    <cellStyle name="Migliaia 2 3 4 2 4 2" xfId="2706" xr:uid="{00000000-0005-0000-0000-000015280000}"/>
    <cellStyle name="Migliaia 2 3 4 2 4 2 2" xfId="5562" xr:uid="{00000000-0005-0000-0000-000016280000}"/>
    <cellStyle name="Migliaia 2 3 4 2 4 2 2 2" xfId="11270" xr:uid="{00000000-0005-0000-0000-000017280000}"/>
    <cellStyle name="Migliaia 2 3 4 2 4 2 2 2 2" xfId="22688" xr:uid="{00000000-0005-0000-0000-000018280000}"/>
    <cellStyle name="Migliaia 2 3 4 2 4 2 2 2 2 2" xfId="45525" xr:uid="{00000000-0005-0000-0000-000019280000}"/>
    <cellStyle name="Migliaia 2 3 4 2 4 2 2 2 3" xfId="34108" xr:uid="{00000000-0005-0000-0000-00001A280000}"/>
    <cellStyle name="Migliaia 2 3 4 2 4 2 2 3" xfId="16980" xr:uid="{00000000-0005-0000-0000-00001B280000}"/>
    <cellStyle name="Migliaia 2 3 4 2 4 2 2 3 2" xfId="39817" xr:uid="{00000000-0005-0000-0000-00001C280000}"/>
    <cellStyle name="Migliaia 2 3 4 2 4 2 2 4" xfId="28400" xr:uid="{00000000-0005-0000-0000-00001D280000}"/>
    <cellStyle name="Migliaia 2 3 4 2 4 2 3" xfId="8417" xr:uid="{00000000-0005-0000-0000-00001E280000}"/>
    <cellStyle name="Migliaia 2 3 4 2 4 2 3 2" xfId="19834" xr:uid="{00000000-0005-0000-0000-00001F280000}"/>
    <cellStyle name="Migliaia 2 3 4 2 4 2 3 2 2" xfId="42671" xr:uid="{00000000-0005-0000-0000-000020280000}"/>
    <cellStyle name="Migliaia 2 3 4 2 4 2 3 3" xfId="31254" xr:uid="{00000000-0005-0000-0000-000021280000}"/>
    <cellStyle name="Migliaia 2 3 4 2 4 2 4" xfId="14126" xr:uid="{00000000-0005-0000-0000-000022280000}"/>
    <cellStyle name="Migliaia 2 3 4 2 4 2 4 2" xfId="36963" xr:uid="{00000000-0005-0000-0000-000023280000}"/>
    <cellStyle name="Migliaia 2 3 4 2 4 2 5" xfId="25546" xr:uid="{00000000-0005-0000-0000-000024280000}"/>
    <cellStyle name="Migliaia 2 3 4 2 4 3" xfId="4135" xr:uid="{00000000-0005-0000-0000-000025280000}"/>
    <cellStyle name="Migliaia 2 3 4 2 4 3 2" xfId="9844" xr:uid="{00000000-0005-0000-0000-000026280000}"/>
    <cellStyle name="Migliaia 2 3 4 2 4 3 2 2" xfId="21261" xr:uid="{00000000-0005-0000-0000-000027280000}"/>
    <cellStyle name="Migliaia 2 3 4 2 4 3 2 2 2" xfId="44098" xr:uid="{00000000-0005-0000-0000-000028280000}"/>
    <cellStyle name="Migliaia 2 3 4 2 4 3 2 3" xfId="32681" xr:uid="{00000000-0005-0000-0000-000029280000}"/>
    <cellStyle name="Migliaia 2 3 4 2 4 3 3" xfId="15553" xr:uid="{00000000-0005-0000-0000-00002A280000}"/>
    <cellStyle name="Migliaia 2 3 4 2 4 3 3 2" xfId="38390" xr:uid="{00000000-0005-0000-0000-00002B280000}"/>
    <cellStyle name="Migliaia 2 3 4 2 4 3 4" xfId="26973" xr:uid="{00000000-0005-0000-0000-00002C280000}"/>
    <cellStyle name="Migliaia 2 3 4 2 4 4" xfId="6990" xr:uid="{00000000-0005-0000-0000-00002D280000}"/>
    <cellStyle name="Migliaia 2 3 4 2 4 4 2" xfId="18407" xr:uid="{00000000-0005-0000-0000-00002E280000}"/>
    <cellStyle name="Migliaia 2 3 4 2 4 4 2 2" xfId="41244" xr:uid="{00000000-0005-0000-0000-00002F280000}"/>
    <cellStyle name="Migliaia 2 3 4 2 4 4 3" xfId="29827" xr:uid="{00000000-0005-0000-0000-000030280000}"/>
    <cellStyle name="Migliaia 2 3 4 2 4 5" xfId="12699" xr:uid="{00000000-0005-0000-0000-000031280000}"/>
    <cellStyle name="Migliaia 2 3 4 2 4 5 2" xfId="35536" xr:uid="{00000000-0005-0000-0000-000032280000}"/>
    <cellStyle name="Migliaia 2 3 4 2 4 6" xfId="24119" xr:uid="{00000000-0005-0000-0000-000033280000}"/>
    <cellStyle name="Migliaia 2 3 4 2 5" xfId="1464" xr:uid="{00000000-0005-0000-0000-000034280000}"/>
    <cellStyle name="Migliaia 2 3 4 2 5 2" xfId="2923" xr:uid="{00000000-0005-0000-0000-000035280000}"/>
    <cellStyle name="Migliaia 2 3 4 2 5 2 2" xfId="5779" xr:uid="{00000000-0005-0000-0000-000036280000}"/>
    <cellStyle name="Migliaia 2 3 4 2 5 2 2 2" xfId="11487" xr:uid="{00000000-0005-0000-0000-000037280000}"/>
    <cellStyle name="Migliaia 2 3 4 2 5 2 2 2 2" xfId="22905" xr:uid="{00000000-0005-0000-0000-000038280000}"/>
    <cellStyle name="Migliaia 2 3 4 2 5 2 2 2 2 2" xfId="45742" xr:uid="{00000000-0005-0000-0000-000039280000}"/>
    <cellStyle name="Migliaia 2 3 4 2 5 2 2 2 3" xfId="34325" xr:uid="{00000000-0005-0000-0000-00003A280000}"/>
    <cellStyle name="Migliaia 2 3 4 2 5 2 2 3" xfId="17197" xr:uid="{00000000-0005-0000-0000-00003B280000}"/>
    <cellStyle name="Migliaia 2 3 4 2 5 2 2 3 2" xfId="40034" xr:uid="{00000000-0005-0000-0000-00003C280000}"/>
    <cellStyle name="Migliaia 2 3 4 2 5 2 2 4" xfId="28617" xr:uid="{00000000-0005-0000-0000-00003D280000}"/>
    <cellStyle name="Migliaia 2 3 4 2 5 2 3" xfId="8634" xr:uid="{00000000-0005-0000-0000-00003E280000}"/>
    <cellStyle name="Migliaia 2 3 4 2 5 2 3 2" xfId="20051" xr:uid="{00000000-0005-0000-0000-00003F280000}"/>
    <cellStyle name="Migliaia 2 3 4 2 5 2 3 2 2" xfId="42888" xr:uid="{00000000-0005-0000-0000-000040280000}"/>
    <cellStyle name="Migliaia 2 3 4 2 5 2 3 3" xfId="31471" xr:uid="{00000000-0005-0000-0000-000041280000}"/>
    <cellStyle name="Migliaia 2 3 4 2 5 2 4" xfId="14343" xr:uid="{00000000-0005-0000-0000-000042280000}"/>
    <cellStyle name="Migliaia 2 3 4 2 5 2 4 2" xfId="37180" xr:uid="{00000000-0005-0000-0000-000043280000}"/>
    <cellStyle name="Migliaia 2 3 4 2 5 2 5" xfId="25763" xr:uid="{00000000-0005-0000-0000-000044280000}"/>
    <cellStyle name="Migliaia 2 3 4 2 5 3" xfId="4352" xr:uid="{00000000-0005-0000-0000-000045280000}"/>
    <cellStyle name="Migliaia 2 3 4 2 5 3 2" xfId="10061" xr:uid="{00000000-0005-0000-0000-000046280000}"/>
    <cellStyle name="Migliaia 2 3 4 2 5 3 2 2" xfId="21478" xr:uid="{00000000-0005-0000-0000-000047280000}"/>
    <cellStyle name="Migliaia 2 3 4 2 5 3 2 2 2" xfId="44315" xr:uid="{00000000-0005-0000-0000-000048280000}"/>
    <cellStyle name="Migliaia 2 3 4 2 5 3 2 3" xfId="32898" xr:uid="{00000000-0005-0000-0000-000049280000}"/>
    <cellStyle name="Migliaia 2 3 4 2 5 3 3" xfId="15770" xr:uid="{00000000-0005-0000-0000-00004A280000}"/>
    <cellStyle name="Migliaia 2 3 4 2 5 3 3 2" xfId="38607" xr:uid="{00000000-0005-0000-0000-00004B280000}"/>
    <cellStyle name="Migliaia 2 3 4 2 5 3 4" xfId="27190" xr:uid="{00000000-0005-0000-0000-00004C280000}"/>
    <cellStyle name="Migliaia 2 3 4 2 5 4" xfId="7207" xr:uid="{00000000-0005-0000-0000-00004D280000}"/>
    <cellStyle name="Migliaia 2 3 4 2 5 4 2" xfId="18624" xr:uid="{00000000-0005-0000-0000-00004E280000}"/>
    <cellStyle name="Migliaia 2 3 4 2 5 4 2 2" xfId="41461" xr:uid="{00000000-0005-0000-0000-00004F280000}"/>
    <cellStyle name="Migliaia 2 3 4 2 5 4 3" xfId="30044" xr:uid="{00000000-0005-0000-0000-000050280000}"/>
    <cellStyle name="Migliaia 2 3 4 2 5 5" xfId="12916" xr:uid="{00000000-0005-0000-0000-000051280000}"/>
    <cellStyle name="Migliaia 2 3 4 2 5 5 2" xfId="35753" xr:uid="{00000000-0005-0000-0000-000052280000}"/>
    <cellStyle name="Migliaia 2 3 4 2 5 6" xfId="24336" xr:uid="{00000000-0005-0000-0000-000053280000}"/>
    <cellStyle name="Migliaia 2 3 4 2 6" xfId="1711" xr:uid="{00000000-0005-0000-0000-000054280000}"/>
    <cellStyle name="Migliaia 2 3 4 2 6 2" xfId="3140" xr:uid="{00000000-0005-0000-0000-000055280000}"/>
    <cellStyle name="Migliaia 2 3 4 2 6 2 2" xfId="5996" xr:uid="{00000000-0005-0000-0000-000056280000}"/>
    <cellStyle name="Migliaia 2 3 4 2 6 2 2 2" xfId="11704" xr:uid="{00000000-0005-0000-0000-000057280000}"/>
    <cellStyle name="Migliaia 2 3 4 2 6 2 2 2 2" xfId="23122" xr:uid="{00000000-0005-0000-0000-000058280000}"/>
    <cellStyle name="Migliaia 2 3 4 2 6 2 2 2 2 2" xfId="45959" xr:uid="{00000000-0005-0000-0000-000059280000}"/>
    <cellStyle name="Migliaia 2 3 4 2 6 2 2 2 3" xfId="34542" xr:uid="{00000000-0005-0000-0000-00005A280000}"/>
    <cellStyle name="Migliaia 2 3 4 2 6 2 2 3" xfId="17414" xr:uid="{00000000-0005-0000-0000-00005B280000}"/>
    <cellStyle name="Migliaia 2 3 4 2 6 2 2 3 2" xfId="40251" xr:uid="{00000000-0005-0000-0000-00005C280000}"/>
    <cellStyle name="Migliaia 2 3 4 2 6 2 2 4" xfId="28834" xr:uid="{00000000-0005-0000-0000-00005D280000}"/>
    <cellStyle name="Migliaia 2 3 4 2 6 2 3" xfId="8851" xr:uid="{00000000-0005-0000-0000-00005E280000}"/>
    <cellStyle name="Migliaia 2 3 4 2 6 2 3 2" xfId="20268" xr:uid="{00000000-0005-0000-0000-00005F280000}"/>
    <cellStyle name="Migliaia 2 3 4 2 6 2 3 2 2" xfId="43105" xr:uid="{00000000-0005-0000-0000-000060280000}"/>
    <cellStyle name="Migliaia 2 3 4 2 6 2 3 3" xfId="31688" xr:uid="{00000000-0005-0000-0000-000061280000}"/>
    <cellStyle name="Migliaia 2 3 4 2 6 2 4" xfId="14560" xr:uid="{00000000-0005-0000-0000-000062280000}"/>
    <cellStyle name="Migliaia 2 3 4 2 6 2 4 2" xfId="37397" xr:uid="{00000000-0005-0000-0000-000063280000}"/>
    <cellStyle name="Migliaia 2 3 4 2 6 2 5" xfId="25980" xr:uid="{00000000-0005-0000-0000-000064280000}"/>
    <cellStyle name="Migliaia 2 3 4 2 6 3" xfId="4569" xr:uid="{00000000-0005-0000-0000-000065280000}"/>
    <cellStyle name="Migliaia 2 3 4 2 6 3 2" xfId="10278" xr:uid="{00000000-0005-0000-0000-000066280000}"/>
    <cellStyle name="Migliaia 2 3 4 2 6 3 2 2" xfId="21695" xr:uid="{00000000-0005-0000-0000-000067280000}"/>
    <cellStyle name="Migliaia 2 3 4 2 6 3 2 2 2" xfId="44532" xr:uid="{00000000-0005-0000-0000-000068280000}"/>
    <cellStyle name="Migliaia 2 3 4 2 6 3 2 3" xfId="33115" xr:uid="{00000000-0005-0000-0000-000069280000}"/>
    <cellStyle name="Migliaia 2 3 4 2 6 3 3" xfId="15987" xr:uid="{00000000-0005-0000-0000-00006A280000}"/>
    <cellStyle name="Migliaia 2 3 4 2 6 3 3 2" xfId="38824" xr:uid="{00000000-0005-0000-0000-00006B280000}"/>
    <cellStyle name="Migliaia 2 3 4 2 6 3 4" xfId="27407" xr:uid="{00000000-0005-0000-0000-00006C280000}"/>
    <cellStyle name="Migliaia 2 3 4 2 6 4" xfId="7424" xr:uid="{00000000-0005-0000-0000-00006D280000}"/>
    <cellStyle name="Migliaia 2 3 4 2 6 4 2" xfId="18841" xr:uid="{00000000-0005-0000-0000-00006E280000}"/>
    <cellStyle name="Migliaia 2 3 4 2 6 4 2 2" xfId="41678" xr:uid="{00000000-0005-0000-0000-00006F280000}"/>
    <cellStyle name="Migliaia 2 3 4 2 6 4 3" xfId="30261" xr:uid="{00000000-0005-0000-0000-000070280000}"/>
    <cellStyle name="Migliaia 2 3 4 2 6 5" xfId="13133" xr:uid="{00000000-0005-0000-0000-000071280000}"/>
    <cellStyle name="Migliaia 2 3 4 2 6 5 2" xfId="35970" xr:uid="{00000000-0005-0000-0000-000072280000}"/>
    <cellStyle name="Migliaia 2 3 4 2 6 6" xfId="24553" xr:uid="{00000000-0005-0000-0000-000073280000}"/>
    <cellStyle name="Migliaia 2 3 4 2 7" xfId="2055" xr:uid="{00000000-0005-0000-0000-000074280000}"/>
    <cellStyle name="Migliaia 2 3 4 2 7 2" xfId="4911" xr:uid="{00000000-0005-0000-0000-000075280000}"/>
    <cellStyle name="Migliaia 2 3 4 2 7 2 2" xfId="10619" xr:uid="{00000000-0005-0000-0000-000076280000}"/>
    <cellStyle name="Migliaia 2 3 4 2 7 2 2 2" xfId="22037" xr:uid="{00000000-0005-0000-0000-000077280000}"/>
    <cellStyle name="Migliaia 2 3 4 2 7 2 2 2 2" xfId="44874" xr:uid="{00000000-0005-0000-0000-000078280000}"/>
    <cellStyle name="Migliaia 2 3 4 2 7 2 2 3" xfId="33457" xr:uid="{00000000-0005-0000-0000-000079280000}"/>
    <cellStyle name="Migliaia 2 3 4 2 7 2 3" xfId="16329" xr:uid="{00000000-0005-0000-0000-00007A280000}"/>
    <cellStyle name="Migliaia 2 3 4 2 7 2 3 2" xfId="39166" xr:uid="{00000000-0005-0000-0000-00007B280000}"/>
    <cellStyle name="Migliaia 2 3 4 2 7 2 4" xfId="27749" xr:uid="{00000000-0005-0000-0000-00007C280000}"/>
    <cellStyle name="Migliaia 2 3 4 2 7 3" xfId="7766" xr:uid="{00000000-0005-0000-0000-00007D280000}"/>
    <cellStyle name="Migliaia 2 3 4 2 7 3 2" xfId="19183" xr:uid="{00000000-0005-0000-0000-00007E280000}"/>
    <cellStyle name="Migliaia 2 3 4 2 7 3 2 2" xfId="42020" xr:uid="{00000000-0005-0000-0000-00007F280000}"/>
    <cellStyle name="Migliaia 2 3 4 2 7 3 3" xfId="30603" xr:uid="{00000000-0005-0000-0000-000080280000}"/>
    <cellStyle name="Migliaia 2 3 4 2 7 4" xfId="13475" xr:uid="{00000000-0005-0000-0000-000081280000}"/>
    <cellStyle name="Migliaia 2 3 4 2 7 4 2" xfId="36312" xr:uid="{00000000-0005-0000-0000-000082280000}"/>
    <cellStyle name="Migliaia 2 3 4 2 7 5" xfId="24895" xr:uid="{00000000-0005-0000-0000-000083280000}"/>
    <cellStyle name="Migliaia 2 3 4 2 8" xfId="3484" xr:uid="{00000000-0005-0000-0000-000084280000}"/>
    <cellStyle name="Migliaia 2 3 4 2 8 2" xfId="9193" xr:uid="{00000000-0005-0000-0000-000085280000}"/>
    <cellStyle name="Migliaia 2 3 4 2 8 2 2" xfId="20610" xr:uid="{00000000-0005-0000-0000-000086280000}"/>
    <cellStyle name="Migliaia 2 3 4 2 8 2 2 2" xfId="43447" xr:uid="{00000000-0005-0000-0000-000087280000}"/>
    <cellStyle name="Migliaia 2 3 4 2 8 2 3" xfId="32030" xr:uid="{00000000-0005-0000-0000-000088280000}"/>
    <cellStyle name="Migliaia 2 3 4 2 8 3" xfId="14902" xr:uid="{00000000-0005-0000-0000-000089280000}"/>
    <cellStyle name="Migliaia 2 3 4 2 8 3 2" xfId="37739" xr:uid="{00000000-0005-0000-0000-00008A280000}"/>
    <cellStyle name="Migliaia 2 3 4 2 8 4" xfId="26322" xr:uid="{00000000-0005-0000-0000-00008B280000}"/>
    <cellStyle name="Migliaia 2 3 4 2 9" xfId="6339" xr:uid="{00000000-0005-0000-0000-00008C280000}"/>
    <cellStyle name="Migliaia 2 3 4 2 9 2" xfId="17756" xr:uid="{00000000-0005-0000-0000-00008D280000}"/>
    <cellStyle name="Migliaia 2 3 4 2 9 2 2" xfId="40593" xr:uid="{00000000-0005-0000-0000-00008E280000}"/>
    <cellStyle name="Migliaia 2 3 4 2 9 3" xfId="29176" xr:uid="{00000000-0005-0000-0000-00008F280000}"/>
    <cellStyle name="Migliaia 2 3 4 3" xfId="576" xr:uid="{00000000-0005-0000-0000-000090280000}"/>
    <cellStyle name="Migliaia 2 3 4 3 2" xfId="2158" xr:uid="{00000000-0005-0000-0000-000091280000}"/>
    <cellStyle name="Migliaia 2 3 4 3 2 2" xfId="5014" xr:uid="{00000000-0005-0000-0000-000092280000}"/>
    <cellStyle name="Migliaia 2 3 4 3 2 2 2" xfId="10722" xr:uid="{00000000-0005-0000-0000-000093280000}"/>
    <cellStyle name="Migliaia 2 3 4 3 2 2 2 2" xfId="22140" xr:uid="{00000000-0005-0000-0000-000094280000}"/>
    <cellStyle name="Migliaia 2 3 4 3 2 2 2 2 2" xfId="44977" xr:uid="{00000000-0005-0000-0000-000095280000}"/>
    <cellStyle name="Migliaia 2 3 4 3 2 2 2 3" xfId="33560" xr:uid="{00000000-0005-0000-0000-000096280000}"/>
    <cellStyle name="Migliaia 2 3 4 3 2 2 3" xfId="16432" xr:uid="{00000000-0005-0000-0000-000097280000}"/>
    <cellStyle name="Migliaia 2 3 4 3 2 2 3 2" xfId="39269" xr:uid="{00000000-0005-0000-0000-000098280000}"/>
    <cellStyle name="Migliaia 2 3 4 3 2 2 4" xfId="27852" xr:uid="{00000000-0005-0000-0000-000099280000}"/>
    <cellStyle name="Migliaia 2 3 4 3 2 3" xfId="7869" xr:uid="{00000000-0005-0000-0000-00009A280000}"/>
    <cellStyle name="Migliaia 2 3 4 3 2 3 2" xfId="19286" xr:uid="{00000000-0005-0000-0000-00009B280000}"/>
    <cellStyle name="Migliaia 2 3 4 3 2 3 2 2" xfId="42123" xr:uid="{00000000-0005-0000-0000-00009C280000}"/>
    <cellStyle name="Migliaia 2 3 4 3 2 3 3" xfId="30706" xr:uid="{00000000-0005-0000-0000-00009D280000}"/>
    <cellStyle name="Migliaia 2 3 4 3 2 4" xfId="13578" xr:uid="{00000000-0005-0000-0000-00009E280000}"/>
    <cellStyle name="Migliaia 2 3 4 3 2 4 2" xfId="36415" xr:uid="{00000000-0005-0000-0000-00009F280000}"/>
    <cellStyle name="Migliaia 2 3 4 3 2 5" xfId="24998" xr:uid="{00000000-0005-0000-0000-0000A0280000}"/>
    <cellStyle name="Migliaia 2 3 4 3 3" xfId="3587" xr:uid="{00000000-0005-0000-0000-0000A1280000}"/>
    <cellStyle name="Migliaia 2 3 4 3 3 2" xfId="9296" xr:uid="{00000000-0005-0000-0000-0000A2280000}"/>
    <cellStyle name="Migliaia 2 3 4 3 3 2 2" xfId="20713" xr:uid="{00000000-0005-0000-0000-0000A3280000}"/>
    <cellStyle name="Migliaia 2 3 4 3 3 2 2 2" xfId="43550" xr:uid="{00000000-0005-0000-0000-0000A4280000}"/>
    <cellStyle name="Migliaia 2 3 4 3 3 2 3" xfId="32133" xr:uid="{00000000-0005-0000-0000-0000A5280000}"/>
    <cellStyle name="Migliaia 2 3 4 3 3 3" xfId="15005" xr:uid="{00000000-0005-0000-0000-0000A6280000}"/>
    <cellStyle name="Migliaia 2 3 4 3 3 3 2" xfId="37842" xr:uid="{00000000-0005-0000-0000-0000A7280000}"/>
    <cellStyle name="Migliaia 2 3 4 3 3 4" xfId="26425" xr:uid="{00000000-0005-0000-0000-0000A8280000}"/>
    <cellStyle name="Migliaia 2 3 4 3 4" xfId="6442" xr:uid="{00000000-0005-0000-0000-0000A9280000}"/>
    <cellStyle name="Migliaia 2 3 4 3 4 2" xfId="17859" xr:uid="{00000000-0005-0000-0000-0000AA280000}"/>
    <cellStyle name="Migliaia 2 3 4 3 4 2 2" xfId="40696" xr:uid="{00000000-0005-0000-0000-0000AB280000}"/>
    <cellStyle name="Migliaia 2 3 4 3 4 3" xfId="29279" xr:uid="{00000000-0005-0000-0000-0000AC280000}"/>
    <cellStyle name="Migliaia 2 3 4 3 5" xfId="12151" xr:uid="{00000000-0005-0000-0000-0000AD280000}"/>
    <cellStyle name="Migliaia 2 3 4 3 5 2" xfId="34988" xr:uid="{00000000-0005-0000-0000-0000AE280000}"/>
    <cellStyle name="Migliaia 2 3 4 3 6" xfId="23571" xr:uid="{00000000-0005-0000-0000-0000AF280000}"/>
    <cellStyle name="Migliaia 2 3 4 4" xfId="839" xr:uid="{00000000-0005-0000-0000-0000B0280000}"/>
    <cellStyle name="Migliaia 2 3 4 4 2" xfId="2375" xr:uid="{00000000-0005-0000-0000-0000B1280000}"/>
    <cellStyle name="Migliaia 2 3 4 4 2 2" xfId="5231" xr:uid="{00000000-0005-0000-0000-0000B2280000}"/>
    <cellStyle name="Migliaia 2 3 4 4 2 2 2" xfId="10939" xr:uid="{00000000-0005-0000-0000-0000B3280000}"/>
    <cellStyle name="Migliaia 2 3 4 4 2 2 2 2" xfId="22357" xr:uid="{00000000-0005-0000-0000-0000B4280000}"/>
    <cellStyle name="Migliaia 2 3 4 4 2 2 2 2 2" xfId="45194" xr:uid="{00000000-0005-0000-0000-0000B5280000}"/>
    <cellStyle name="Migliaia 2 3 4 4 2 2 2 3" xfId="33777" xr:uid="{00000000-0005-0000-0000-0000B6280000}"/>
    <cellStyle name="Migliaia 2 3 4 4 2 2 3" xfId="16649" xr:uid="{00000000-0005-0000-0000-0000B7280000}"/>
    <cellStyle name="Migliaia 2 3 4 4 2 2 3 2" xfId="39486" xr:uid="{00000000-0005-0000-0000-0000B8280000}"/>
    <cellStyle name="Migliaia 2 3 4 4 2 2 4" xfId="28069" xr:uid="{00000000-0005-0000-0000-0000B9280000}"/>
    <cellStyle name="Migliaia 2 3 4 4 2 3" xfId="8086" xr:uid="{00000000-0005-0000-0000-0000BA280000}"/>
    <cellStyle name="Migliaia 2 3 4 4 2 3 2" xfId="19503" xr:uid="{00000000-0005-0000-0000-0000BB280000}"/>
    <cellStyle name="Migliaia 2 3 4 4 2 3 2 2" xfId="42340" xr:uid="{00000000-0005-0000-0000-0000BC280000}"/>
    <cellStyle name="Migliaia 2 3 4 4 2 3 3" xfId="30923" xr:uid="{00000000-0005-0000-0000-0000BD280000}"/>
    <cellStyle name="Migliaia 2 3 4 4 2 4" xfId="13795" xr:uid="{00000000-0005-0000-0000-0000BE280000}"/>
    <cellStyle name="Migliaia 2 3 4 4 2 4 2" xfId="36632" xr:uid="{00000000-0005-0000-0000-0000BF280000}"/>
    <cellStyle name="Migliaia 2 3 4 4 2 5" xfId="25215" xr:uid="{00000000-0005-0000-0000-0000C0280000}"/>
    <cellStyle name="Migliaia 2 3 4 4 3" xfId="3804" xr:uid="{00000000-0005-0000-0000-0000C1280000}"/>
    <cellStyle name="Migliaia 2 3 4 4 3 2" xfId="9513" xr:uid="{00000000-0005-0000-0000-0000C2280000}"/>
    <cellStyle name="Migliaia 2 3 4 4 3 2 2" xfId="20930" xr:uid="{00000000-0005-0000-0000-0000C3280000}"/>
    <cellStyle name="Migliaia 2 3 4 4 3 2 2 2" xfId="43767" xr:uid="{00000000-0005-0000-0000-0000C4280000}"/>
    <cellStyle name="Migliaia 2 3 4 4 3 2 3" xfId="32350" xr:uid="{00000000-0005-0000-0000-0000C5280000}"/>
    <cellStyle name="Migliaia 2 3 4 4 3 3" xfId="15222" xr:uid="{00000000-0005-0000-0000-0000C6280000}"/>
    <cellStyle name="Migliaia 2 3 4 4 3 3 2" xfId="38059" xr:uid="{00000000-0005-0000-0000-0000C7280000}"/>
    <cellStyle name="Migliaia 2 3 4 4 3 4" xfId="26642" xr:uid="{00000000-0005-0000-0000-0000C8280000}"/>
    <cellStyle name="Migliaia 2 3 4 4 4" xfId="6659" xr:uid="{00000000-0005-0000-0000-0000C9280000}"/>
    <cellStyle name="Migliaia 2 3 4 4 4 2" xfId="18076" xr:uid="{00000000-0005-0000-0000-0000CA280000}"/>
    <cellStyle name="Migliaia 2 3 4 4 4 2 2" xfId="40913" xr:uid="{00000000-0005-0000-0000-0000CB280000}"/>
    <cellStyle name="Migliaia 2 3 4 4 4 3" xfId="29496" xr:uid="{00000000-0005-0000-0000-0000CC280000}"/>
    <cellStyle name="Migliaia 2 3 4 4 5" xfId="12368" xr:uid="{00000000-0005-0000-0000-0000CD280000}"/>
    <cellStyle name="Migliaia 2 3 4 4 5 2" xfId="35205" xr:uid="{00000000-0005-0000-0000-0000CE280000}"/>
    <cellStyle name="Migliaia 2 3 4 4 6" xfId="23788" xr:uid="{00000000-0005-0000-0000-0000CF280000}"/>
    <cellStyle name="Migliaia 2 3 4 5" xfId="1086" xr:uid="{00000000-0005-0000-0000-0000D0280000}"/>
    <cellStyle name="Migliaia 2 3 4 5 2" xfId="2592" xr:uid="{00000000-0005-0000-0000-0000D1280000}"/>
    <cellStyle name="Migliaia 2 3 4 5 2 2" xfId="5448" xr:uid="{00000000-0005-0000-0000-0000D2280000}"/>
    <cellStyle name="Migliaia 2 3 4 5 2 2 2" xfId="11156" xr:uid="{00000000-0005-0000-0000-0000D3280000}"/>
    <cellStyle name="Migliaia 2 3 4 5 2 2 2 2" xfId="22574" xr:uid="{00000000-0005-0000-0000-0000D4280000}"/>
    <cellStyle name="Migliaia 2 3 4 5 2 2 2 2 2" xfId="45411" xr:uid="{00000000-0005-0000-0000-0000D5280000}"/>
    <cellStyle name="Migliaia 2 3 4 5 2 2 2 3" xfId="33994" xr:uid="{00000000-0005-0000-0000-0000D6280000}"/>
    <cellStyle name="Migliaia 2 3 4 5 2 2 3" xfId="16866" xr:uid="{00000000-0005-0000-0000-0000D7280000}"/>
    <cellStyle name="Migliaia 2 3 4 5 2 2 3 2" xfId="39703" xr:uid="{00000000-0005-0000-0000-0000D8280000}"/>
    <cellStyle name="Migliaia 2 3 4 5 2 2 4" xfId="28286" xr:uid="{00000000-0005-0000-0000-0000D9280000}"/>
    <cellStyle name="Migliaia 2 3 4 5 2 3" xfId="8303" xr:uid="{00000000-0005-0000-0000-0000DA280000}"/>
    <cellStyle name="Migliaia 2 3 4 5 2 3 2" xfId="19720" xr:uid="{00000000-0005-0000-0000-0000DB280000}"/>
    <cellStyle name="Migliaia 2 3 4 5 2 3 2 2" xfId="42557" xr:uid="{00000000-0005-0000-0000-0000DC280000}"/>
    <cellStyle name="Migliaia 2 3 4 5 2 3 3" xfId="31140" xr:uid="{00000000-0005-0000-0000-0000DD280000}"/>
    <cellStyle name="Migliaia 2 3 4 5 2 4" xfId="14012" xr:uid="{00000000-0005-0000-0000-0000DE280000}"/>
    <cellStyle name="Migliaia 2 3 4 5 2 4 2" xfId="36849" xr:uid="{00000000-0005-0000-0000-0000DF280000}"/>
    <cellStyle name="Migliaia 2 3 4 5 2 5" xfId="25432" xr:uid="{00000000-0005-0000-0000-0000E0280000}"/>
    <cellStyle name="Migliaia 2 3 4 5 3" xfId="4021" xr:uid="{00000000-0005-0000-0000-0000E1280000}"/>
    <cellStyle name="Migliaia 2 3 4 5 3 2" xfId="9730" xr:uid="{00000000-0005-0000-0000-0000E2280000}"/>
    <cellStyle name="Migliaia 2 3 4 5 3 2 2" xfId="21147" xr:uid="{00000000-0005-0000-0000-0000E3280000}"/>
    <cellStyle name="Migliaia 2 3 4 5 3 2 2 2" xfId="43984" xr:uid="{00000000-0005-0000-0000-0000E4280000}"/>
    <cellStyle name="Migliaia 2 3 4 5 3 2 3" xfId="32567" xr:uid="{00000000-0005-0000-0000-0000E5280000}"/>
    <cellStyle name="Migliaia 2 3 4 5 3 3" xfId="15439" xr:uid="{00000000-0005-0000-0000-0000E6280000}"/>
    <cellStyle name="Migliaia 2 3 4 5 3 3 2" xfId="38276" xr:uid="{00000000-0005-0000-0000-0000E7280000}"/>
    <cellStyle name="Migliaia 2 3 4 5 3 4" xfId="26859" xr:uid="{00000000-0005-0000-0000-0000E8280000}"/>
    <cellStyle name="Migliaia 2 3 4 5 4" xfId="6876" xr:uid="{00000000-0005-0000-0000-0000E9280000}"/>
    <cellStyle name="Migliaia 2 3 4 5 4 2" xfId="18293" xr:uid="{00000000-0005-0000-0000-0000EA280000}"/>
    <cellStyle name="Migliaia 2 3 4 5 4 2 2" xfId="41130" xr:uid="{00000000-0005-0000-0000-0000EB280000}"/>
    <cellStyle name="Migliaia 2 3 4 5 4 3" xfId="29713" xr:uid="{00000000-0005-0000-0000-0000EC280000}"/>
    <cellStyle name="Migliaia 2 3 4 5 5" xfId="12585" xr:uid="{00000000-0005-0000-0000-0000ED280000}"/>
    <cellStyle name="Migliaia 2 3 4 5 5 2" xfId="35422" xr:uid="{00000000-0005-0000-0000-0000EE280000}"/>
    <cellStyle name="Migliaia 2 3 4 5 6" xfId="24005" xr:uid="{00000000-0005-0000-0000-0000EF280000}"/>
    <cellStyle name="Migliaia 2 3 4 6" xfId="1333" xr:uid="{00000000-0005-0000-0000-0000F0280000}"/>
    <cellStyle name="Migliaia 2 3 4 6 2" xfId="2809" xr:uid="{00000000-0005-0000-0000-0000F1280000}"/>
    <cellStyle name="Migliaia 2 3 4 6 2 2" xfId="5665" xr:uid="{00000000-0005-0000-0000-0000F2280000}"/>
    <cellStyle name="Migliaia 2 3 4 6 2 2 2" xfId="11373" xr:uid="{00000000-0005-0000-0000-0000F3280000}"/>
    <cellStyle name="Migliaia 2 3 4 6 2 2 2 2" xfId="22791" xr:uid="{00000000-0005-0000-0000-0000F4280000}"/>
    <cellStyle name="Migliaia 2 3 4 6 2 2 2 2 2" xfId="45628" xr:uid="{00000000-0005-0000-0000-0000F5280000}"/>
    <cellStyle name="Migliaia 2 3 4 6 2 2 2 3" xfId="34211" xr:uid="{00000000-0005-0000-0000-0000F6280000}"/>
    <cellStyle name="Migliaia 2 3 4 6 2 2 3" xfId="17083" xr:uid="{00000000-0005-0000-0000-0000F7280000}"/>
    <cellStyle name="Migliaia 2 3 4 6 2 2 3 2" xfId="39920" xr:uid="{00000000-0005-0000-0000-0000F8280000}"/>
    <cellStyle name="Migliaia 2 3 4 6 2 2 4" xfId="28503" xr:uid="{00000000-0005-0000-0000-0000F9280000}"/>
    <cellStyle name="Migliaia 2 3 4 6 2 3" xfId="8520" xr:uid="{00000000-0005-0000-0000-0000FA280000}"/>
    <cellStyle name="Migliaia 2 3 4 6 2 3 2" xfId="19937" xr:uid="{00000000-0005-0000-0000-0000FB280000}"/>
    <cellStyle name="Migliaia 2 3 4 6 2 3 2 2" xfId="42774" xr:uid="{00000000-0005-0000-0000-0000FC280000}"/>
    <cellStyle name="Migliaia 2 3 4 6 2 3 3" xfId="31357" xr:uid="{00000000-0005-0000-0000-0000FD280000}"/>
    <cellStyle name="Migliaia 2 3 4 6 2 4" xfId="14229" xr:uid="{00000000-0005-0000-0000-0000FE280000}"/>
    <cellStyle name="Migliaia 2 3 4 6 2 4 2" xfId="37066" xr:uid="{00000000-0005-0000-0000-0000FF280000}"/>
    <cellStyle name="Migliaia 2 3 4 6 2 5" xfId="25649" xr:uid="{00000000-0005-0000-0000-000000290000}"/>
    <cellStyle name="Migliaia 2 3 4 6 3" xfId="4238" xr:uid="{00000000-0005-0000-0000-000001290000}"/>
    <cellStyle name="Migliaia 2 3 4 6 3 2" xfId="9947" xr:uid="{00000000-0005-0000-0000-000002290000}"/>
    <cellStyle name="Migliaia 2 3 4 6 3 2 2" xfId="21364" xr:uid="{00000000-0005-0000-0000-000003290000}"/>
    <cellStyle name="Migliaia 2 3 4 6 3 2 2 2" xfId="44201" xr:uid="{00000000-0005-0000-0000-000004290000}"/>
    <cellStyle name="Migliaia 2 3 4 6 3 2 3" xfId="32784" xr:uid="{00000000-0005-0000-0000-000005290000}"/>
    <cellStyle name="Migliaia 2 3 4 6 3 3" xfId="15656" xr:uid="{00000000-0005-0000-0000-000006290000}"/>
    <cellStyle name="Migliaia 2 3 4 6 3 3 2" xfId="38493" xr:uid="{00000000-0005-0000-0000-000007290000}"/>
    <cellStyle name="Migliaia 2 3 4 6 3 4" xfId="27076" xr:uid="{00000000-0005-0000-0000-000008290000}"/>
    <cellStyle name="Migliaia 2 3 4 6 4" xfId="7093" xr:uid="{00000000-0005-0000-0000-000009290000}"/>
    <cellStyle name="Migliaia 2 3 4 6 4 2" xfId="18510" xr:uid="{00000000-0005-0000-0000-00000A290000}"/>
    <cellStyle name="Migliaia 2 3 4 6 4 2 2" xfId="41347" xr:uid="{00000000-0005-0000-0000-00000B290000}"/>
    <cellStyle name="Migliaia 2 3 4 6 4 3" xfId="29930" xr:uid="{00000000-0005-0000-0000-00000C290000}"/>
    <cellStyle name="Migliaia 2 3 4 6 5" xfId="12802" xr:uid="{00000000-0005-0000-0000-00000D290000}"/>
    <cellStyle name="Migliaia 2 3 4 6 5 2" xfId="35639" xr:uid="{00000000-0005-0000-0000-00000E290000}"/>
    <cellStyle name="Migliaia 2 3 4 6 6" xfId="24222" xr:uid="{00000000-0005-0000-0000-00000F290000}"/>
    <cellStyle name="Migliaia 2 3 4 7" xfId="1580" xr:uid="{00000000-0005-0000-0000-000010290000}"/>
    <cellStyle name="Migliaia 2 3 4 7 2" xfId="3026" xr:uid="{00000000-0005-0000-0000-000011290000}"/>
    <cellStyle name="Migliaia 2 3 4 7 2 2" xfId="5882" xr:uid="{00000000-0005-0000-0000-000012290000}"/>
    <cellStyle name="Migliaia 2 3 4 7 2 2 2" xfId="11590" xr:uid="{00000000-0005-0000-0000-000013290000}"/>
    <cellStyle name="Migliaia 2 3 4 7 2 2 2 2" xfId="23008" xr:uid="{00000000-0005-0000-0000-000014290000}"/>
    <cellStyle name="Migliaia 2 3 4 7 2 2 2 2 2" xfId="45845" xr:uid="{00000000-0005-0000-0000-000015290000}"/>
    <cellStyle name="Migliaia 2 3 4 7 2 2 2 3" xfId="34428" xr:uid="{00000000-0005-0000-0000-000016290000}"/>
    <cellStyle name="Migliaia 2 3 4 7 2 2 3" xfId="17300" xr:uid="{00000000-0005-0000-0000-000017290000}"/>
    <cellStyle name="Migliaia 2 3 4 7 2 2 3 2" xfId="40137" xr:uid="{00000000-0005-0000-0000-000018290000}"/>
    <cellStyle name="Migliaia 2 3 4 7 2 2 4" xfId="28720" xr:uid="{00000000-0005-0000-0000-000019290000}"/>
    <cellStyle name="Migliaia 2 3 4 7 2 3" xfId="8737" xr:uid="{00000000-0005-0000-0000-00001A290000}"/>
    <cellStyle name="Migliaia 2 3 4 7 2 3 2" xfId="20154" xr:uid="{00000000-0005-0000-0000-00001B290000}"/>
    <cellStyle name="Migliaia 2 3 4 7 2 3 2 2" xfId="42991" xr:uid="{00000000-0005-0000-0000-00001C290000}"/>
    <cellStyle name="Migliaia 2 3 4 7 2 3 3" xfId="31574" xr:uid="{00000000-0005-0000-0000-00001D290000}"/>
    <cellStyle name="Migliaia 2 3 4 7 2 4" xfId="14446" xr:uid="{00000000-0005-0000-0000-00001E290000}"/>
    <cellStyle name="Migliaia 2 3 4 7 2 4 2" xfId="37283" xr:uid="{00000000-0005-0000-0000-00001F290000}"/>
    <cellStyle name="Migliaia 2 3 4 7 2 5" xfId="25866" xr:uid="{00000000-0005-0000-0000-000020290000}"/>
    <cellStyle name="Migliaia 2 3 4 7 3" xfId="4455" xr:uid="{00000000-0005-0000-0000-000021290000}"/>
    <cellStyle name="Migliaia 2 3 4 7 3 2" xfId="10164" xr:uid="{00000000-0005-0000-0000-000022290000}"/>
    <cellStyle name="Migliaia 2 3 4 7 3 2 2" xfId="21581" xr:uid="{00000000-0005-0000-0000-000023290000}"/>
    <cellStyle name="Migliaia 2 3 4 7 3 2 2 2" xfId="44418" xr:uid="{00000000-0005-0000-0000-000024290000}"/>
    <cellStyle name="Migliaia 2 3 4 7 3 2 3" xfId="33001" xr:uid="{00000000-0005-0000-0000-000025290000}"/>
    <cellStyle name="Migliaia 2 3 4 7 3 3" xfId="15873" xr:uid="{00000000-0005-0000-0000-000026290000}"/>
    <cellStyle name="Migliaia 2 3 4 7 3 3 2" xfId="38710" xr:uid="{00000000-0005-0000-0000-000027290000}"/>
    <cellStyle name="Migliaia 2 3 4 7 3 4" xfId="27293" xr:uid="{00000000-0005-0000-0000-000028290000}"/>
    <cellStyle name="Migliaia 2 3 4 7 4" xfId="7310" xr:uid="{00000000-0005-0000-0000-000029290000}"/>
    <cellStyle name="Migliaia 2 3 4 7 4 2" xfId="18727" xr:uid="{00000000-0005-0000-0000-00002A290000}"/>
    <cellStyle name="Migliaia 2 3 4 7 4 2 2" xfId="41564" xr:uid="{00000000-0005-0000-0000-00002B290000}"/>
    <cellStyle name="Migliaia 2 3 4 7 4 3" xfId="30147" xr:uid="{00000000-0005-0000-0000-00002C290000}"/>
    <cellStyle name="Migliaia 2 3 4 7 5" xfId="13019" xr:uid="{00000000-0005-0000-0000-00002D290000}"/>
    <cellStyle name="Migliaia 2 3 4 7 5 2" xfId="35856" xr:uid="{00000000-0005-0000-0000-00002E290000}"/>
    <cellStyle name="Migliaia 2 3 4 7 6" xfId="24439" xr:uid="{00000000-0005-0000-0000-00002F290000}"/>
    <cellStyle name="Migliaia 2 3 4 8" xfId="1930" xr:uid="{00000000-0005-0000-0000-000030290000}"/>
    <cellStyle name="Migliaia 2 3 4 8 2" xfId="4786" xr:uid="{00000000-0005-0000-0000-000031290000}"/>
    <cellStyle name="Migliaia 2 3 4 8 2 2" xfId="10495" xr:uid="{00000000-0005-0000-0000-000032290000}"/>
    <cellStyle name="Migliaia 2 3 4 8 2 2 2" xfId="21912" xr:uid="{00000000-0005-0000-0000-000033290000}"/>
    <cellStyle name="Migliaia 2 3 4 8 2 2 2 2" xfId="44749" xr:uid="{00000000-0005-0000-0000-000034290000}"/>
    <cellStyle name="Migliaia 2 3 4 8 2 2 3" xfId="33332" xr:uid="{00000000-0005-0000-0000-000035290000}"/>
    <cellStyle name="Migliaia 2 3 4 8 2 3" xfId="16204" xr:uid="{00000000-0005-0000-0000-000036290000}"/>
    <cellStyle name="Migliaia 2 3 4 8 2 3 2" xfId="39041" xr:uid="{00000000-0005-0000-0000-000037290000}"/>
    <cellStyle name="Migliaia 2 3 4 8 2 4" xfId="27624" xr:uid="{00000000-0005-0000-0000-000038290000}"/>
    <cellStyle name="Migliaia 2 3 4 8 3" xfId="7641" xr:uid="{00000000-0005-0000-0000-000039290000}"/>
    <cellStyle name="Migliaia 2 3 4 8 3 2" xfId="19058" xr:uid="{00000000-0005-0000-0000-00003A290000}"/>
    <cellStyle name="Migliaia 2 3 4 8 3 2 2" xfId="41895" xr:uid="{00000000-0005-0000-0000-00003B290000}"/>
    <cellStyle name="Migliaia 2 3 4 8 3 3" xfId="30478" xr:uid="{00000000-0005-0000-0000-00003C290000}"/>
    <cellStyle name="Migliaia 2 3 4 8 4" xfId="13350" xr:uid="{00000000-0005-0000-0000-00003D290000}"/>
    <cellStyle name="Migliaia 2 3 4 8 4 2" xfId="36187" xr:uid="{00000000-0005-0000-0000-00003E290000}"/>
    <cellStyle name="Migliaia 2 3 4 8 5" xfId="24770" xr:uid="{00000000-0005-0000-0000-00003F290000}"/>
    <cellStyle name="Migliaia 2 3 4 9" xfId="3359" xr:uid="{00000000-0005-0000-0000-000040290000}"/>
    <cellStyle name="Migliaia 2 3 4 9 2" xfId="9068" xr:uid="{00000000-0005-0000-0000-000041290000}"/>
    <cellStyle name="Migliaia 2 3 4 9 2 2" xfId="20485" xr:uid="{00000000-0005-0000-0000-000042290000}"/>
    <cellStyle name="Migliaia 2 3 4 9 2 2 2" xfId="43322" xr:uid="{00000000-0005-0000-0000-000043290000}"/>
    <cellStyle name="Migliaia 2 3 4 9 2 3" xfId="31905" xr:uid="{00000000-0005-0000-0000-000044290000}"/>
    <cellStyle name="Migliaia 2 3 4 9 3" xfId="14777" xr:uid="{00000000-0005-0000-0000-000045290000}"/>
    <cellStyle name="Migliaia 2 3 4 9 3 2" xfId="37614" xr:uid="{00000000-0005-0000-0000-000046290000}"/>
    <cellStyle name="Migliaia 2 3 4 9 4" xfId="26197" xr:uid="{00000000-0005-0000-0000-000047290000}"/>
    <cellStyle name="Migliaia 2 3 5" xfId="270" xr:uid="{00000000-0005-0000-0000-000048290000}"/>
    <cellStyle name="Migliaia 2 3 5 10" xfId="6183" xr:uid="{00000000-0005-0000-0000-000049290000}"/>
    <cellStyle name="Migliaia 2 3 5 10 2" xfId="17600" xr:uid="{00000000-0005-0000-0000-00004A290000}"/>
    <cellStyle name="Migliaia 2 3 5 10 2 2" xfId="40437" xr:uid="{00000000-0005-0000-0000-00004B290000}"/>
    <cellStyle name="Migliaia 2 3 5 10 3" xfId="29020" xr:uid="{00000000-0005-0000-0000-00004C290000}"/>
    <cellStyle name="Migliaia 2 3 5 11" xfId="11892" xr:uid="{00000000-0005-0000-0000-00004D290000}"/>
    <cellStyle name="Migliaia 2 3 5 11 2" xfId="34729" xr:uid="{00000000-0005-0000-0000-00004E290000}"/>
    <cellStyle name="Migliaia 2 3 5 12" xfId="23312" xr:uid="{00000000-0005-0000-0000-00004F290000}"/>
    <cellStyle name="Migliaia 2 3 5 2" xfId="430" xr:uid="{00000000-0005-0000-0000-000050290000}"/>
    <cellStyle name="Migliaia 2 3 5 2 10" xfId="12022" xr:uid="{00000000-0005-0000-0000-000051290000}"/>
    <cellStyle name="Migliaia 2 3 5 2 10 2" xfId="34859" xr:uid="{00000000-0005-0000-0000-000052290000}"/>
    <cellStyle name="Migliaia 2 3 5 2 11" xfId="23442" xr:uid="{00000000-0005-0000-0000-000053290000}"/>
    <cellStyle name="Migliaia 2 3 5 2 2" xfId="684" xr:uid="{00000000-0005-0000-0000-000054290000}"/>
    <cellStyle name="Migliaia 2 3 5 2 2 2" xfId="2246" xr:uid="{00000000-0005-0000-0000-000055290000}"/>
    <cellStyle name="Migliaia 2 3 5 2 2 2 2" xfId="5102" xr:uid="{00000000-0005-0000-0000-000056290000}"/>
    <cellStyle name="Migliaia 2 3 5 2 2 2 2 2" xfId="10810" xr:uid="{00000000-0005-0000-0000-000057290000}"/>
    <cellStyle name="Migliaia 2 3 5 2 2 2 2 2 2" xfId="22228" xr:uid="{00000000-0005-0000-0000-000058290000}"/>
    <cellStyle name="Migliaia 2 3 5 2 2 2 2 2 2 2" xfId="45065" xr:uid="{00000000-0005-0000-0000-000059290000}"/>
    <cellStyle name="Migliaia 2 3 5 2 2 2 2 2 3" xfId="33648" xr:uid="{00000000-0005-0000-0000-00005A290000}"/>
    <cellStyle name="Migliaia 2 3 5 2 2 2 2 3" xfId="16520" xr:uid="{00000000-0005-0000-0000-00005B290000}"/>
    <cellStyle name="Migliaia 2 3 5 2 2 2 2 3 2" xfId="39357" xr:uid="{00000000-0005-0000-0000-00005C290000}"/>
    <cellStyle name="Migliaia 2 3 5 2 2 2 2 4" xfId="27940" xr:uid="{00000000-0005-0000-0000-00005D290000}"/>
    <cellStyle name="Migliaia 2 3 5 2 2 2 3" xfId="7957" xr:uid="{00000000-0005-0000-0000-00005E290000}"/>
    <cellStyle name="Migliaia 2 3 5 2 2 2 3 2" xfId="19374" xr:uid="{00000000-0005-0000-0000-00005F290000}"/>
    <cellStyle name="Migliaia 2 3 5 2 2 2 3 2 2" xfId="42211" xr:uid="{00000000-0005-0000-0000-000060290000}"/>
    <cellStyle name="Migliaia 2 3 5 2 2 2 3 3" xfId="30794" xr:uid="{00000000-0005-0000-0000-000061290000}"/>
    <cellStyle name="Migliaia 2 3 5 2 2 2 4" xfId="13666" xr:uid="{00000000-0005-0000-0000-000062290000}"/>
    <cellStyle name="Migliaia 2 3 5 2 2 2 4 2" xfId="36503" xr:uid="{00000000-0005-0000-0000-000063290000}"/>
    <cellStyle name="Migliaia 2 3 5 2 2 2 5" xfId="25086" xr:uid="{00000000-0005-0000-0000-000064290000}"/>
    <cellStyle name="Migliaia 2 3 5 2 2 3" xfId="3675" xr:uid="{00000000-0005-0000-0000-000065290000}"/>
    <cellStyle name="Migliaia 2 3 5 2 2 3 2" xfId="9384" xr:uid="{00000000-0005-0000-0000-000066290000}"/>
    <cellStyle name="Migliaia 2 3 5 2 2 3 2 2" xfId="20801" xr:uid="{00000000-0005-0000-0000-000067290000}"/>
    <cellStyle name="Migliaia 2 3 5 2 2 3 2 2 2" xfId="43638" xr:uid="{00000000-0005-0000-0000-000068290000}"/>
    <cellStyle name="Migliaia 2 3 5 2 2 3 2 3" xfId="32221" xr:uid="{00000000-0005-0000-0000-000069290000}"/>
    <cellStyle name="Migliaia 2 3 5 2 2 3 3" xfId="15093" xr:uid="{00000000-0005-0000-0000-00006A290000}"/>
    <cellStyle name="Migliaia 2 3 5 2 2 3 3 2" xfId="37930" xr:uid="{00000000-0005-0000-0000-00006B290000}"/>
    <cellStyle name="Migliaia 2 3 5 2 2 3 4" xfId="26513" xr:uid="{00000000-0005-0000-0000-00006C290000}"/>
    <cellStyle name="Migliaia 2 3 5 2 2 4" xfId="6530" xr:uid="{00000000-0005-0000-0000-00006D290000}"/>
    <cellStyle name="Migliaia 2 3 5 2 2 4 2" xfId="17947" xr:uid="{00000000-0005-0000-0000-00006E290000}"/>
    <cellStyle name="Migliaia 2 3 5 2 2 4 2 2" xfId="40784" xr:uid="{00000000-0005-0000-0000-00006F290000}"/>
    <cellStyle name="Migliaia 2 3 5 2 2 4 3" xfId="29367" xr:uid="{00000000-0005-0000-0000-000070290000}"/>
    <cellStyle name="Migliaia 2 3 5 2 2 5" xfId="12239" xr:uid="{00000000-0005-0000-0000-000071290000}"/>
    <cellStyle name="Migliaia 2 3 5 2 2 5 2" xfId="35076" xr:uid="{00000000-0005-0000-0000-000072290000}"/>
    <cellStyle name="Migliaia 2 3 5 2 2 6" xfId="23659" xr:uid="{00000000-0005-0000-0000-000073290000}"/>
    <cellStyle name="Migliaia 2 3 5 2 3" xfId="944" xr:uid="{00000000-0005-0000-0000-000074290000}"/>
    <cellStyle name="Migliaia 2 3 5 2 3 2" xfId="2463" xr:uid="{00000000-0005-0000-0000-000075290000}"/>
    <cellStyle name="Migliaia 2 3 5 2 3 2 2" xfId="5319" xr:uid="{00000000-0005-0000-0000-000076290000}"/>
    <cellStyle name="Migliaia 2 3 5 2 3 2 2 2" xfId="11027" xr:uid="{00000000-0005-0000-0000-000077290000}"/>
    <cellStyle name="Migliaia 2 3 5 2 3 2 2 2 2" xfId="22445" xr:uid="{00000000-0005-0000-0000-000078290000}"/>
    <cellStyle name="Migliaia 2 3 5 2 3 2 2 2 2 2" xfId="45282" xr:uid="{00000000-0005-0000-0000-000079290000}"/>
    <cellStyle name="Migliaia 2 3 5 2 3 2 2 2 3" xfId="33865" xr:uid="{00000000-0005-0000-0000-00007A290000}"/>
    <cellStyle name="Migliaia 2 3 5 2 3 2 2 3" xfId="16737" xr:uid="{00000000-0005-0000-0000-00007B290000}"/>
    <cellStyle name="Migliaia 2 3 5 2 3 2 2 3 2" xfId="39574" xr:uid="{00000000-0005-0000-0000-00007C290000}"/>
    <cellStyle name="Migliaia 2 3 5 2 3 2 2 4" xfId="28157" xr:uid="{00000000-0005-0000-0000-00007D290000}"/>
    <cellStyle name="Migliaia 2 3 5 2 3 2 3" xfId="8174" xr:uid="{00000000-0005-0000-0000-00007E290000}"/>
    <cellStyle name="Migliaia 2 3 5 2 3 2 3 2" xfId="19591" xr:uid="{00000000-0005-0000-0000-00007F290000}"/>
    <cellStyle name="Migliaia 2 3 5 2 3 2 3 2 2" xfId="42428" xr:uid="{00000000-0005-0000-0000-000080290000}"/>
    <cellStyle name="Migliaia 2 3 5 2 3 2 3 3" xfId="31011" xr:uid="{00000000-0005-0000-0000-000081290000}"/>
    <cellStyle name="Migliaia 2 3 5 2 3 2 4" xfId="13883" xr:uid="{00000000-0005-0000-0000-000082290000}"/>
    <cellStyle name="Migliaia 2 3 5 2 3 2 4 2" xfId="36720" xr:uid="{00000000-0005-0000-0000-000083290000}"/>
    <cellStyle name="Migliaia 2 3 5 2 3 2 5" xfId="25303" xr:uid="{00000000-0005-0000-0000-000084290000}"/>
    <cellStyle name="Migliaia 2 3 5 2 3 3" xfId="3892" xr:uid="{00000000-0005-0000-0000-000085290000}"/>
    <cellStyle name="Migliaia 2 3 5 2 3 3 2" xfId="9601" xr:uid="{00000000-0005-0000-0000-000086290000}"/>
    <cellStyle name="Migliaia 2 3 5 2 3 3 2 2" xfId="21018" xr:uid="{00000000-0005-0000-0000-000087290000}"/>
    <cellStyle name="Migliaia 2 3 5 2 3 3 2 2 2" xfId="43855" xr:uid="{00000000-0005-0000-0000-000088290000}"/>
    <cellStyle name="Migliaia 2 3 5 2 3 3 2 3" xfId="32438" xr:uid="{00000000-0005-0000-0000-000089290000}"/>
    <cellStyle name="Migliaia 2 3 5 2 3 3 3" xfId="15310" xr:uid="{00000000-0005-0000-0000-00008A290000}"/>
    <cellStyle name="Migliaia 2 3 5 2 3 3 3 2" xfId="38147" xr:uid="{00000000-0005-0000-0000-00008B290000}"/>
    <cellStyle name="Migliaia 2 3 5 2 3 3 4" xfId="26730" xr:uid="{00000000-0005-0000-0000-00008C290000}"/>
    <cellStyle name="Migliaia 2 3 5 2 3 4" xfId="6747" xr:uid="{00000000-0005-0000-0000-00008D290000}"/>
    <cellStyle name="Migliaia 2 3 5 2 3 4 2" xfId="18164" xr:uid="{00000000-0005-0000-0000-00008E290000}"/>
    <cellStyle name="Migliaia 2 3 5 2 3 4 2 2" xfId="41001" xr:uid="{00000000-0005-0000-0000-00008F290000}"/>
    <cellStyle name="Migliaia 2 3 5 2 3 4 3" xfId="29584" xr:uid="{00000000-0005-0000-0000-000090290000}"/>
    <cellStyle name="Migliaia 2 3 5 2 3 5" xfId="12456" xr:uid="{00000000-0005-0000-0000-000091290000}"/>
    <cellStyle name="Migliaia 2 3 5 2 3 5 2" xfId="35293" xr:uid="{00000000-0005-0000-0000-000092290000}"/>
    <cellStyle name="Migliaia 2 3 5 2 3 6" xfId="23876" xr:uid="{00000000-0005-0000-0000-000093290000}"/>
    <cellStyle name="Migliaia 2 3 5 2 4" xfId="1191" xr:uid="{00000000-0005-0000-0000-000094290000}"/>
    <cellStyle name="Migliaia 2 3 5 2 4 2" xfId="2680" xr:uid="{00000000-0005-0000-0000-000095290000}"/>
    <cellStyle name="Migliaia 2 3 5 2 4 2 2" xfId="5536" xr:uid="{00000000-0005-0000-0000-000096290000}"/>
    <cellStyle name="Migliaia 2 3 5 2 4 2 2 2" xfId="11244" xr:uid="{00000000-0005-0000-0000-000097290000}"/>
    <cellStyle name="Migliaia 2 3 5 2 4 2 2 2 2" xfId="22662" xr:uid="{00000000-0005-0000-0000-000098290000}"/>
    <cellStyle name="Migliaia 2 3 5 2 4 2 2 2 2 2" xfId="45499" xr:uid="{00000000-0005-0000-0000-000099290000}"/>
    <cellStyle name="Migliaia 2 3 5 2 4 2 2 2 3" xfId="34082" xr:uid="{00000000-0005-0000-0000-00009A290000}"/>
    <cellStyle name="Migliaia 2 3 5 2 4 2 2 3" xfId="16954" xr:uid="{00000000-0005-0000-0000-00009B290000}"/>
    <cellStyle name="Migliaia 2 3 5 2 4 2 2 3 2" xfId="39791" xr:uid="{00000000-0005-0000-0000-00009C290000}"/>
    <cellStyle name="Migliaia 2 3 5 2 4 2 2 4" xfId="28374" xr:uid="{00000000-0005-0000-0000-00009D290000}"/>
    <cellStyle name="Migliaia 2 3 5 2 4 2 3" xfId="8391" xr:uid="{00000000-0005-0000-0000-00009E290000}"/>
    <cellStyle name="Migliaia 2 3 5 2 4 2 3 2" xfId="19808" xr:uid="{00000000-0005-0000-0000-00009F290000}"/>
    <cellStyle name="Migliaia 2 3 5 2 4 2 3 2 2" xfId="42645" xr:uid="{00000000-0005-0000-0000-0000A0290000}"/>
    <cellStyle name="Migliaia 2 3 5 2 4 2 3 3" xfId="31228" xr:uid="{00000000-0005-0000-0000-0000A1290000}"/>
    <cellStyle name="Migliaia 2 3 5 2 4 2 4" xfId="14100" xr:uid="{00000000-0005-0000-0000-0000A2290000}"/>
    <cellStyle name="Migliaia 2 3 5 2 4 2 4 2" xfId="36937" xr:uid="{00000000-0005-0000-0000-0000A3290000}"/>
    <cellStyle name="Migliaia 2 3 5 2 4 2 5" xfId="25520" xr:uid="{00000000-0005-0000-0000-0000A4290000}"/>
    <cellStyle name="Migliaia 2 3 5 2 4 3" xfId="4109" xr:uid="{00000000-0005-0000-0000-0000A5290000}"/>
    <cellStyle name="Migliaia 2 3 5 2 4 3 2" xfId="9818" xr:uid="{00000000-0005-0000-0000-0000A6290000}"/>
    <cellStyle name="Migliaia 2 3 5 2 4 3 2 2" xfId="21235" xr:uid="{00000000-0005-0000-0000-0000A7290000}"/>
    <cellStyle name="Migliaia 2 3 5 2 4 3 2 2 2" xfId="44072" xr:uid="{00000000-0005-0000-0000-0000A8290000}"/>
    <cellStyle name="Migliaia 2 3 5 2 4 3 2 3" xfId="32655" xr:uid="{00000000-0005-0000-0000-0000A9290000}"/>
    <cellStyle name="Migliaia 2 3 5 2 4 3 3" xfId="15527" xr:uid="{00000000-0005-0000-0000-0000AA290000}"/>
    <cellStyle name="Migliaia 2 3 5 2 4 3 3 2" xfId="38364" xr:uid="{00000000-0005-0000-0000-0000AB290000}"/>
    <cellStyle name="Migliaia 2 3 5 2 4 3 4" xfId="26947" xr:uid="{00000000-0005-0000-0000-0000AC290000}"/>
    <cellStyle name="Migliaia 2 3 5 2 4 4" xfId="6964" xr:uid="{00000000-0005-0000-0000-0000AD290000}"/>
    <cellStyle name="Migliaia 2 3 5 2 4 4 2" xfId="18381" xr:uid="{00000000-0005-0000-0000-0000AE290000}"/>
    <cellStyle name="Migliaia 2 3 5 2 4 4 2 2" xfId="41218" xr:uid="{00000000-0005-0000-0000-0000AF290000}"/>
    <cellStyle name="Migliaia 2 3 5 2 4 4 3" xfId="29801" xr:uid="{00000000-0005-0000-0000-0000B0290000}"/>
    <cellStyle name="Migliaia 2 3 5 2 4 5" xfId="12673" xr:uid="{00000000-0005-0000-0000-0000B1290000}"/>
    <cellStyle name="Migliaia 2 3 5 2 4 5 2" xfId="35510" xr:uid="{00000000-0005-0000-0000-0000B2290000}"/>
    <cellStyle name="Migliaia 2 3 5 2 4 6" xfId="24093" xr:uid="{00000000-0005-0000-0000-0000B3290000}"/>
    <cellStyle name="Migliaia 2 3 5 2 5" xfId="1438" xr:uid="{00000000-0005-0000-0000-0000B4290000}"/>
    <cellStyle name="Migliaia 2 3 5 2 5 2" xfId="2897" xr:uid="{00000000-0005-0000-0000-0000B5290000}"/>
    <cellStyle name="Migliaia 2 3 5 2 5 2 2" xfId="5753" xr:uid="{00000000-0005-0000-0000-0000B6290000}"/>
    <cellStyle name="Migliaia 2 3 5 2 5 2 2 2" xfId="11461" xr:uid="{00000000-0005-0000-0000-0000B7290000}"/>
    <cellStyle name="Migliaia 2 3 5 2 5 2 2 2 2" xfId="22879" xr:uid="{00000000-0005-0000-0000-0000B8290000}"/>
    <cellStyle name="Migliaia 2 3 5 2 5 2 2 2 2 2" xfId="45716" xr:uid="{00000000-0005-0000-0000-0000B9290000}"/>
    <cellStyle name="Migliaia 2 3 5 2 5 2 2 2 3" xfId="34299" xr:uid="{00000000-0005-0000-0000-0000BA290000}"/>
    <cellStyle name="Migliaia 2 3 5 2 5 2 2 3" xfId="17171" xr:uid="{00000000-0005-0000-0000-0000BB290000}"/>
    <cellStyle name="Migliaia 2 3 5 2 5 2 2 3 2" xfId="40008" xr:uid="{00000000-0005-0000-0000-0000BC290000}"/>
    <cellStyle name="Migliaia 2 3 5 2 5 2 2 4" xfId="28591" xr:uid="{00000000-0005-0000-0000-0000BD290000}"/>
    <cellStyle name="Migliaia 2 3 5 2 5 2 3" xfId="8608" xr:uid="{00000000-0005-0000-0000-0000BE290000}"/>
    <cellStyle name="Migliaia 2 3 5 2 5 2 3 2" xfId="20025" xr:uid="{00000000-0005-0000-0000-0000BF290000}"/>
    <cellStyle name="Migliaia 2 3 5 2 5 2 3 2 2" xfId="42862" xr:uid="{00000000-0005-0000-0000-0000C0290000}"/>
    <cellStyle name="Migliaia 2 3 5 2 5 2 3 3" xfId="31445" xr:uid="{00000000-0005-0000-0000-0000C1290000}"/>
    <cellStyle name="Migliaia 2 3 5 2 5 2 4" xfId="14317" xr:uid="{00000000-0005-0000-0000-0000C2290000}"/>
    <cellStyle name="Migliaia 2 3 5 2 5 2 4 2" xfId="37154" xr:uid="{00000000-0005-0000-0000-0000C3290000}"/>
    <cellStyle name="Migliaia 2 3 5 2 5 2 5" xfId="25737" xr:uid="{00000000-0005-0000-0000-0000C4290000}"/>
    <cellStyle name="Migliaia 2 3 5 2 5 3" xfId="4326" xr:uid="{00000000-0005-0000-0000-0000C5290000}"/>
    <cellStyle name="Migliaia 2 3 5 2 5 3 2" xfId="10035" xr:uid="{00000000-0005-0000-0000-0000C6290000}"/>
    <cellStyle name="Migliaia 2 3 5 2 5 3 2 2" xfId="21452" xr:uid="{00000000-0005-0000-0000-0000C7290000}"/>
    <cellStyle name="Migliaia 2 3 5 2 5 3 2 2 2" xfId="44289" xr:uid="{00000000-0005-0000-0000-0000C8290000}"/>
    <cellStyle name="Migliaia 2 3 5 2 5 3 2 3" xfId="32872" xr:uid="{00000000-0005-0000-0000-0000C9290000}"/>
    <cellStyle name="Migliaia 2 3 5 2 5 3 3" xfId="15744" xr:uid="{00000000-0005-0000-0000-0000CA290000}"/>
    <cellStyle name="Migliaia 2 3 5 2 5 3 3 2" xfId="38581" xr:uid="{00000000-0005-0000-0000-0000CB290000}"/>
    <cellStyle name="Migliaia 2 3 5 2 5 3 4" xfId="27164" xr:uid="{00000000-0005-0000-0000-0000CC290000}"/>
    <cellStyle name="Migliaia 2 3 5 2 5 4" xfId="7181" xr:uid="{00000000-0005-0000-0000-0000CD290000}"/>
    <cellStyle name="Migliaia 2 3 5 2 5 4 2" xfId="18598" xr:uid="{00000000-0005-0000-0000-0000CE290000}"/>
    <cellStyle name="Migliaia 2 3 5 2 5 4 2 2" xfId="41435" xr:uid="{00000000-0005-0000-0000-0000CF290000}"/>
    <cellStyle name="Migliaia 2 3 5 2 5 4 3" xfId="30018" xr:uid="{00000000-0005-0000-0000-0000D0290000}"/>
    <cellStyle name="Migliaia 2 3 5 2 5 5" xfId="12890" xr:uid="{00000000-0005-0000-0000-0000D1290000}"/>
    <cellStyle name="Migliaia 2 3 5 2 5 5 2" xfId="35727" xr:uid="{00000000-0005-0000-0000-0000D2290000}"/>
    <cellStyle name="Migliaia 2 3 5 2 5 6" xfId="24310" xr:uid="{00000000-0005-0000-0000-0000D3290000}"/>
    <cellStyle name="Migliaia 2 3 5 2 6" xfId="1685" xr:uid="{00000000-0005-0000-0000-0000D4290000}"/>
    <cellStyle name="Migliaia 2 3 5 2 6 2" xfId="3114" xr:uid="{00000000-0005-0000-0000-0000D5290000}"/>
    <cellStyle name="Migliaia 2 3 5 2 6 2 2" xfId="5970" xr:uid="{00000000-0005-0000-0000-0000D6290000}"/>
    <cellStyle name="Migliaia 2 3 5 2 6 2 2 2" xfId="11678" xr:uid="{00000000-0005-0000-0000-0000D7290000}"/>
    <cellStyle name="Migliaia 2 3 5 2 6 2 2 2 2" xfId="23096" xr:uid="{00000000-0005-0000-0000-0000D8290000}"/>
    <cellStyle name="Migliaia 2 3 5 2 6 2 2 2 2 2" xfId="45933" xr:uid="{00000000-0005-0000-0000-0000D9290000}"/>
    <cellStyle name="Migliaia 2 3 5 2 6 2 2 2 3" xfId="34516" xr:uid="{00000000-0005-0000-0000-0000DA290000}"/>
    <cellStyle name="Migliaia 2 3 5 2 6 2 2 3" xfId="17388" xr:uid="{00000000-0005-0000-0000-0000DB290000}"/>
    <cellStyle name="Migliaia 2 3 5 2 6 2 2 3 2" xfId="40225" xr:uid="{00000000-0005-0000-0000-0000DC290000}"/>
    <cellStyle name="Migliaia 2 3 5 2 6 2 2 4" xfId="28808" xr:uid="{00000000-0005-0000-0000-0000DD290000}"/>
    <cellStyle name="Migliaia 2 3 5 2 6 2 3" xfId="8825" xr:uid="{00000000-0005-0000-0000-0000DE290000}"/>
    <cellStyle name="Migliaia 2 3 5 2 6 2 3 2" xfId="20242" xr:uid="{00000000-0005-0000-0000-0000DF290000}"/>
    <cellStyle name="Migliaia 2 3 5 2 6 2 3 2 2" xfId="43079" xr:uid="{00000000-0005-0000-0000-0000E0290000}"/>
    <cellStyle name="Migliaia 2 3 5 2 6 2 3 3" xfId="31662" xr:uid="{00000000-0005-0000-0000-0000E1290000}"/>
    <cellStyle name="Migliaia 2 3 5 2 6 2 4" xfId="14534" xr:uid="{00000000-0005-0000-0000-0000E2290000}"/>
    <cellStyle name="Migliaia 2 3 5 2 6 2 4 2" xfId="37371" xr:uid="{00000000-0005-0000-0000-0000E3290000}"/>
    <cellStyle name="Migliaia 2 3 5 2 6 2 5" xfId="25954" xr:uid="{00000000-0005-0000-0000-0000E4290000}"/>
    <cellStyle name="Migliaia 2 3 5 2 6 3" xfId="4543" xr:uid="{00000000-0005-0000-0000-0000E5290000}"/>
    <cellStyle name="Migliaia 2 3 5 2 6 3 2" xfId="10252" xr:uid="{00000000-0005-0000-0000-0000E6290000}"/>
    <cellStyle name="Migliaia 2 3 5 2 6 3 2 2" xfId="21669" xr:uid="{00000000-0005-0000-0000-0000E7290000}"/>
    <cellStyle name="Migliaia 2 3 5 2 6 3 2 2 2" xfId="44506" xr:uid="{00000000-0005-0000-0000-0000E8290000}"/>
    <cellStyle name="Migliaia 2 3 5 2 6 3 2 3" xfId="33089" xr:uid="{00000000-0005-0000-0000-0000E9290000}"/>
    <cellStyle name="Migliaia 2 3 5 2 6 3 3" xfId="15961" xr:uid="{00000000-0005-0000-0000-0000EA290000}"/>
    <cellStyle name="Migliaia 2 3 5 2 6 3 3 2" xfId="38798" xr:uid="{00000000-0005-0000-0000-0000EB290000}"/>
    <cellStyle name="Migliaia 2 3 5 2 6 3 4" xfId="27381" xr:uid="{00000000-0005-0000-0000-0000EC290000}"/>
    <cellStyle name="Migliaia 2 3 5 2 6 4" xfId="7398" xr:uid="{00000000-0005-0000-0000-0000ED290000}"/>
    <cellStyle name="Migliaia 2 3 5 2 6 4 2" xfId="18815" xr:uid="{00000000-0005-0000-0000-0000EE290000}"/>
    <cellStyle name="Migliaia 2 3 5 2 6 4 2 2" xfId="41652" xr:uid="{00000000-0005-0000-0000-0000EF290000}"/>
    <cellStyle name="Migliaia 2 3 5 2 6 4 3" xfId="30235" xr:uid="{00000000-0005-0000-0000-0000F0290000}"/>
    <cellStyle name="Migliaia 2 3 5 2 6 5" xfId="13107" xr:uid="{00000000-0005-0000-0000-0000F1290000}"/>
    <cellStyle name="Migliaia 2 3 5 2 6 5 2" xfId="35944" xr:uid="{00000000-0005-0000-0000-0000F2290000}"/>
    <cellStyle name="Migliaia 2 3 5 2 6 6" xfId="24527" xr:uid="{00000000-0005-0000-0000-0000F3290000}"/>
    <cellStyle name="Migliaia 2 3 5 2 7" xfId="2029" xr:uid="{00000000-0005-0000-0000-0000F4290000}"/>
    <cellStyle name="Migliaia 2 3 5 2 7 2" xfId="4885" xr:uid="{00000000-0005-0000-0000-0000F5290000}"/>
    <cellStyle name="Migliaia 2 3 5 2 7 2 2" xfId="10593" xr:uid="{00000000-0005-0000-0000-0000F6290000}"/>
    <cellStyle name="Migliaia 2 3 5 2 7 2 2 2" xfId="22011" xr:uid="{00000000-0005-0000-0000-0000F7290000}"/>
    <cellStyle name="Migliaia 2 3 5 2 7 2 2 2 2" xfId="44848" xr:uid="{00000000-0005-0000-0000-0000F8290000}"/>
    <cellStyle name="Migliaia 2 3 5 2 7 2 2 3" xfId="33431" xr:uid="{00000000-0005-0000-0000-0000F9290000}"/>
    <cellStyle name="Migliaia 2 3 5 2 7 2 3" xfId="16303" xr:uid="{00000000-0005-0000-0000-0000FA290000}"/>
    <cellStyle name="Migliaia 2 3 5 2 7 2 3 2" xfId="39140" xr:uid="{00000000-0005-0000-0000-0000FB290000}"/>
    <cellStyle name="Migliaia 2 3 5 2 7 2 4" xfId="27723" xr:uid="{00000000-0005-0000-0000-0000FC290000}"/>
    <cellStyle name="Migliaia 2 3 5 2 7 3" xfId="7740" xr:uid="{00000000-0005-0000-0000-0000FD290000}"/>
    <cellStyle name="Migliaia 2 3 5 2 7 3 2" xfId="19157" xr:uid="{00000000-0005-0000-0000-0000FE290000}"/>
    <cellStyle name="Migliaia 2 3 5 2 7 3 2 2" xfId="41994" xr:uid="{00000000-0005-0000-0000-0000FF290000}"/>
    <cellStyle name="Migliaia 2 3 5 2 7 3 3" xfId="30577" xr:uid="{00000000-0005-0000-0000-0000002A0000}"/>
    <cellStyle name="Migliaia 2 3 5 2 7 4" xfId="13449" xr:uid="{00000000-0005-0000-0000-0000012A0000}"/>
    <cellStyle name="Migliaia 2 3 5 2 7 4 2" xfId="36286" xr:uid="{00000000-0005-0000-0000-0000022A0000}"/>
    <cellStyle name="Migliaia 2 3 5 2 7 5" xfId="24869" xr:uid="{00000000-0005-0000-0000-0000032A0000}"/>
    <cellStyle name="Migliaia 2 3 5 2 8" xfId="3458" xr:uid="{00000000-0005-0000-0000-0000042A0000}"/>
    <cellStyle name="Migliaia 2 3 5 2 8 2" xfId="9167" xr:uid="{00000000-0005-0000-0000-0000052A0000}"/>
    <cellStyle name="Migliaia 2 3 5 2 8 2 2" xfId="20584" xr:uid="{00000000-0005-0000-0000-0000062A0000}"/>
    <cellStyle name="Migliaia 2 3 5 2 8 2 2 2" xfId="43421" xr:uid="{00000000-0005-0000-0000-0000072A0000}"/>
    <cellStyle name="Migliaia 2 3 5 2 8 2 3" xfId="32004" xr:uid="{00000000-0005-0000-0000-0000082A0000}"/>
    <cellStyle name="Migliaia 2 3 5 2 8 3" xfId="14876" xr:uid="{00000000-0005-0000-0000-0000092A0000}"/>
    <cellStyle name="Migliaia 2 3 5 2 8 3 2" xfId="37713" xr:uid="{00000000-0005-0000-0000-00000A2A0000}"/>
    <cellStyle name="Migliaia 2 3 5 2 8 4" xfId="26296" xr:uid="{00000000-0005-0000-0000-00000B2A0000}"/>
    <cellStyle name="Migliaia 2 3 5 2 9" xfId="6313" xr:uid="{00000000-0005-0000-0000-00000C2A0000}"/>
    <cellStyle name="Migliaia 2 3 5 2 9 2" xfId="17730" xr:uid="{00000000-0005-0000-0000-00000D2A0000}"/>
    <cellStyle name="Migliaia 2 3 5 2 9 2 2" xfId="40567" xr:uid="{00000000-0005-0000-0000-00000E2A0000}"/>
    <cellStyle name="Migliaia 2 3 5 2 9 3" xfId="29150" xr:uid="{00000000-0005-0000-0000-00000F2A0000}"/>
    <cellStyle name="Migliaia 2 3 5 3" xfId="550" xr:uid="{00000000-0005-0000-0000-0000102A0000}"/>
    <cellStyle name="Migliaia 2 3 5 3 2" xfId="2132" xr:uid="{00000000-0005-0000-0000-0000112A0000}"/>
    <cellStyle name="Migliaia 2 3 5 3 2 2" xfId="4988" xr:uid="{00000000-0005-0000-0000-0000122A0000}"/>
    <cellStyle name="Migliaia 2 3 5 3 2 2 2" xfId="10696" xr:uid="{00000000-0005-0000-0000-0000132A0000}"/>
    <cellStyle name="Migliaia 2 3 5 3 2 2 2 2" xfId="22114" xr:uid="{00000000-0005-0000-0000-0000142A0000}"/>
    <cellStyle name="Migliaia 2 3 5 3 2 2 2 2 2" xfId="44951" xr:uid="{00000000-0005-0000-0000-0000152A0000}"/>
    <cellStyle name="Migliaia 2 3 5 3 2 2 2 3" xfId="33534" xr:uid="{00000000-0005-0000-0000-0000162A0000}"/>
    <cellStyle name="Migliaia 2 3 5 3 2 2 3" xfId="16406" xr:uid="{00000000-0005-0000-0000-0000172A0000}"/>
    <cellStyle name="Migliaia 2 3 5 3 2 2 3 2" xfId="39243" xr:uid="{00000000-0005-0000-0000-0000182A0000}"/>
    <cellStyle name="Migliaia 2 3 5 3 2 2 4" xfId="27826" xr:uid="{00000000-0005-0000-0000-0000192A0000}"/>
    <cellStyle name="Migliaia 2 3 5 3 2 3" xfId="7843" xr:uid="{00000000-0005-0000-0000-00001A2A0000}"/>
    <cellStyle name="Migliaia 2 3 5 3 2 3 2" xfId="19260" xr:uid="{00000000-0005-0000-0000-00001B2A0000}"/>
    <cellStyle name="Migliaia 2 3 5 3 2 3 2 2" xfId="42097" xr:uid="{00000000-0005-0000-0000-00001C2A0000}"/>
    <cellStyle name="Migliaia 2 3 5 3 2 3 3" xfId="30680" xr:uid="{00000000-0005-0000-0000-00001D2A0000}"/>
    <cellStyle name="Migliaia 2 3 5 3 2 4" xfId="13552" xr:uid="{00000000-0005-0000-0000-00001E2A0000}"/>
    <cellStyle name="Migliaia 2 3 5 3 2 4 2" xfId="36389" xr:uid="{00000000-0005-0000-0000-00001F2A0000}"/>
    <cellStyle name="Migliaia 2 3 5 3 2 5" xfId="24972" xr:uid="{00000000-0005-0000-0000-0000202A0000}"/>
    <cellStyle name="Migliaia 2 3 5 3 3" xfId="3561" xr:uid="{00000000-0005-0000-0000-0000212A0000}"/>
    <cellStyle name="Migliaia 2 3 5 3 3 2" xfId="9270" xr:uid="{00000000-0005-0000-0000-0000222A0000}"/>
    <cellStyle name="Migliaia 2 3 5 3 3 2 2" xfId="20687" xr:uid="{00000000-0005-0000-0000-0000232A0000}"/>
    <cellStyle name="Migliaia 2 3 5 3 3 2 2 2" xfId="43524" xr:uid="{00000000-0005-0000-0000-0000242A0000}"/>
    <cellStyle name="Migliaia 2 3 5 3 3 2 3" xfId="32107" xr:uid="{00000000-0005-0000-0000-0000252A0000}"/>
    <cellStyle name="Migliaia 2 3 5 3 3 3" xfId="14979" xr:uid="{00000000-0005-0000-0000-0000262A0000}"/>
    <cellStyle name="Migliaia 2 3 5 3 3 3 2" xfId="37816" xr:uid="{00000000-0005-0000-0000-0000272A0000}"/>
    <cellStyle name="Migliaia 2 3 5 3 3 4" xfId="26399" xr:uid="{00000000-0005-0000-0000-0000282A0000}"/>
    <cellStyle name="Migliaia 2 3 5 3 4" xfId="6416" xr:uid="{00000000-0005-0000-0000-0000292A0000}"/>
    <cellStyle name="Migliaia 2 3 5 3 4 2" xfId="17833" xr:uid="{00000000-0005-0000-0000-00002A2A0000}"/>
    <cellStyle name="Migliaia 2 3 5 3 4 2 2" xfId="40670" xr:uid="{00000000-0005-0000-0000-00002B2A0000}"/>
    <cellStyle name="Migliaia 2 3 5 3 4 3" xfId="29253" xr:uid="{00000000-0005-0000-0000-00002C2A0000}"/>
    <cellStyle name="Migliaia 2 3 5 3 5" xfId="12125" xr:uid="{00000000-0005-0000-0000-00002D2A0000}"/>
    <cellStyle name="Migliaia 2 3 5 3 5 2" xfId="34962" xr:uid="{00000000-0005-0000-0000-00002E2A0000}"/>
    <cellStyle name="Migliaia 2 3 5 3 6" xfId="23545" xr:uid="{00000000-0005-0000-0000-00002F2A0000}"/>
    <cellStyle name="Migliaia 2 3 5 4" xfId="813" xr:uid="{00000000-0005-0000-0000-0000302A0000}"/>
    <cellStyle name="Migliaia 2 3 5 4 2" xfId="2349" xr:uid="{00000000-0005-0000-0000-0000312A0000}"/>
    <cellStyle name="Migliaia 2 3 5 4 2 2" xfId="5205" xr:uid="{00000000-0005-0000-0000-0000322A0000}"/>
    <cellStyle name="Migliaia 2 3 5 4 2 2 2" xfId="10913" xr:uid="{00000000-0005-0000-0000-0000332A0000}"/>
    <cellStyle name="Migliaia 2 3 5 4 2 2 2 2" xfId="22331" xr:uid="{00000000-0005-0000-0000-0000342A0000}"/>
    <cellStyle name="Migliaia 2 3 5 4 2 2 2 2 2" xfId="45168" xr:uid="{00000000-0005-0000-0000-0000352A0000}"/>
    <cellStyle name="Migliaia 2 3 5 4 2 2 2 3" xfId="33751" xr:uid="{00000000-0005-0000-0000-0000362A0000}"/>
    <cellStyle name="Migliaia 2 3 5 4 2 2 3" xfId="16623" xr:uid="{00000000-0005-0000-0000-0000372A0000}"/>
    <cellStyle name="Migliaia 2 3 5 4 2 2 3 2" xfId="39460" xr:uid="{00000000-0005-0000-0000-0000382A0000}"/>
    <cellStyle name="Migliaia 2 3 5 4 2 2 4" xfId="28043" xr:uid="{00000000-0005-0000-0000-0000392A0000}"/>
    <cellStyle name="Migliaia 2 3 5 4 2 3" xfId="8060" xr:uid="{00000000-0005-0000-0000-00003A2A0000}"/>
    <cellStyle name="Migliaia 2 3 5 4 2 3 2" xfId="19477" xr:uid="{00000000-0005-0000-0000-00003B2A0000}"/>
    <cellStyle name="Migliaia 2 3 5 4 2 3 2 2" xfId="42314" xr:uid="{00000000-0005-0000-0000-00003C2A0000}"/>
    <cellStyle name="Migliaia 2 3 5 4 2 3 3" xfId="30897" xr:uid="{00000000-0005-0000-0000-00003D2A0000}"/>
    <cellStyle name="Migliaia 2 3 5 4 2 4" xfId="13769" xr:uid="{00000000-0005-0000-0000-00003E2A0000}"/>
    <cellStyle name="Migliaia 2 3 5 4 2 4 2" xfId="36606" xr:uid="{00000000-0005-0000-0000-00003F2A0000}"/>
    <cellStyle name="Migliaia 2 3 5 4 2 5" xfId="25189" xr:uid="{00000000-0005-0000-0000-0000402A0000}"/>
    <cellStyle name="Migliaia 2 3 5 4 3" xfId="3778" xr:uid="{00000000-0005-0000-0000-0000412A0000}"/>
    <cellStyle name="Migliaia 2 3 5 4 3 2" xfId="9487" xr:uid="{00000000-0005-0000-0000-0000422A0000}"/>
    <cellStyle name="Migliaia 2 3 5 4 3 2 2" xfId="20904" xr:uid="{00000000-0005-0000-0000-0000432A0000}"/>
    <cellStyle name="Migliaia 2 3 5 4 3 2 2 2" xfId="43741" xr:uid="{00000000-0005-0000-0000-0000442A0000}"/>
    <cellStyle name="Migliaia 2 3 5 4 3 2 3" xfId="32324" xr:uid="{00000000-0005-0000-0000-0000452A0000}"/>
    <cellStyle name="Migliaia 2 3 5 4 3 3" xfId="15196" xr:uid="{00000000-0005-0000-0000-0000462A0000}"/>
    <cellStyle name="Migliaia 2 3 5 4 3 3 2" xfId="38033" xr:uid="{00000000-0005-0000-0000-0000472A0000}"/>
    <cellStyle name="Migliaia 2 3 5 4 3 4" xfId="26616" xr:uid="{00000000-0005-0000-0000-0000482A0000}"/>
    <cellStyle name="Migliaia 2 3 5 4 4" xfId="6633" xr:uid="{00000000-0005-0000-0000-0000492A0000}"/>
    <cellStyle name="Migliaia 2 3 5 4 4 2" xfId="18050" xr:uid="{00000000-0005-0000-0000-00004A2A0000}"/>
    <cellStyle name="Migliaia 2 3 5 4 4 2 2" xfId="40887" xr:uid="{00000000-0005-0000-0000-00004B2A0000}"/>
    <cellStyle name="Migliaia 2 3 5 4 4 3" xfId="29470" xr:uid="{00000000-0005-0000-0000-00004C2A0000}"/>
    <cellStyle name="Migliaia 2 3 5 4 5" xfId="12342" xr:uid="{00000000-0005-0000-0000-00004D2A0000}"/>
    <cellStyle name="Migliaia 2 3 5 4 5 2" xfId="35179" xr:uid="{00000000-0005-0000-0000-00004E2A0000}"/>
    <cellStyle name="Migliaia 2 3 5 4 6" xfId="23762" xr:uid="{00000000-0005-0000-0000-00004F2A0000}"/>
    <cellStyle name="Migliaia 2 3 5 5" xfId="1060" xr:uid="{00000000-0005-0000-0000-0000502A0000}"/>
    <cellStyle name="Migliaia 2 3 5 5 2" xfId="2566" xr:uid="{00000000-0005-0000-0000-0000512A0000}"/>
    <cellStyle name="Migliaia 2 3 5 5 2 2" xfId="5422" xr:uid="{00000000-0005-0000-0000-0000522A0000}"/>
    <cellStyle name="Migliaia 2 3 5 5 2 2 2" xfId="11130" xr:uid="{00000000-0005-0000-0000-0000532A0000}"/>
    <cellStyle name="Migliaia 2 3 5 5 2 2 2 2" xfId="22548" xr:uid="{00000000-0005-0000-0000-0000542A0000}"/>
    <cellStyle name="Migliaia 2 3 5 5 2 2 2 2 2" xfId="45385" xr:uid="{00000000-0005-0000-0000-0000552A0000}"/>
    <cellStyle name="Migliaia 2 3 5 5 2 2 2 3" xfId="33968" xr:uid="{00000000-0005-0000-0000-0000562A0000}"/>
    <cellStyle name="Migliaia 2 3 5 5 2 2 3" xfId="16840" xr:uid="{00000000-0005-0000-0000-0000572A0000}"/>
    <cellStyle name="Migliaia 2 3 5 5 2 2 3 2" xfId="39677" xr:uid="{00000000-0005-0000-0000-0000582A0000}"/>
    <cellStyle name="Migliaia 2 3 5 5 2 2 4" xfId="28260" xr:uid="{00000000-0005-0000-0000-0000592A0000}"/>
    <cellStyle name="Migliaia 2 3 5 5 2 3" xfId="8277" xr:uid="{00000000-0005-0000-0000-00005A2A0000}"/>
    <cellStyle name="Migliaia 2 3 5 5 2 3 2" xfId="19694" xr:uid="{00000000-0005-0000-0000-00005B2A0000}"/>
    <cellStyle name="Migliaia 2 3 5 5 2 3 2 2" xfId="42531" xr:uid="{00000000-0005-0000-0000-00005C2A0000}"/>
    <cellStyle name="Migliaia 2 3 5 5 2 3 3" xfId="31114" xr:uid="{00000000-0005-0000-0000-00005D2A0000}"/>
    <cellStyle name="Migliaia 2 3 5 5 2 4" xfId="13986" xr:uid="{00000000-0005-0000-0000-00005E2A0000}"/>
    <cellStyle name="Migliaia 2 3 5 5 2 4 2" xfId="36823" xr:uid="{00000000-0005-0000-0000-00005F2A0000}"/>
    <cellStyle name="Migliaia 2 3 5 5 2 5" xfId="25406" xr:uid="{00000000-0005-0000-0000-0000602A0000}"/>
    <cellStyle name="Migliaia 2 3 5 5 3" xfId="3995" xr:uid="{00000000-0005-0000-0000-0000612A0000}"/>
    <cellStyle name="Migliaia 2 3 5 5 3 2" xfId="9704" xr:uid="{00000000-0005-0000-0000-0000622A0000}"/>
    <cellStyle name="Migliaia 2 3 5 5 3 2 2" xfId="21121" xr:uid="{00000000-0005-0000-0000-0000632A0000}"/>
    <cellStyle name="Migliaia 2 3 5 5 3 2 2 2" xfId="43958" xr:uid="{00000000-0005-0000-0000-0000642A0000}"/>
    <cellStyle name="Migliaia 2 3 5 5 3 2 3" xfId="32541" xr:uid="{00000000-0005-0000-0000-0000652A0000}"/>
    <cellStyle name="Migliaia 2 3 5 5 3 3" xfId="15413" xr:uid="{00000000-0005-0000-0000-0000662A0000}"/>
    <cellStyle name="Migliaia 2 3 5 5 3 3 2" xfId="38250" xr:uid="{00000000-0005-0000-0000-0000672A0000}"/>
    <cellStyle name="Migliaia 2 3 5 5 3 4" xfId="26833" xr:uid="{00000000-0005-0000-0000-0000682A0000}"/>
    <cellStyle name="Migliaia 2 3 5 5 4" xfId="6850" xr:uid="{00000000-0005-0000-0000-0000692A0000}"/>
    <cellStyle name="Migliaia 2 3 5 5 4 2" xfId="18267" xr:uid="{00000000-0005-0000-0000-00006A2A0000}"/>
    <cellStyle name="Migliaia 2 3 5 5 4 2 2" xfId="41104" xr:uid="{00000000-0005-0000-0000-00006B2A0000}"/>
    <cellStyle name="Migliaia 2 3 5 5 4 3" xfId="29687" xr:uid="{00000000-0005-0000-0000-00006C2A0000}"/>
    <cellStyle name="Migliaia 2 3 5 5 5" xfId="12559" xr:uid="{00000000-0005-0000-0000-00006D2A0000}"/>
    <cellStyle name="Migliaia 2 3 5 5 5 2" xfId="35396" xr:uid="{00000000-0005-0000-0000-00006E2A0000}"/>
    <cellStyle name="Migliaia 2 3 5 5 6" xfId="23979" xr:uid="{00000000-0005-0000-0000-00006F2A0000}"/>
    <cellStyle name="Migliaia 2 3 5 6" xfId="1307" xr:uid="{00000000-0005-0000-0000-0000702A0000}"/>
    <cellStyle name="Migliaia 2 3 5 6 2" xfId="2783" xr:uid="{00000000-0005-0000-0000-0000712A0000}"/>
    <cellStyle name="Migliaia 2 3 5 6 2 2" xfId="5639" xr:uid="{00000000-0005-0000-0000-0000722A0000}"/>
    <cellStyle name="Migliaia 2 3 5 6 2 2 2" xfId="11347" xr:uid="{00000000-0005-0000-0000-0000732A0000}"/>
    <cellStyle name="Migliaia 2 3 5 6 2 2 2 2" xfId="22765" xr:uid="{00000000-0005-0000-0000-0000742A0000}"/>
    <cellStyle name="Migliaia 2 3 5 6 2 2 2 2 2" xfId="45602" xr:uid="{00000000-0005-0000-0000-0000752A0000}"/>
    <cellStyle name="Migliaia 2 3 5 6 2 2 2 3" xfId="34185" xr:uid="{00000000-0005-0000-0000-0000762A0000}"/>
    <cellStyle name="Migliaia 2 3 5 6 2 2 3" xfId="17057" xr:uid="{00000000-0005-0000-0000-0000772A0000}"/>
    <cellStyle name="Migliaia 2 3 5 6 2 2 3 2" xfId="39894" xr:uid="{00000000-0005-0000-0000-0000782A0000}"/>
    <cellStyle name="Migliaia 2 3 5 6 2 2 4" xfId="28477" xr:uid="{00000000-0005-0000-0000-0000792A0000}"/>
    <cellStyle name="Migliaia 2 3 5 6 2 3" xfId="8494" xr:uid="{00000000-0005-0000-0000-00007A2A0000}"/>
    <cellStyle name="Migliaia 2 3 5 6 2 3 2" xfId="19911" xr:uid="{00000000-0005-0000-0000-00007B2A0000}"/>
    <cellStyle name="Migliaia 2 3 5 6 2 3 2 2" xfId="42748" xr:uid="{00000000-0005-0000-0000-00007C2A0000}"/>
    <cellStyle name="Migliaia 2 3 5 6 2 3 3" xfId="31331" xr:uid="{00000000-0005-0000-0000-00007D2A0000}"/>
    <cellStyle name="Migliaia 2 3 5 6 2 4" xfId="14203" xr:uid="{00000000-0005-0000-0000-00007E2A0000}"/>
    <cellStyle name="Migliaia 2 3 5 6 2 4 2" xfId="37040" xr:uid="{00000000-0005-0000-0000-00007F2A0000}"/>
    <cellStyle name="Migliaia 2 3 5 6 2 5" xfId="25623" xr:uid="{00000000-0005-0000-0000-0000802A0000}"/>
    <cellStyle name="Migliaia 2 3 5 6 3" xfId="4212" xr:uid="{00000000-0005-0000-0000-0000812A0000}"/>
    <cellStyle name="Migliaia 2 3 5 6 3 2" xfId="9921" xr:uid="{00000000-0005-0000-0000-0000822A0000}"/>
    <cellStyle name="Migliaia 2 3 5 6 3 2 2" xfId="21338" xr:uid="{00000000-0005-0000-0000-0000832A0000}"/>
    <cellStyle name="Migliaia 2 3 5 6 3 2 2 2" xfId="44175" xr:uid="{00000000-0005-0000-0000-0000842A0000}"/>
    <cellStyle name="Migliaia 2 3 5 6 3 2 3" xfId="32758" xr:uid="{00000000-0005-0000-0000-0000852A0000}"/>
    <cellStyle name="Migliaia 2 3 5 6 3 3" xfId="15630" xr:uid="{00000000-0005-0000-0000-0000862A0000}"/>
    <cellStyle name="Migliaia 2 3 5 6 3 3 2" xfId="38467" xr:uid="{00000000-0005-0000-0000-0000872A0000}"/>
    <cellStyle name="Migliaia 2 3 5 6 3 4" xfId="27050" xr:uid="{00000000-0005-0000-0000-0000882A0000}"/>
    <cellStyle name="Migliaia 2 3 5 6 4" xfId="7067" xr:uid="{00000000-0005-0000-0000-0000892A0000}"/>
    <cellStyle name="Migliaia 2 3 5 6 4 2" xfId="18484" xr:uid="{00000000-0005-0000-0000-00008A2A0000}"/>
    <cellStyle name="Migliaia 2 3 5 6 4 2 2" xfId="41321" xr:uid="{00000000-0005-0000-0000-00008B2A0000}"/>
    <cellStyle name="Migliaia 2 3 5 6 4 3" xfId="29904" xr:uid="{00000000-0005-0000-0000-00008C2A0000}"/>
    <cellStyle name="Migliaia 2 3 5 6 5" xfId="12776" xr:uid="{00000000-0005-0000-0000-00008D2A0000}"/>
    <cellStyle name="Migliaia 2 3 5 6 5 2" xfId="35613" xr:uid="{00000000-0005-0000-0000-00008E2A0000}"/>
    <cellStyle name="Migliaia 2 3 5 6 6" xfId="24196" xr:uid="{00000000-0005-0000-0000-00008F2A0000}"/>
    <cellStyle name="Migliaia 2 3 5 7" xfId="1554" xr:uid="{00000000-0005-0000-0000-0000902A0000}"/>
    <cellStyle name="Migliaia 2 3 5 7 2" xfId="3000" xr:uid="{00000000-0005-0000-0000-0000912A0000}"/>
    <cellStyle name="Migliaia 2 3 5 7 2 2" xfId="5856" xr:uid="{00000000-0005-0000-0000-0000922A0000}"/>
    <cellStyle name="Migliaia 2 3 5 7 2 2 2" xfId="11564" xr:uid="{00000000-0005-0000-0000-0000932A0000}"/>
    <cellStyle name="Migliaia 2 3 5 7 2 2 2 2" xfId="22982" xr:uid="{00000000-0005-0000-0000-0000942A0000}"/>
    <cellStyle name="Migliaia 2 3 5 7 2 2 2 2 2" xfId="45819" xr:uid="{00000000-0005-0000-0000-0000952A0000}"/>
    <cellStyle name="Migliaia 2 3 5 7 2 2 2 3" xfId="34402" xr:uid="{00000000-0005-0000-0000-0000962A0000}"/>
    <cellStyle name="Migliaia 2 3 5 7 2 2 3" xfId="17274" xr:uid="{00000000-0005-0000-0000-0000972A0000}"/>
    <cellStyle name="Migliaia 2 3 5 7 2 2 3 2" xfId="40111" xr:uid="{00000000-0005-0000-0000-0000982A0000}"/>
    <cellStyle name="Migliaia 2 3 5 7 2 2 4" xfId="28694" xr:uid="{00000000-0005-0000-0000-0000992A0000}"/>
    <cellStyle name="Migliaia 2 3 5 7 2 3" xfId="8711" xr:uid="{00000000-0005-0000-0000-00009A2A0000}"/>
    <cellStyle name="Migliaia 2 3 5 7 2 3 2" xfId="20128" xr:uid="{00000000-0005-0000-0000-00009B2A0000}"/>
    <cellStyle name="Migliaia 2 3 5 7 2 3 2 2" xfId="42965" xr:uid="{00000000-0005-0000-0000-00009C2A0000}"/>
    <cellStyle name="Migliaia 2 3 5 7 2 3 3" xfId="31548" xr:uid="{00000000-0005-0000-0000-00009D2A0000}"/>
    <cellStyle name="Migliaia 2 3 5 7 2 4" xfId="14420" xr:uid="{00000000-0005-0000-0000-00009E2A0000}"/>
    <cellStyle name="Migliaia 2 3 5 7 2 4 2" xfId="37257" xr:uid="{00000000-0005-0000-0000-00009F2A0000}"/>
    <cellStyle name="Migliaia 2 3 5 7 2 5" xfId="25840" xr:uid="{00000000-0005-0000-0000-0000A02A0000}"/>
    <cellStyle name="Migliaia 2 3 5 7 3" xfId="4429" xr:uid="{00000000-0005-0000-0000-0000A12A0000}"/>
    <cellStyle name="Migliaia 2 3 5 7 3 2" xfId="10138" xr:uid="{00000000-0005-0000-0000-0000A22A0000}"/>
    <cellStyle name="Migliaia 2 3 5 7 3 2 2" xfId="21555" xr:uid="{00000000-0005-0000-0000-0000A32A0000}"/>
    <cellStyle name="Migliaia 2 3 5 7 3 2 2 2" xfId="44392" xr:uid="{00000000-0005-0000-0000-0000A42A0000}"/>
    <cellStyle name="Migliaia 2 3 5 7 3 2 3" xfId="32975" xr:uid="{00000000-0005-0000-0000-0000A52A0000}"/>
    <cellStyle name="Migliaia 2 3 5 7 3 3" xfId="15847" xr:uid="{00000000-0005-0000-0000-0000A62A0000}"/>
    <cellStyle name="Migliaia 2 3 5 7 3 3 2" xfId="38684" xr:uid="{00000000-0005-0000-0000-0000A72A0000}"/>
    <cellStyle name="Migliaia 2 3 5 7 3 4" xfId="27267" xr:uid="{00000000-0005-0000-0000-0000A82A0000}"/>
    <cellStyle name="Migliaia 2 3 5 7 4" xfId="7284" xr:uid="{00000000-0005-0000-0000-0000A92A0000}"/>
    <cellStyle name="Migliaia 2 3 5 7 4 2" xfId="18701" xr:uid="{00000000-0005-0000-0000-0000AA2A0000}"/>
    <cellStyle name="Migliaia 2 3 5 7 4 2 2" xfId="41538" xr:uid="{00000000-0005-0000-0000-0000AB2A0000}"/>
    <cellStyle name="Migliaia 2 3 5 7 4 3" xfId="30121" xr:uid="{00000000-0005-0000-0000-0000AC2A0000}"/>
    <cellStyle name="Migliaia 2 3 5 7 5" xfId="12993" xr:uid="{00000000-0005-0000-0000-0000AD2A0000}"/>
    <cellStyle name="Migliaia 2 3 5 7 5 2" xfId="35830" xr:uid="{00000000-0005-0000-0000-0000AE2A0000}"/>
    <cellStyle name="Migliaia 2 3 5 7 6" xfId="24413" xr:uid="{00000000-0005-0000-0000-0000AF2A0000}"/>
    <cellStyle name="Migliaia 2 3 5 8" xfId="1899" xr:uid="{00000000-0005-0000-0000-0000B02A0000}"/>
    <cellStyle name="Migliaia 2 3 5 8 2" xfId="4755" xr:uid="{00000000-0005-0000-0000-0000B12A0000}"/>
    <cellStyle name="Migliaia 2 3 5 8 2 2" xfId="10464" xr:uid="{00000000-0005-0000-0000-0000B22A0000}"/>
    <cellStyle name="Migliaia 2 3 5 8 2 2 2" xfId="21881" xr:uid="{00000000-0005-0000-0000-0000B32A0000}"/>
    <cellStyle name="Migliaia 2 3 5 8 2 2 2 2" xfId="44718" xr:uid="{00000000-0005-0000-0000-0000B42A0000}"/>
    <cellStyle name="Migliaia 2 3 5 8 2 2 3" xfId="33301" xr:uid="{00000000-0005-0000-0000-0000B52A0000}"/>
    <cellStyle name="Migliaia 2 3 5 8 2 3" xfId="16173" xr:uid="{00000000-0005-0000-0000-0000B62A0000}"/>
    <cellStyle name="Migliaia 2 3 5 8 2 3 2" xfId="39010" xr:uid="{00000000-0005-0000-0000-0000B72A0000}"/>
    <cellStyle name="Migliaia 2 3 5 8 2 4" xfId="27593" xr:uid="{00000000-0005-0000-0000-0000B82A0000}"/>
    <cellStyle name="Migliaia 2 3 5 8 3" xfId="7610" xr:uid="{00000000-0005-0000-0000-0000B92A0000}"/>
    <cellStyle name="Migliaia 2 3 5 8 3 2" xfId="19027" xr:uid="{00000000-0005-0000-0000-0000BA2A0000}"/>
    <cellStyle name="Migliaia 2 3 5 8 3 2 2" xfId="41864" xr:uid="{00000000-0005-0000-0000-0000BB2A0000}"/>
    <cellStyle name="Migliaia 2 3 5 8 3 3" xfId="30447" xr:uid="{00000000-0005-0000-0000-0000BC2A0000}"/>
    <cellStyle name="Migliaia 2 3 5 8 4" xfId="13319" xr:uid="{00000000-0005-0000-0000-0000BD2A0000}"/>
    <cellStyle name="Migliaia 2 3 5 8 4 2" xfId="36156" xr:uid="{00000000-0005-0000-0000-0000BE2A0000}"/>
    <cellStyle name="Migliaia 2 3 5 8 5" xfId="24739" xr:uid="{00000000-0005-0000-0000-0000BF2A0000}"/>
    <cellStyle name="Migliaia 2 3 5 9" xfId="3328" xr:uid="{00000000-0005-0000-0000-0000C02A0000}"/>
    <cellStyle name="Migliaia 2 3 5 9 2" xfId="9037" xr:uid="{00000000-0005-0000-0000-0000C12A0000}"/>
    <cellStyle name="Migliaia 2 3 5 9 2 2" xfId="20454" xr:uid="{00000000-0005-0000-0000-0000C22A0000}"/>
    <cellStyle name="Migliaia 2 3 5 9 2 2 2" xfId="43291" xr:uid="{00000000-0005-0000-0000-0000C32A0000}"/>
    <cellStyle name="Migliaia 2 3 5 9 2 3" xfId="31874" xr:uid="{00000000-0005-0000-0000-0000C42A0000}"/>
    <cellStyle name="Migliaia 2 3 5 9 3" xfId="14746" xr:uid="{00000000-0005-0000-0000-0000C52A0000}"/>
    <cellStyle name="Migliaia 2 3 5 9 3 2" xfId="37583" xr:uid="{00000000-0005-0000-0000-0000C62A0000}"/>
    <cellStyle name="Migliaia 2 3 5 9 4" xfId="26166" xr:uid="{00000000-0005-0000-0000-0000C72A0000}"/>
    <cellStyle name="Migliaia 2 3 6" xfId="383" xr:uid="{00000000-0005-0000-0000-0000C82A0000}"/>
    <cellStyle name="Migliaia 2 3 6 10" xfId="11983" xr:uid="{00000000-0005-0000-0000-0000C92A0000}"/>
    <cellStyle name="Migliaia 2 3 6 10 2" xfId="34820" xr:uid="{00000000-0005-0000-0000-0000CA2A0000}"/>
    <cellStyle name="Migliaia 2 3 6 11" xfId="23403" xr:uid="{00000000-0005-0000-0000-0000CB2A0000}"/>
    <cellStyle name="Migliaia 2 3 6 2" xfId="637" xr:uid="{00000000-0005-0000-0000-0000CC2A0000}"/>
    <cellStyle name="Migliaia 2 3 6 2 2" xfId="2207" xr:uid="{00000000-0005-0000-0000-0000CD2A0000}"/>
    <cellStyle name="Migliaia 2 3 6 2 2 2" xfId="5063" xr:uid="{00000000-0005-0000-0000-0000CE2A0000}"/>
    <cellStyle name="Migliaia 2 3 6 2 2 2 2" xfId="10771" xr:uid="{00000000-0005-0000-0000-0000CF2A0000}"/>
    <cellStyle name="Migliaia 2 3 6 2 2 2 2 2" xfId="22189" xr:uid="{00000000-0005-0000-0000-0000D02A0000}"/>
    <cellStyle name="Migliaia 2 3 6 2 2 2 2 2 2" xfId="45026" xr:uid="{00000000-0005-0000-0000-0000D12A0000}"/>
    <cellStyle name="Migliaia 2 3 6 2 2 2 2 3" xfId="33609" xr:uid="{00000000-0005-0000-0000-0000D22A0000}"/>
    <cellStyle name="Migliaia 2 3 6 2 2 2 3" xfId="16481" xr:uid="{00000000-0005-0000-0000-0000D32A0000}"/>
    <cellStyle name="Migliaia 2 3 6 2 2 2 3 2" xfId="39318" xr:uid="{00000000-0005-0000-0000-0000D42A0000}"/>
    <cellStyle name="Migliaia 2 3 6 2 2 2 4" xfId="27901" xr:uid="{00000000-0005-0000-0000-0000D52A0000}"/>
    <cellStyle name="Migliaia 2 3 6 2 2 3" xfId="7918" xr:uid="{00000000-0005-0000-0000-0000D62A0000}"/>
    <cellStyle name="Migliaia 2 3 6 2 2 3 2" xfId="19335" xr:uid="{00000000-0005-0000-0000-0000D72A0000}"/>
    <cellStyle name="Migliaia 2 3 6 2 2 3 2 2" xfId="42172" xr:uid="{00000000-0005-0000-0000-0000D82A0000}"/>
    <cellStyle name="Migliaia 2 3 6 2 2 3 3" xfId="30755" xr:uid="{00000000-0005-0000-0000-0000D92A0000}"/>
    <cellStyle name="Migliaia 2 3 6 2 2 4" xfId="13627" xr:uid="{00000000-0005-0000-0000-0000DA2A0000}"/>
    <cellStyle name="Migliaia 2 3 6 2 2 4 2" xfId="36464" xr:uid="{00000000-0005-0000-0000-0000DB2A0000}"/>
    <cellStyle name="Migliaia 2 3 6 2 2 5" xfId="25047" xr:uid="{00000000-0005-0000-0000-0000DC2A0000}"/>
    <cellStyle name="Migliaia 2 3 6 2 3" xfId="3636" xr:uid="{00000000-0005-0000-0000-0000DD2A0000}"/>
    <cellStyle name="Migliaia 2 3 6 2 3 2" xfId="9345" xr:uid="{00000000-0005-0000-0000-0000DE2A0000}"/>
    <cellStyle name="Migliaia 2 3 6 2 3 2 2" xfId="20762" xr:uid="{00000000-0005-0000-0000-0000DF2A0000}"/>
    <cellStyle name="Migliaia 2 3 6 2 3 2 2 2" xfId="43599" xr:uid="{00000000-0005-0000-0000-0000E02A0000}"/>
    <cellStyle name="Migliaia 2 3 6 2 3 2 3" xfId="32182" xr:uid="{00000000-0005-0000-0000-0000E12A0000}"/>
    <cellStyle name="Migliaia 2 3 6 2 3 3" xfId="15054" xr:uid="{00000000-0005-0000-0000-0000E22A0000}"/>
    <cellStyle name="Migliaia 2 3 6 2 3 3 2" xfId="37891" xr:uid="{00000000-0005-0000-0000-0000E32A0000}"/>
    <cellStyle name="Migliaia 2 3 6 2 3 4" xfId="26474" xr:uid="{00000000-0005-0000-0000-0000E42A0000}"/>
    <cellStyle name="Migliaia 2 3 6 2 4" xfId="6491" xr:uid="{00000000-0005-0000-0000-0000E52A0000}"/>
    <cellStyle name="Migliaia 2 3 6 2 4 2" xfId="17908" xr:uid="{00000000-0005-0000-0000-0000E62A0000}"/>
    <cellStyle name="Migliaia 2 3 6 2 4 2 2" xfId="40745" xr:uid="{00000000-0005-0000-0000-0000E72A0000}"/>
    <cellStyle name="Migliaia 2 3 6 2 4 3" xfId="29328" xr:uid="{00000000-0005-0000-0000-0000E82A0000}"/>
    <cellStyle name="Migliaia 2 3 6 2 5" xfId="12200" xr:uid="{00000000-0005-0000-0000-0000E92A0000}"/>
    <cellStyle name="Migliaia 2 3 6 2 5 2" xfId="35037" xr:uid="{00000000-0005-0000-0000-0000EA2A0000}"/>
    <cellStyle name="Migliaia 2 3 6 2 6" xfId="23620" xr:uid="{00000000-0005-0000-0000-0000EB2A0000}"/>
    <cellStyle name="Migliaia 2 3 6 3" xfId="897" xr:uid="{00000000-0005-0000-0000-0000EC2A0000}"/>
    <cellStyle name="Migliaia 2 3 6 3 2" xfId="2424" xr:uid="{00000000-0005-0000-0000-0000ED2A0000}"/>
    <cellStyle name="Migliaia 2 3 6 3 2 2" xfId="5280" xr:uid="{00000000-0005-0000-0000-0000EE2A0000}"/>
    <cellStyle name="Migliaia 2 3 6 3 2 2 2" xfId="10988" xr:uid="{00000000-0005-0000-0000-0000EF2A0000}"/>
    <cellStyle name="Migliaia 2 3 6 3 2 2 2 2" xfId="22406" xr:uid="{00000000-0005-0000-0000-0000F02A0000}"/>
    <cellStyle name="Migliaia 2 3 6 3 2 2 2 2 2" xfId="45243" xr:uid="{00000000-0005-0000-0000-0000F12A0000}"/>
    <cellStyle name="Migliaia 2 3 6 3 2 2 2 3" xfId="33826" xr:uid="{00000000-0005-0000-0000-0000F22A0000}"/>
    <cellStyle name="Migliaia 2 3 6 3 2 2 3" xfId="16698" xr:uid="{00000000-0005-0000-0000-0000F32A0000}"/>
    <cellStyle name="Migliaia 2 3 6 3 2 2 3 2" xfId="39535" xr:uid="{00000000-0005-0000-0000-0000F42A0000}"/>
    <cellStyle name="Migliaia 2 3 6 3 2 2 4" xfId="28118" xr:uid="{00000000-0005-0000-0000-0000F52A0000}"/>
    <cellStyle name="Migliaia 2 3 6 3 2 3" xfId="8135" xr:uid="{00000000-0005-0000-0000-0000F62A0000}"/>
    <cellStyle name="Migliaia 2 3 6 3 2 3 2" xfId="19552" xr:uid="{00000000-0005-0000-0000-0000F72A0000}"/>
    <cellStyle name="Migliaia 2 3 6 3 2 3 2 2" xfId="42389" xr:uid="{00000000-0005-0000-0000-0000F82A0000}"/>
    <cellStyle name="Migliaia 2 3 6 3 2 3 3" xfId="30972" xr:uid="{00000000-0005-0000-0000-0000F92A0000}"/>
    <cellStyle name="Migliaia 2 3 6 3 2 4" xfId="13844" xr:uid="{00000000-0005-0000-0000-0000FA2A0000}"/>
    <cellStyle name="Migliaia 2 3 6 3 2 4 2" xfId="36681" xr:uid="{00000000-0005-0000-0000-0000FB2A0000}"/>
    <cellStyle name="Migliaia 2 3 6 3 2 5" xfId="25264" xr:uid="{00000000-0005-0000-0000-0000FC2A0000}"/>
    <cellStyle name="Migliaia 2 3 6 3 3" xfId="3853" xr:uid="{00000000-0005-0000-0000-0000FD2A0000}"/>
    <cellStyle name="Migliaia 2 3 6 3 3 2" xfId="9562" xr:uid="{00000000-0005-0000-0000-0000FE2A0000}"/>
    <cellStyle name="Migliaia 2 3 6 3 3 2 2" xfId="20979" xr:uid="{00000000-0005-0000-0000-0000FF2A0000}"/>
    <cellStyle name="Migliaia 2 3 6 3 3 2 2 2" xfId="43816" xr:uid="{00000000-0005-0000-0000-0000002B0000}"/>
    <cellStyle name="Migliaia 2 3 6 3 3 2 3" xfId="32399" xr:uid="{00000000-0005-0000-0000-0000012B0000}"/>
    <cellStyle name="Migliaia 2 3 6 3 3 3" xfId="15271" xr:uid="{00000000-0005-0000-0000-0000022B0000}"/>
    <cellStyle name="Migliaia 2 3 6 3 3 3 2" xfId="38108" xr:uid="{00000000-0005-0000-0000-0000032B0000}"/>
    <cellStyle name="Migliaia 2 3 6 3 3 4" xfId="26691" xr:uid="{00000000-0005-0000-0000-0000042B0000}"/>
    <cellStyle name="Migliaia 2 3 6 3 4" xfId="6708" xr:uid="{00000000-0005-0000-0000-0000052B0000}"/>
    <cellStyle name="Migliaia 2 3 6 3 4 2" xfId="18125" xr:uid="{00000000-0005-0000-0000-0000062B0000}"/>
    <cellStyle name="Migliaia 2 3 6 3 4 2 2" xfId="40962" xr:uid="{00000000-0005-0000-0000-0000072B0000}"/>
    <cellStyle name="Migliaia 2 3 6 3 4 3" xfId="29545" xr:uid="{00000000-0005-0000-0000-0000082B0000}"/>
    <cellStyle name="Migliaia 2 3 6 3 5" xfId="12417" xr:uid="{00000000-0005-0000-0000-0000092B0000}"/>
    <cellStyle name="Migliaia 2 3 6 3 5 2" xfId="35254" xr:uid="{00000000-0005-0000-0000-00000A2B0000}"/>
    <cellStyle name="Migliaia 2 3 6 3 6" xfId="23837" xr:uid="{00000000-0005-0000-0000-00000B2B0000}"/>
    <cellStyle name="Migliaia 2 3 6 4" xfId="1144" xr:uid="{00000000-0005-0000-0000-00000C2B0000}"/>
    <cellStyle name="Migliaia 2 3 6 4 2" xfId="2641" xr:uid="{00000000-0005-0000-0000-00000D2B0000}"/>
    <cellStyle name="Migliaia 2 3 6 4 2 2" xfId="5497" xr:uid="{00000000-0005-0000-0000-00000E2B0000}"/>
    <cellStyle name="Migliaia 2 3 6 4 2 2 2" xfId="11205" xr:uid="{00000000-0005-0000-0000-00000F2B0000}"/>
    <cellStyle name="Migliaia 2 3 6 4 2 2 2 2" xfId="22623" xr:uid="{00000000-0005-0000-0000-0000102B0000}"/>
    <cellStyle name="Migliaia 2 3 6 4 2 2 2 2 2" xfId="45460" xr:uid="{00000000-0005-0000-0000-0000112B0000}"/>
    <cellStyle name="Migliaia 2 3 6 4 2 2 2 3" xfId="34043" xr:uid="{00000000-0005-0000-0000-0000122B0000}"/>
    <cellStyle name="Migliaia 2 3 6 4 2 2 3" xfId="16915" xr:uid="{00000000-0005-0000-0000-0000132B0000}"/>
    <cellStyle name="Migliaia 2 3 6 4 2 2 3 2" xfId="39752" xr:uid="{00000000-0005-0000-0000-0000142B0000}"/>
    <cellStyle name="Migliaia 2 3 6 4 2 2 4" xfId="28335" xr:uid="{00000000-0005-0000-0000-0000152B0000}"/>
    <cellStyle name="Migliaia 2 3 6 4 2 3" xfId="8352" xr:uid="{00000000-0005-0000-0000-0000162B0000}"/>
    <cellStyle name="Migliaia 2 3 6 4 2 3 2" xfId="19769" xr:uid="{00000000-0005-0000-0000-0000172B0000}"/>
    <cellStyle name="Migliaia 2 3 6 4 2 3 2 2" xfId="42606" xr:uid="{00000000-0005-0000-0000-0000182B0000}"/>
    <cellStyle name="Migliaia 2 3 6 4 2 3 3" xfId="31189" xr:uid="{00000000-0005-0000-0000-0000192B0000}"/>
    <cellStyle name="Migliaia 2 3 6 4 2 4" xfId="14061" xr:uid="{00000000-0005-0000-0000-00001A2B0000}"/>
    <cellStyle name="Migliaia 2 3 6 4 2 4 2" xfId="36898" xr:uid="{00000000-0005-0000-0000-00001B2B0000}"/>
    <cellStyle name="Migliaia 2 3 6 4 2 5" xfId="25481" xr:uid="{00000000-0005-0000-0000-00001C2B0000}"/>
    <cellStyle name="Migliaia 2 3 6 4 3" xfId="4070" xr:uid="{00000000-0005-0000-0000-00001D2B0000}"/>
    <cellStyle name="Migliaia 2 3 6 4 3 2" xfId="9779" xr:uid="{00000000-0005-0000-0000-00001E2B0000}"/>
    <cellStyle name="Migliaia 2 3 6 4 3 2 2" xfId="21196" xr:uid="{00000000-0005-0000-0000-00001F2B0000}"/>
    <cellStyle name="Migliaia 2 3 6 4 3 2 2 2" xfId="44033" xr:uid="{00000000-0005-0000-0000-0000202B0000}"/>
    <cellStyle name="Migliaia 2 3 6 4 3 2 3" xfId="32616" xr:uid="{00000000-0005-0000-0000-0000212B0000}"/>
    <cellStyle name="Migliaia 2 3 6 4 3 3" xfId="15488" xr:uid="{00000000-0005-0000-0000-0000222B0000}"/>
    <cellStyle name="Migliaia 2 3 6 4 3 3 2" xfId="38325" xr:uid="{00000000-0005-0000-0000-0000232B0000}"/>
    <cellStyle name="Migliaia 2 3 6 4 3 4" xfId="26908" xr:uid="{00000000-0005-0000-0000-0000242B0000}"/>
    <cellStyle name="Migliaia 2 3 6 4 4" xfId="6925" xr:uid="{00000000-0005-0000-0000-0000252B0000}"/>
    <cellStyle name="Migliaia 2 3 6 4 4 2" xfId="18342" xr:uid="{00000000-0005-0000-0000-0000262B0000}"/>
    <cellStyle name="Migliaia 2 3 6 4 4 2 2" xfId="41179" xr:uid="{00000000-0005-0000-0000-0000272B0000}"/>
    <cellStyle name="Migliaia 2 3 6 4 4 3" xfId="29762" xr:uid="{00000000-0005-0000-0000-0000282B0000}"/>
    <cellStyle name="Migliaia 2 3 6 4 5" xfId="12634" xr:uid="{00000000-0005-0000-0000-0000292B0000}"/>
    <cellStyle name="Migliaia 2 3 6 4 5 2" xfId="35471" xr:uid="{00000000-0005-0000-0000-00002A2B0000}"/>
    <cellStyle name="Migliaia 2 3 6 4 6" xfId="24054" xr:uid="{00000000-0005-0000-0000-00002B2B0000}"/>
    <cellStyle name="Migliaia 2 3 6 5" xfId="1391" xr:uid="{00000000-0005-0000-0000-00002C2B0000}"/>
    <cellStyle name="Migliaia 2 3 6 5 2" xfId="2858" xr:uid="{00000000-0005-0000-0000-00002D2B0000}"/>
    <cellStyle name="Migliaia 2 3 6 5 2 2" xfId="5714" xr:uid="{00000000-0005-0000-0000-00002E2B0000}"/>
    <cellStyle name="Migliaia 2 3 6 5 2 2 2" xfId="11422" xr:uid="{00000000-0005-0000-0000-00002F2B0000}"/>
    <cellStyle name="Migliaia 2 3 6 5 2 2 2 2" xfId="22840" xr:uid="{00000000-0005-0000-0000-0000302B0000}"/>
    <cellStyle name="Migliaia 2 3 6 5 2 2 2 2 2" xfId="45677" xr:uid="{00000000-0005-0000-0000-0000312B0000}"/>
    <cellStyle name="Migliaia 2 3 6 5 2 2 2 3" xfId="34260" xr:uid="{00000000-0005-0000-0000-0000322B0000}"/>
    <cellStyle name="Migliaia 2 3 6 5 2 2 3" xfId="17132" xr:uid="{00000000-0005-0000-0000-0000332B0000}"/>
    <cellStyle name="Migliaia 2 3 6 5 2 2 3 2" xfId="39969" xr:uid="{00000000-0005-0000-0000-0000342B0000}"/>
    <cellStyle name="Migliaia 2 3 6 5 2 2 4" xfId="28552" xr:uid="{00000000-0005-0000-0000-0000352B0000}"/>
    <cellStyle name="Migliaia 2 3 6 5 2 3" xfId="8569" xr:uid="{00000000-0005-0000-0000-0000362B0000}"/>
    <cellStyle name="Migliaia 2 3 6 5 2 3 2" xfId="19986" xr:uid="{00000000-0005-0000-0000-0000372B0000}"/>
    <cellStyle name="Migliaia 2 3 6 5 2 3 2 2" xfId="42823" xr:uid="{00000000-0005-0000-0000-0000382B0000}"/>
    <cellStyle name="Migliaia 2 3 6 5 2 3 3" xfId="31406" xr:uid="{00000000-0005-0000-0000-0000392B0000}"/>
    <cellStyle name="Migliaia 2 3 6 5 2 4" xfId="14278" xr:uid="{00000000-0005-0000-0000-00003A2B0000}"/>
    <cellStyle name="Migliaia 2 3 6 5 2 4 2" xfId="37115" xr:uid="{00000000-0005-0000-0000-00003B2B0000}"/>
    <cellStyle name="Migliaia 2 3 6 5 2 5" xfId="25698" xr:uid="{00000000-0005-0000-0000-00003C2B0000}"/>
    <cellStyle name="Migliaia 2 3 6 5 3" xfId="4287" xr:uid="{00000000-0005-0000-0000-00003D2B0000}"/>
    <cellStyle name="Migliaia 2 3 6 5 3 2" xfId="9996" xr:uid="{00000000-0005-0000-0000-00003E2B0000}"/>
    <cellStyle name="Migliaia 2 3 6 5 3 2 2" xfId="21413" xr:uid="{00000000-0005-0000-0000-00003F2B0000}"/>
    <cellStyle name="Migliaia 2 3 6 5 3 2 2 2" xfId="44250" xr:uid="{00000000-0005-0000-0000-0000402B0000}"/>
    <cellStyle name="Migliaia 2 3 6 5 3 2 3" xfId="32833" xr:uid="{00000000-0005-0000-0000-0000412B0000}"/>
    <cellStyle name="Migliaia 2 3 6 5 3 3" xfId="15705" xr:uid="{00000000-0005-0000-0000-0000422B0000}"/>
    <cellStyle name="Migliaia 2 3 6 5 3 3 2" xfId="38542" xr:uid="{00000000-0005-0000-0000-0000432B0000}"/>
    <cellStyle name="Migliaia 2 3 6 5 3 4" xfId="27125" xr:uid="{00000000-0005-0000-0000-0000442B0000}"/>
    <cellStyle name="Migliaia 2 3 6 5 4" xfId="7142" xr:uid="{00000000-0005-0000-0000-0000452B0000}"/>
    <cellStyle name="Migliaia 2 3 6 5 4 2" xfId="18559" xr:uid="{00000000-0005-0000-0000-0000462B0000}"/>
    <cellStyle name="Migliaia 2 3 6 5 4 2 2" xfId="41396" xr:uid="{00000000-0005-0000-0000-0000472B0000}"/>
    <cellStyle name="Migliaia 2 3 6 5 4 3" xfId="29979" xr:uid="{00000000-0005-0000-0000-0000482B0000}"/>
    <cellStyle name="Migliaia 2 3 6 5 5" xfId="12851" xr:uid="{00000000-0005-0000-0000-0000492B0000}"/>
    <cellStyle name="Migliaia 2 3 6 5 5 2" xfId="35688" xr:uid="{00000000-0005-0000-0000-00004A2B0000}"/>
    <cellStyle name="Migliaia 2 3 6 5 6" xfId="24271" xr:uid="{00000000-0005-0000-0000-00004B2B0000}"/>
    <cellStyle name="Migliaia 2 3 6 6" xfId="1638" xr:uid="{00000000-0005-0000-0000-00004C2B0000}"/>
    <cellStyle name="Migliaia 2 3 6 6 2" xfId="3075" xr:uid="{00000000-0005-0000-0000-00004D2B0000}"/>
    <cellStyle name="Migliaia 2 3 6 6 2 2" xfId="5931" xr:uid="{00000000-0005-0000-0000-00004E2B0000}"/>
    <cellStyle name="Migliaia 2 3 6 6 2 2 2" xfId="11639" xr:uid="{00000000-0005-0000-0000-00004F2B0000}"/>
    <cellStyle name="Migliaia 2 3 6 6 2 2 2 2" xfId="23057" xr:uid="{00000000-0005-0000-0000-0000502B0000}"/>
    <cellStyle name="Migliaia 2 3 6 6 2 2 2 2 2" xfId="45894" xr:uid="{00000000-0005-0000-0000-0000512B0000}"/>
    <cellStyle name="Migliaia 2 3 6 6 2 2 2 3" xfId="34477" xr:uid="{00000000-0005-0000-0000-0000522B0000}"/>
    <cellStyle name="Migliaia 2 3 6 6 2 2 3" xfId="17349" xr:uid="{00000000-0005-0000-0000-0000532B0000}"/>
    <cellStyle name="Migliaia 2 3 6 6 2 2 3 2" xfId="40186" xr:uid="{00000000-0005-0000-0000-0000542B0000}"/>
    <cellStyle name="Migliaia 2 3 6 6 2 2 4" xfId="28769" xr:uid="{00000000-0005-0000-0000-0000552B0000}"/>
    <cellStyle name="Migliaia 2 3 6 6 2 3" xfId="8786" xr:uid="{00000000-0005-0000-0000-0000562B0000}"/>
    <cellStyle name="Migliaia 2 3 6 6 2 3 2" xfId="20203" xr:uid="{00000000-0005-0000-0000-0000572B0000}"/>
    <cellStyle name="Migliaia 2 3 6 6 2 3 2 2" xfId="43040" xr:uid="{00000000-0005-0000-0000-0000582B0000}"/>
    <cellStyle name="Migliaia 2 3 6 6 2 3 3" xfId="31623" xr:uid="{00000000-0005-0000-0000-0000592B0000}"/>
    <cellStyle name="Migliaia 2 3 6 6 2 4" xfId="14495" xr:uid="{00000000-0005-0000-0000-00005A2B0000}"/>
    <cellStyle name="Migliaia 2 3 6 6 2 4 2" xfId="37332" xr:uid="{00000000-0005-0000-0000-00005B2B0000}"/>
    <cellStyle name="Migliaia 2 3 6 6 2 5" xfId="25915" xr:uid="{00000000-0005-0000-0000-00005C2B0000}"/>
    <cellStyle name="Migliaia 2 3 6 6 3" xfId="4504" xr:uid="{00000000-0005-0000-0000-00005D2B0000}"/>
    <cellStyle name="Migliaia 2 3 6 6 3 2" xfId="10213" xr:uid="{00000000-0005-0000-0000-00005E2B0000}"/>
    <cellStyle name="Migliaia 2 3 6 6 3 2 2" xfId="21630" xr:uid="{00000000-0005-0000-0000-00005F2B0000}"/>
    <cellStyle name="Migliaia 2 3 6 6 3 2 2 2" xfId="44467" xr:uid="{00000000-0005-0000-0000-0000602B0000}"/>
    <cellStyle name="Migliaia 2 3 6 6 3 2 3" xfId="33050" xr:uid="{00000000-0005-0000-0000-0000612B0000}"/>
    <cellStyle name="Migliaia 2 3 6 6 3 3" xfId="15922" xr:uid="{00000000-0005-0000-0000-0000622B0000}"/>
    <cellStyle name="Migliaia 2 3 6 6 3 3 2" xfId="38759" xr:uid="{00000000-0005-0000-0000-0000632B0000}"/>
    <cellStyle name="Migliaia 2 3 6 6 3 4" xfId="27342" xr:uid="{00000000-0005-0000-0000-0000642B0000}"/>
    <cellStyle name="Migliaia 2 3 6 6 4" xfId="7359" xr:uid="{00000000-0005-0000-0000-0000652B0000}"/>
    <cellStyle name="Migliaia 2 3 6 6 4 2" xfId="18776" xr:uid="{00000000-0005-0000-0000-0000662B0000}"/>
    <cellStyle name="Migliaia 2 3 6 6 4 2 2" xfId="41613" xr:uid="{00000000-0005-0000-0000-0000672B0000}"/>
    <cellStyle name="Migliaia 2 3 6 6 4 3" xfId="30196" xr:uid="{00000000-0005-0000-0000-0000682B0000}"/>
    <cellStyle name="Migliaia 2 3 6 6 5" xfId="13068" xr:uid="{00000000-0005-0000-0000-0000692B0000}"/>
    <cellStyle name="Migliaia 2 3 6 6 5 2" xfId="35905" xr:uid="{00000000-0005-0000-0000-00006A2B0000}"/>
    <cellStyle name="Migliaia 2 3 6 6 6" xfId="24488" xr:uid="{00000000-0005-0000-0000-00006B2B0000}"/>
    <cellStyle name="Migliaia 2 3 6 7" xfId="1990" xr:uid="{00000000-0005-0000-0000-00006C2B0000}"/>
    <cellStyle name="Migliaia 2 3 6 7 2" xfId="4846" xr:uid="{00000000-0005-0000-0000-00006D2B0000}"/>
    <cellStyle name="Migliaia 2 3 6 7 2 2" xfId="10554" xr:uid="{00000000-0005-0000-0000-00006E2B0000}"/>
    <cellStyle name="Migliaia 2 3 6 7 2 2 2" xfId="21972" xr:uid="{00000000-0005-0000-0000-00006F2B0000}"/>
    <cellStyle name="Migliaia 2 3 6 7 2 2 2 2" xfId="44809" xr:uid="{00000000-0005-0000-0000-0000702B0000}"/>
    <cellStyle name="Migliaia 2 3 6 7 2 2 3" xfId="33392" xr:uid="{00000000-0005-0000-0000-0000712B0000}"/>
    <cellStyle name="Migliaia 2 3 6 7 2 3" xfId="16264" xr:uid="{00000000-0005-0000-0000-0000722B0000}"/>
    <cellStyle name="Migliaia 2 3 6 7 2 3 2" xfId="39101" xr:uid="{00000000-0005-0000-0000-0000732B0000}"/>
    <cellStyle name="Migliaia 2 3 6 7 2 4" xfId="27684" xr:uid="{00000000-0005-0000-0000-0000742B0000}"/>
    <cellStyle name="Migliaia 2 3 6 7 3" xfId="7701" xr:uid="{00000000-0005-0000-0000-0000752B0000}"/>
    <cellStyle name="Migliaia 2 3 6 7 3 2" xfId="19118" xr:uid="{00000000-0005-0000-0000-0000762B0000}"/>
    <cellStyle name="Migliaia 2 3 6 7 3 2 2" xfId="41955" xr:uid="{00000000-0005-0000-0000-0000772B0000}"/>
    <cellStyle name="Migliaia 2 3 6 7 3 3" xfId="30538" xr:uid="{00000000-0005-0000-0000-0000782B0000}"/>
    <cellStyle name="Migliaia 2 3 6 7 4" xfId="13410" xr:uid="{00000000-0005-0000-0000-0000792B0000}"/>
    <cellStyle name="Migliaia 2 3 6 7 4 2" xfId="36247" xr:uid="{00000000-0005-0000-0000-00007A2B0000}"/>
    <cellStyle name="Migliaia 2 3 6 7 5" xfId="24830" xr:uid="{00000000-0005-0000-0000-00007B2B0000}"/>
    <cellStyle name="Migliaia 2 3 6 8" xfId="3419" xr:uid="{00000000-0005-0000-0000-00007C2B0000}"/>
    <cellStyle name="Migliaia 2 3 6 8 2" xfId="9128" xr:uid="{00000000-0005-0000-0000-00007D2B0000}"/>
    <cellStyle name="Migliaia 2 3 6 8 2 2" xfId="20545" xr:uid="{00000000-0005-0000-0000-00007E2B0000}"/>
    <cellStyle name="Migliaia 2 3 6 8 2 2 2" xfId="43382" xr:uid="{00000000-0005-0000-0000-00007F2B0000}"/>
    <cellStyle name="Migliaia 2 3 6 8 2 3" xfId="31965" xr:uid="{00000000-0005-0000-0000-0000802B0000}"/>
    <cellStyle name="Migliaia 2 3 6 8 3" xfId="14837" xr:uid="{00000000-0005-0000-0000-0000812B0000}"/>
    <cellStyle name="Migliaia 2 3 6 8 3 2" xfId="37674" xr:uid="{00000000-0005-0000-0000-0000822B0000}"/>
    <cellStyle name="Migliaia 2 3 6 8 4" xfId="26257" xr:uid="{00000000-0005-0000-0000-0000832B0000}"/>
    <cellStyle name="Migliaia 2 3 6 9" xfId="6274" xr:uid="{00000000-0005-0000-0000-0000842B0000}"/>
    <cellStyle name="Migliaia 2 3 6 9 2" xfId="17691" xr:uid="{00000000-0005-0000-0000-0000852B0000}"/>
    <cellStyle name="Migliaia 2 3 6 9 2 2" xfId="40528" xr:uid="{00000000-0005-0000-0000-0000862B0000}"/>
    <cellStyle name="Migliaia 2 3 6 9 3" xfId="29111" xr:uid="{00000000-0005-0000-0000-0000872B0000}"/>
    <cellStyle name="Migliaia 2 3 7" xfId="503" xr:uid="{00000000-0005-0000-0000-0000882B0000}"/>
    <cellStyle name="Migliaia 2 3 7 2" xfId="2093" xr:uid="{00000000-0005-0000-0000-0000892B0000}"/>
    <cellStyle name="Migliaia 2 3 7 2 2" xfId="4949" xr:uid="{00000000-0005-0000-0000-00008A2B0000}"/>
    <cellStyle name="Migliaia 2 3 7 2 2 2" xfId="10657" xr:uid="{00000000-0005-0000-0000-00008B2B0000}"/>
    <cellStyle name="Migliaia 2 3 7 2 2 2 2" xfId="22075" xr:uid="{00000000-0005-0000-0000-00008C2B0000}"/>
    <cellStyle name="Migliaia 2 3 7 2 2 2 2 2" xfId="44912" xr:uid="{00000000-0005-0000-0000-00008D2B0000}"/>
    <cellStyle name="Migliaia 2 3 7 2 2 2 3" xfId="33495" xr:uid="{00000000-0005-0000-0000-00008E2B0000}"/>
    <cellStyle name="Migliaia 2 3 7 2 2 3" xfId="16367" xr:uid="{00000000-0005-0000-0000-00008F2B0000}"/>
    <cellStyle name="Migliaia 2 3 7 2 2 3 2" xfId="39204" xr:uid="{00000000-0005-0000-0000-0000902B0000}"/>
    <cellStyle name="Migliaia 2 3 7 2 2 4" xfId="27787" xr:uid="{00000000-0005-0000-0000-0000912B0000}"/>
    <cellStyle name="Migliaia 2 3 7 2 3" xfId="7804" xr:uid="{00000000-0005-0000-0000-0000922B0000}"/>
    <cellStyle name="Migliaia 2 3 7 2 3 2" xfId="19221" xr:uid="{00000000-0005-0000-0000-0000932B0000}"/>
    <cellStyle name="Migliaia 2 3 7 2 3 2 2" xfId="42058" xr:uid="{00000000-0005-0000-0000-0000942B0000}"/>
    <cellStyle name="Migliaia 2 3 7 2 3 3" xfId="30641" xr:uid="{00000000-0005-0000-0000-0000952B0000}"/>
    <cellStyle name="Migliaia 2 3 7 2 4" xfId="13513" xr:uid="{00000000-0005-0000-0000-0000962B0000}"/>
    <cellStyle name="Migliaia 2 3 7 2 4 2" xfId="36350" xr:uid="{00000000-0005-0000-0000-0000972B0000}"/>
    <cellStyle name="Migliaia 2 3 7 2 5" xfId="24933" xr:uid="{00000000-0005-0000-0000-0000982B0000}"/>
    <cellStyle name="Migliaia 2 3 7 3" xfId="3522" xr:uid="{00000000-0005-0000-0000-0000992B0000}"/>
    <cellStyle name="Migliaia 2 3 7 3 2" xfId="9231" xr:uid="{00000000-0005-0000-0000-00009A2B0000}"/>
    <cellStyle name="Migliaia 2 3 7 3 2 2" xfId="20648" xr:uid="{00000000-0005-0000-0000-00009B2B0000}"/>
    <cellStyle name="Migliaia 2 3 7 3 2 2 2" xfId="43485" xr:uid="{00000000-0005-0000-0000-00009C2B0000}"/>
    <cellStyle name="Migliaia 2 3 7 3 2 3" xfId="32068" xr:uid="{00000000-0005-0000-0000-00009D2B0000}"/>
    <cellStyle name="Migliaia 2 3 7 3 3" xfId="14940" xr:uid="{00000000-0005-0000-0000-00009E2B0000}"/>
    <cellStyle name="Migliaia 2 3 7 3 3 2" xfId="37777" xr:uid="{00000000-0005-0000-0000-00009F2B0000}"/>
    <cellStyle name="Migliaia 2 3 7 3 4" xfId="26360" xr:uid="{00000000-0005-0000-0000-0000A02B0000}"/>
    <cellStyle name="Migliaia 2 3 7 4" xfId="6377" xr:uid="{00000000-0005-0000-0000-0000A12B0000}"/>
    <cellStyle name="Migliaia 2 3 7 4 2" xfId="17794" xr:uid="{00000000-0005-0000-0000-0000A22B0000}"/>
    <cellStyle name="Migliaia 2 3 7 4 2 2" xfId="40631" xr:uid="{00000000-0005-0000-0000-0000A32B0000}"/>
    <cellStyle name="Migliaia 2 3 7 4 3" xfId="29214" xr:uid="{00000000-0005-0000-0000-0000A42B0000}"/>
    <cellStyle name="Migliaia 2 3 7 5" xfId="12086" xr:uid="{00000000-0005-0000-0000-0000A52B0000}"/>
    <cellStyle name="Migliaia 2 3 7 5 2" xfId="34923" xr:uid="{00000000-0005-0000-0000-0000A62B0000}"/>
    <cellStyle name="Migliaia 2 3 7 6" xfId="23506" xr:uid="{00000000-0005-0000-0000-0000A72B0000}"/>
    <cellStyle name="Migliaia 2 3 8" xfId="766" xr:uid="{00000000-0005-0000-0000-0000A82B0000}"/>
    <cellStyle name="Migliaia 2 3 8 2" xfId="2310" xr:uid="{00000000-0005-0000-0000-0000A92B0000}"/>
    <cellStyle name="Migliaia 2 3 8 2 2" xfId="5166" xr:uid="{00000000-0005-0000-0000-0000AA2B0000}"/>
    <cellStyle name="Migliaia 2 3 8 2 2 2" xfId="10874" xr:uid="{00000000-0005-0000-0000-0000AB2B0000}"/>
    <cellStyle name="Migliaia 2 3 8 2 2 2 2" xfId="22292" xr:uid="{00000000-0005-0000-0000-0000AC2B0000}"/>
    <cellStyle name="Migliaia 2 3 8 2 2 2 2 2" xfId="45129" xr:uid="{00000000-0005-0000-0000-0000AD2B0000}"/>
    <cellStyle name="Migliaia 2 3 8 2 2 2 3" xfId="33712" xr:uid="{00000000-0005-0000-0000-0000AE2B0000}"/>
    <cellStyle name="Migliaia 2 3 8 2 2 3" xfId="16584" xr:uid="{00000000-0005-0000-0000-0000AF2B0000}"/>
    <cellStyle name="Migliaia 2 3 8 2 2 3 2" xfId="39421" xr:uid="{00000000-0005-0000-0000-0000B02B0000}"/>
    <cellStyle name="Migliaia 2 3 8 2 2 4" xfId="28004" xr:uid="{00000000-0005-0000-0000-0000B12B0000}"/>
    <cellStyle name="Migliaia 2 3 8 2 3" xfId="8021" xr:uid="{00000000-0005-0000-0000-0000B22B0000}"/>
    <cellStyle name="Migliaia 2 3 8 2 3 2" xfId="19438" xr:uid="{00000000-0005-0000-0000-0000B32B0000}"/>
    <cellStyle name="Migliaia 2 3 8 2 3 2 2" xfId="42275" xr:uid="{00000000-0005-0000-0000-0000B42B0000}"/>
    <cellStyle name="Migliaia 2 3 8 2 3 3" xfId="30858" xr:uid="{00000000-0005-0000-0000-0000B52B0000}"/>
    <cellStyle name="Migliaia 2 3 8 2 4" xfId="13730" xr:uid="{00000000-0005-0000-0000-0000B62B0000}"/>
    <cellStyle name="Migliaia 2 3 8 2 4 2" xfId="36567" xr:uid="{00000000-0005-0000-0000-0000B72B0000}"/>
    <cellStyle name="Migliaia 2 3 8 2 5" xfId="25150" xr:uid="{00000000-0005-0000-0000-0000B82B0000}"/>
    <cellStyle name="Migliaia 2 3 8 3" xfId="3739" xr:uid="{00000000-0005-0000-0000-0000B92B0000}"/>
    <cellStyle name="Migliaia 2 3 8 3 2" xfId="9448" xr:uid="{00000000-0005-0000-0000-0000BA2B0000}"/>
    <cellStyle name="Migliaia 2 3 8 3 2 2" xfId="20865" xr:uid="{00000000-0005-0000-0000-0000BB2B0000}"/>
    <cellStyle name="Migliaia 2 3 8 3 2 2 2" xfId="43702" xr:uid="{00000000-0005-0000-0000-0000BC2B0000}"/>
    <cellStyle name="Migliaia 2 3 8 3 2 3" xfId="32285" xr:uid="{00000000-0005-0000-0000-0000BD2B0000}"/>
    <cellStyle name="Migliaia 2 3 8 3 3" xfId="15157" xr:uid="{00000000-0005-0000-0000-0000BE2B0000}"/>
    <cellStyle name="Migliaia 2 3 8 3 3 2" xfId="37994" xr:uid="{00000000-0005-0000-0000-0000BF2B0000}"/>
    <cellStyle name="Migliaia 2 3 8 3 4" xfId="26577" xr:uid="{00000000-0005-0000-0000-0000C02B0000}"/>
    <cellStyle name="Migliaia 2 3 8 4" xfId="6594" xr:uid="{00000000-0005-0000-0000-0000C12B0000}"/>
    <cellStyle name="Migliaia 2 3 8 4 2" xfId="18011" xr:uid="{00000000-0005-0000-0000-0000C22B0000}"/>
    <cellStyle name="Migliaia 2 3 8 4 2 2" xfId="40848" xr:uid="{00000000-0005-0000-0000-0000C32B0000}"/>
    <cellStyle name="Migliaia 2 3 8 4 3" xfId="29431" xr:uid="{00000000-0005-0000-0000-0000C42B0000}"/>
    <cellStyle name="Migliaia 2 3 8 5" xfId="12303" xr:uid="{00000000-0005-0000-0000-0000C52B0000}"/>
    <cellStyle name="Migliaia 2 3 8 5 2" xfId="35140" xr:uid="{00000000-0005-0000-0000-0000C62B0000}"/>
    <cellStyle name="Migliaia 2 3 8 6" xfId="23723" xr:uid="{00000000-0005-0000-0000-0000C72B0000}"/>
    <cellStyle name="Migliaia 2 3 9" xfId="1013" xr:uid="{00000000-0005-0000-0000-0000C82B0000}"/>
    <cellStyle name="Migliaia 2 3 9 2" xfId="2527" xr:uid="{00000000-0005-0000-0000-0000C92B0000}"/>
    <cellStyle name="Migliaia 2 3 9 2 2" xfId="5383" xr:uid="{00000000-0005-0000-0000-0000CA2B0000}"/>
    <cellStyle name="Migliaia 2 3 9 2 2 2" xfId="11091" xr:uid="{00000000-0005-0000-0000-0000CB2B0000}"/>
    <cellStyle name="Migliaia 2 3 9 2 2 2 2" xfId="22509" xr:uid="{00000000-0005-0000-0000-0000CC2B0000}"/>
    <cellStyle name="Migliaia 2 3 9 2 2 2 2 2" xfId="45346" xr:uid="{00000000-0005-0000-0000-0000CD2B0000}"/>
    <cellStyle name="Migliaia 2 3 9 2 2 2 3" xfId="33929" xr:uid="{00000000-0005-0000-0000-0000CE2B0000}"/>
    <cellStyle name="Migliaia 2 3 9 2 2 3" xfId="16801" xr:uid="{00000000-0005-0000-0000-0000CF2B0000}"/>
    <cellStyle name="Migliaia 2 3 9 2 2 3 2" xfId="39638" xr:uid="{00000000-0005-0000-0000-0000D02B0000}"/>
    <cellStyle name="Migliaia 2 3 9 2 2 4" xfId="28221" xr:uid="{00000000-0005-0000-0000-0000D12B0000}"/>
    <cellStyle name="Migliaia 2 3 9 2 3" xfId="8238" xr:uid="{00000000-0005-0000-0000-0000D22B0000}"/>
    <cellStyle name="Migliaia 2 3 9 2 3 2" xfId="19655" xr:uid="{00000000-0005-0000-0000-0000D32B0000}"/>
    <cellStyle name="Migliaia 2 3 9 2 3 2 2" xfId="42492" xr:uid="{00000000-0005-0000-0000-0000D42B0000}"/>
    <cellStyle name="Migliaia 2 3 9 2 3 3" xfId="31075" xr:uid="{00000000-0005-0000-0000-0000D52B0000}"/>
    <cellStyle name="Migliaia 2 3 9 2 4" xfId="13947" xr:uid="{00000000-0005-0000-0000-0000D62B0000}"/>
    <cellStyle name="Migliaia 2 3 9 2 4 2" xfId="36784" xr:uid="{00000000-0005-0000-0000-0000D72B0000}"/>
    <cellStyle name="Migliaia 2 3 9 2 5" xfId="25367" xr:uid="{00000000-0005-0000-0000-0000D82B0000}"/>
    <cellStyle name="Migliaia 2 3 9 3" xfId="3956" xr:uid="{00000000-0005-0000-0000-0000D92B0000}"/>
    <cellStyle name="Migliaia 2 3 9 3 2" xfId="9665" xr:uid="{00000000-0005-0000-0000-0000DA2B0000}"/>
    <cellStyle name="Migliaia 2 3 9 3 2 2" xfId="21082" xr:uid="{00000000-0005-0000-0000-0000DB2B0000}"/>
    <cellStyle name="Migliaia 2 3 9 3 2 2 2" xfId="43919" xr:uid="{00000000-0005-0000-0000-0000DC2B0000}"/>
    <cellStyle name="Migliaia 2 3 9 3 2 3" xfId="32502" xr:uid="{00000000-0005-0000-0000-0000DD2B0000}"/>
    <cellStyle name="Migliaia 2 3 9 3 3" xfId="15374" xr:uid="{00000000-0005-0000-0000-0000DE2B0000}"/>
    <cellStyle name="Migliaia 2 3 9 3 3 2" xfId="38211" xr:uid="{00000000-0005-0000-0000-0000DF2B0000}"/>
    <cellStyle name="Migliaia 2 3 9 3 4" xfId="26794" xr:uid="{00000000-0005-0000-0000-0000E02B0000}"/>
    <cellStyle name="Migliaia 2 3 9 4" xfId="6811" xr:uid="{00000000-0005-0000-0000-0000E12B0000}"/>
    <cellStyle name="Migliaia 2 3 9 4 2" xfId="18228" xr:uid="{00000000-0005-0000-0000-0000E22B0000}"/>
    <cellStyle name="Migliaia 2 3 9 4 2 2" xfId="41065" xr:uid="{00000000-0005-0000-0000-0000E32B0000}"/>
    <cellStyle name="Migliaia 2 3 9 4 3" xfId="29648" xr:uid="{00000000-0005-0000-0000-0000E42B0000}"/>
    <cellStyle name="Migliaia 2 3 9 5" xfId="12520" xr:uid="{00000000-0005-0000-0000-0000E52B0000}"/>
    <cellStyle name="Migliaia 2 3 9 5 2" xfId="35357" xr:uid="{00000000-0005-0000-0000-0000E62B0000}"/>
    <cellStyle name="Migliaia 2 3 9 6" xfId="23940" xr:uid="{00000000-0005-0000-0000-0000E72B0000}"/>
    <cellStyle name="Migliaia 2 4" xfId="123" xr:uid="{00000000-0005-0000-0000-0000E82B0000}"/>
    <cellStyle name="Migliaia 2 4 10" xfId="1865" xr:uid="{00000000-0005-0000-0000-0000E92B0000}"/>
    <cellStyle name="Migliaia 2 4 10 2" xfId="4721" xr:uid="{00000000-0005-0000-0000-0000EA2B0000}"/>
    <cellStyle name="Migliaia 2 4 10 2 2" xfId="10430" xr:uid="{00000000-0005-0000-0000-0000EB2B0000}"/>
    <cellStyle name="Migliaia 2 4 10 2 2 2" xfId="21847" xr:uid="{00000000-0005-0000-0000-0000EC2B0000}"/>
    <cellStyle name="Migliaia 2 4 10 2 2 2 2" xfId="44684" xr:uid="{00000000-0005-0000-0000-0000ED2B0000}"/>
    <cellStyle name="Migliaia 2 4 10 2 2 3" xfId="33267" xr:uid="{00000000-0005-0000-0000-0000EE2B0000}"/>
    <cellStyle name="Migliaia 2 4 10 2 3" xfId="16139" xr:uid="{00000000-0005-0000-0000-0000EF2B0000}"/>
    <cellStyle name="Migliaia 2 4 10 2 3 2" xfId="38976" xr:uid="{00000000-0005-0000-0000-0000F02B0000}"/>
    <cellStyle name="Migliaia 2 4 10 2 4" xfId="27559" xr:uid="{00000000-0005-0000-0000-0000F12B0000}"/>
    <cellStyle name="Migliaia 2 4 10 3" xfId="7576" xr:uid="{00000000-0005-0000-0000-0000F22B0000}"/>
    <cellStyle name="Migliaia 2 4 10 3 2" xfId="18993" xr:uid="{00000000-0005-0000-0000-0000F32B0000}"/>
    <cellStyle name="Migliaia 2 4 10 3 2 2" xfId="41830" xr:uid="{00000000-0005-0000-0000-0000F42B0000}"/>
    <cellStyle name="Migliaia 2 4 10 3 3" xfId="30413" xr:uid="{00000000-0005-0000-0000-0000F52B0000}"/>
    <cellStyle name="Migliaia 2 4 10 4" xfId="13285" xr:uid="{00000000-0005-0000-0000-0000F62B0000}"/>
    <cellStyle name="Migliaia 2 4 10 4 2" xfId="36122" xr:uid="{00000000-0005-0000-0000-0000F72B0000}"/>
    <cellStyle name="Migliaia 2 4 10 5" xfId="24705" xr:uid="{00000000-0005-0000-0000-0000F82B0000}"/>
    <cellStyle name="Migliaia 2 4 11" xfId="3294" xr:uid="{00000000-0005-0000-0000-0000F92B0000}"/>
    <cellStyle name="Migliaia 2 4 11 2" xfId="9003" xr:uid="{00000000-0005-0000-0000-0000FA2B0000}"/>
    <cellStyle name="Migliaia 2 4 11 2 2" xfId="20420" xr:uid="{00000000-0005-0000-0000-0000FB2B0000}"/>
    <cellStyle name="Migliaia 2 4 11 2 2 2" xfId="43257" xr:uid="{00000000-0005-0000-0000-0000FC2B0000}"/>
    <cellStyle name="Migliaia 2 4 11 2 3" xfId="31840" xr:uid="{00000000-0005-0000-0000-0000FD2B0000}"/>
    <cellStyle name="Migliaia 2 4 11 3" xfId="14712" xr:uid="{00000000-0005-0000-0000-0000FE2B0000}"/>
    <cellStyle name="Migliaia 2 4 11 3 2" xfId="37549" xr:uid="{00000000-0005-0000-0000-0000FF2B0000}"/>
    <cellStyle name="Migliaia 2 4 11 4" xfId="26132" xr:uid="{00000000-0005-0000-0000-0000002C0000}"/>
    <cellStyle name="Migliaia 2 4 12" xfId="6149" xr:uid="{00000000-0005-0000-0000-0000012C0000}"/>
    <cellStyle name="Migliaia 2 4 12 2" xfId="17566" xr:uid="{00000000-0005-0000-0000-0000022C0000}"/>
    <cellStyle name="Migliaia 2 4 12 2 2" xfId="40403" xr:uid="{00000000-0005-0000-0000-0000032C0000}"/>
    <cellStyle name="Migliaia 2 4 12 3" xfId="28986" xr:uid="{00000000-0005-0000-0000-0000042C0000}"/>
    <cellStyle name="Migliaia 2 4 13" xfId="11858" xr:uid="{00000000-0005-0000-0000-0000052C0000}"/>
    <cellStyle name="Migliaia 2 4 13 2" xfId="34695" xr:uid="{00000000-0005-0000-0000-0000062C0000}"/>
    <cellStyle name="Migliaia 2 4 14" xfId="23278" xr:uid="{00000000-0005-0000-0000-0000072C0000}"/>
    <cellStyle name="Migliaia 2 4 15" xfId="224" xr:uid="{00000000-0005-0000-0000-0000082C0000}"/>
    <cellStyle name="Migliaia 2 4 2" xfId="314" xr:uid="{00000000-0005-0000-0000-0000092C0000}"/>
    <cellStyle name="Migliaia 2 4 2 10" xfId="6227" xr:uid="{00000000-0005-0000-0000-00000A2C0000}"/>
    <cellStyle name="Migliaia 2 4 2 10 2" xfId="17644" xr:uid="{00000000-0005-0000-0000-00000B2C0000}"/>
    <cellStyle name="Migliaia 2 4 2 10 2 2" xfId="40481" xr:uid="{00000000-0005-0000-0000-00000C2C0000}"/>
    <cellStyle name="Migliaia 2 4 2 10 3" xfId="29064" xr:uid="{00000000-0005-0000-0000-00000D2C0000}"/>
    <cellStyle name="Migliaia 2 4 2 11" xfId="11936" xr:uid="{00000000-0005-0000-0000-00000E2C0000}"/>
    <cellStyle name="Migliaia 2 4 2 11 2" xfId="34773" xr:uid="{00000000-0005-0000-0000-00000F2C0000}"/>
    <cellStyle name="Migliaia 2 4 2 12" xfId="23356" xr:uid="{00000000-0005-0000-0000-0000102C0000}"/>
    <cellStyle name="Migliaia 2 4 2 2" xfId="467" xr:uid="{00000000-0005-0000-0000-0000112C0000}"/>
    <cellStyle name="Migliaia 2 4 2 2 10" xfId="12059" xr:uid="{00000000-0005-0000-0000-0000122C0000}"/>
    <cellStyle name="Migliaia 2 4 2 2 10 2" xfId="34896" xr:uid="{00000000-0005-0000-0000-0000132C0000}"/>
    <cellStyle name="Migliaia 2 4 2 2 11" xfId="23479" xr:uid="{00000000-0005-0000-0000-0000142C0000}"/>
    <cellStyle name="Migliaia 2 4 2 2 2" xfId="721" xr:uid="{00000000-0005-0000-0000-0000152C0000}"/>
    <cellStyle name="Migliaia 2 4 2 2 2 2" xfId="2283" xr:uid="{00000000-0005-0000-0000-0000162C0000}"/>
    <cellStyle name="Migliaia 2 4 2 2 2 2 2" xfId="5139" xr:uid="{00000000-0005-0000-0000-0000172C0000}"/>
    <cellStyle name="Migliaia 2 4 2 2 2 2 2 2" xfId="10847" xr:uid="{00000000-0005-0000-0000-0000182C0000}"/>
    <cellStyle name="Migliaia 2 4 2 2 2 2 2 2 2" xfId="22265" xr:uid="{00000000-0005-0000-0000-0000192C0000}"/>
    <cellStyle name="Migliaia 2 4 2 2 2 2 2 2 2 2" xfId="45102" xr:uid="{00000000-0005-0000-0000-00001A2C0000}"/>
    <cellStyle name="Migliaia 2 4 2 2 2 2 2 2 3" xfId="33685" xr:uid="{00000000-0005-0000-0000-00001B2C0000}"/>
    <cellStyle name="Migliaia 2 4 2 2 2 2 2 3" xfId="16557" xr:uid="{00000000-0005-0000-0000-00001C2C0000}"/>
    <cellStyle name="Migliaia 2 4 2 2 2 2 2 3 2" xfId="39394" xr:uid="{00000000-0005-0000-0000-00001D2C0000}"/>
    <cellStyle name="Migliaia 2 4 2 2 2 2 2 4" xfId="27977" xr:uid="{00000000-0005-0000-0000-00001E2C0000}"/>
    <cellStyle name="Migliaia 2 4 2 2 2 2 3" xfId="7994" xr:uid="{00000000-0005-0000-0000-00001F2C0000}"/>
    <cellStyle name="Migliaia 2 4 2 2 2 2 3 2" xfId="19411" xr:uid="{00000000-0005-0000-0000-0000202C0000}"/>
    <cellStyle name="Migliaia 2 4 2 2 2 2 3 2 2" xfId="42248" xr:uid="{00000000-0005-0000-0000-0000212C0000}"/>
    <cellStyle name="Migliaia 2 4 2 2 2 2 3 3" xfId="30831" xr:uid="{00000000-0005-0000-0000-0000222C0000}"/>
    <cellStyle name="Migliaia 2 4 2 2 2 2 4" xfId="13703" xr:uid="{00000000-0005-0000-0000-0000232C0000}"/>
    <cellStyle name="Migliaia 2 4 2 2 2 2 4 2" xfId="36540" xr:uid="{00000000-0005-0000-0000-0000242C0000}"/>
    <cellStyle name="Migliaia 2 4 2 2 2 2 5" xfId="25123" xr:uid="{00000000-0005-0000-0000-0000252C0000}"/>
    <cellStyle name="Migliaia 2 4 2 2 2 3" xfId="3712" xr:uid="{00000000-0005-0000-0000-0000262C0000}"/>
    <cellStyle name="Migliaia 2 4 2 2 2 3 2" xfId="9421" xr:uid="{00000000-0005-0000-0000-0000272C0000}"/>
    <cellStyle name="Migliaia 2 4 2 2 2 3 2 2" xfId="20838" xr:uid="{00000000-0005-0000-0000-0000282C0000}"/>
    <cellStyle name="Migliaia 2 4 2 2 2 3 2 2 2" xfId="43675" xr:uid="{00000000-0005-0000-0000-0000292C0000}"/>
    <cellStyle name="Migliaia 2 4 2 2 2 3 2 3" xfId="32258" xr:uid="{00000000-0005-0000-0000-00002A2C0000}"/>
    <cellStyle name="Migliaia 2 4 2 2 2 3 3" xfId="15130" xr:uid="{00000000-0005-0000-0000-00002B2C0000}"/>
    <cellStyle name="Migliaia 2 4 2 2 2 3 3 2" xfId="37967" xr:uid="{00000000-0005-0000-0000-00002C2C0000}"/>
    <cellStyle name="Migliaia 2 4 2 2 2 3 4" xfId="26550" xr:uid="{00000000-0005-0000-0000-00002D2C0000}"/>
    <cellStyle name="Migliaia 2 4 2 2 2 4" xfId="6567" xr:uid="{00000000-0005-0000-0000-00002E2C0000}"/>
    <cellStyle name="Migliaia 2 4 2 2 2 4 2" xfId="17984" xr:uid="{00000000-0005-0000-0000-00002F2C0000}"/>
    <cellStyle name="Migliaia 2 4 2 2 2 4 2 2" xfId="40821" xr:uid="{00000000-0005-0000-0000-0000302C0000}"/>
    <cellStyle name="Migliaia 2 4 2 2 2 4 3" xfId="29404" xr:uid="{00000000-0005-0000-0000-0000312C0000}"/>
    <cellStyle name="Migliaia 2 4 2 2 2 5" xfId="12276" xr:uid="{00000000-0005-0000-0000-0000322C0000}"/>
    <cellStyle name="Migliaia 2 4 2 2 2 5 2" xfId="35113" xr:uid="{00000000-0005-0000-0000-0000332C0000}"/>
    <cellStyle name="Migliaia 2 4 2 2 2 6" xfId="23696" xr:uid="{00000000-0005-0000-0000-0000342C0000}"/>
    <cellStyle name="Migliaia 2 4 2 2 3" xfId="981" xr:uid="{00000000-0005-0000-0000-0000352C0000}"/>
    <cellStyle name="Migliaia 2 4 2 2 3 2" xfId="2500" xr:uid="{00000000-0005-0000-0000-0000362C0000}"/>
    <cellStyle name="Migliaia 2 4 2 2 3 2 2" xfId="5356" xr:uid="{00000000-0005-0000-0000-0000372C0000}"/>
    <cellStyle name="Migliaia 2 4 2 2 3 2 2 2" xfId="11064" xr:uid="{00000000-0005-0000-0000-0000382C0000}"/>
    <cellStyle name="Migliaia 2 4 2 2 3 2 2 2 2" xfId="22482" xr:uid="{00000000-0005-0000-0000-0000392C0000}"/>
    <cellStyle name="Migliaia 2 4 2 2 3 2 2 2 2 2" xfId="45319" xr:uid="{00000000-0005-0000-0000-00003A2C0000}"/>
    <cellStyle name="Migliaia 2 4 2 2 3 2 2 2 3" xfId="33902" xr:uid="{00000000-0005-0000-0000-00003B2C0000}"/>
    <cellStyle name="Migliaia 2 4 2 2 3 2 2 3" xfId="16774" xr:uid="{00000000-0005-0000-0000-00003C2C0000}"/>
    <cellStyle name="Migliaia 2 4 2 2 3 2 2 3 2" xfId="39611" xr:uid="{00000000-0005-0000-0000-00003D2C0000}"/>
    <cellStyle name="Migliaia 2 4 2 2 3 2 2 4" xfId="28194" xr:uid="{00000000-0005-0000-0000-00003E2C0000}"/>
    <cellStyle name="Migliaia 2 4 2 2 3 2 3" xfId="8211" xr:uid="{00000000-0005-0000-0000-00003F2C0000}"/>
    <cellStyle name="Migliaia 2 4 2 2 3 2 3 2" xfId="19628" xr:uid="{00000000-0005-0000-0000-0000402C0000}"/>
    <cellStyle name="Migliaia 2 4 2 2 3 2 3 2 2" xfId="42465" xr:uid="{00000000-0005-0000-0000-0000412C0000}"/>
    <cellStyle name="Migliaia 2 4 2 2 3 2 3 3" xfId="31048" xr:uid="{00000000-0005-0000-0000-0000422C0000}"/>
    <cellStyle name="Migliaia 2 4 2 2 3 2 4" xfId="13920" xr:uid="{00000000-0005-0000-0000-0000432C0000}"/>
    <cellStyle name="Migliaia 2 4 2 2 3 2 4 2" xfId="36757" xr:uid="{00000000-0005-0000-0000-0000442C0000}"/>
    <cellStyle name="Migliaia 2 4 2 2 3 2 5" xfId="25340" xr:uid="{00000000-0005-0000-0000-0000452C0000}"/>
    <cellStyle name="Migliaia 2 4 2 2 3 3" xfId="3929" xr:uid="{00000000-0005-0000-0000-0000462C0000}"/>
    <cellStyle name="Migliaia 2 4 2 2 3 3 2" xfId="9638" xr:uid="{00000000-0005-0000-0000-0000472C0000}"/>
    <cellStyle name="Migliaia 2 4 2 2 3 3 2 2" xfId="21055" xr:uid="{00000000-0005-0000-0000-0000482C0000}"/>
    <cellStyle name="Migliaia 2 4 2 2 3 3 2 2 2" xfId="43892" xr:uid="{00000000-0005-0000-0000-0000492C0000}"/>
    <cellStyle name="Migliaia 2 4 2 2 3 3 2 3" xfId="32475" xr:uid="{00000000-0005-0000-0000-00004A2C0000}"/>
    <cellStyle name="Migliaia 2 4 2 2 3 3 3" xfId="15347" xr:uid="{00000000-0005-0000-0000-00004B2C0000}"/>
    <cellStyle name="Migliaia 2 4 2 2 3 3 3 2" xfId="38184" xr:uid="{00000000-0005-0000-0000-00004C2C0000}"/>
    <cellStyle name="Migliaia 2 4 2 2 3 3 4" xfId="26767" xr:uid="{00000000-0005-0000-0000-00004D2C0000}"/>
    <cellStyle name="Migliaia 2 4 2 2 3 4" xfId="6784" xr:uid="{00000000-0005-0000-0000-00004E2C0000}"/>
    <cellStyle name="Migliaia 2 4 2 2 3 4 2" xfId="18201" xr:uid="{00000000-0005-0000-0000-00004F2C0000}"/>
    <cellStyle name="Migliaia 2 4 2 2 3 4 2 2" xfId="41038" xr:uid="{00000000-0005-0000-0000-0000502C0000}"/>
    <cellStyle name="Migliaia 2 4 2 2 3 4 3" xfId="29621" xr:uid="{00000000-0005-0000-0000-0000512C0000}"/>
    <cellStyle name="Migliaia 2 4 2 2 3 5" xfId="12493" xr:uid="{00000000-0005-0000-0000-0000522C0000}"/>
    <cellStyle name="Migliaia 2 4 2 2 3 5 2" xfId="35330" xr:uid="{00000000-0005-0000-0000-0000532C0000}"/>
    <cellStyle name="Migliaia 2 4 2 2 3 6" xfId="23913" xr:uid="{00000000-0005-0000-0000-0000542C0000}"/>
    <cellStyle name="Migliaia 2 4 2 2 4" xfId="1228" xr:uid="{00000000-0005-0000-0000-0000552C0000}"/>
    <cellStyle name="Migliaia 2 4 2 2 4 2" xfId="2717" xr:uid="{00000000-0005-0000-0000-0000562C0000}"/>
    <cellStyle name="Migliaia 2 4 2 2 4 2 2" xfId="5573" xr:uid="{00000000-0005-0000-0000-0000572C0000}"/>
    <cellStyle name="Migliaia 2 4 2 2 4 2 2 2" xfId="11281" xr:uid="{00000000-0005-0000-0000-0000582C0000}"/>
    <cellStyle name="Migliaia 2 4 2 2 4 2 2 2 2" xfId="22699" xr:uid="{00000000-0005-0000-0000-0000592C0000}"/>
    <cellStyle name="Migliaia 2 4 2 2 4 2 2 2 2 2" xfId="45536" xr:uid="{00000000-0005-0000-0000-00005A2C0000}"/>
    <cellStyle name="Migliaia 2 4 2 2 4 2 2 2 3" xfId="34119" xr:uid="{00000000-0005-0000-0000-00005B2C0000}"/>
    <cellStyle name="Migliaia 2 4 2 2 4 2 2 3" xfId="16991" xr:uid="{00000000-0005-0000-0000-00005C2C0000}"/>
    <cellStyle name="Migliaia 2 4 2 2 4 2 2 3 2" xfId="39828" xr:uid="{00000000-0005-0000-0000-00005D2C0000}"/>
    <cellStyle name="Migliaia 2 4 2 2 4 2 2 4" xfId="28411" xr:uid="{00000000-0005-0000-0000-00005E2C0000}"/>
    <cellStyle name="Migliaia 2 4 2 2 4 2 3" xfId="8428" xr:uid="{00000000-0005-0000-0000-00005F2C0000}"/>
    <cellStyle name="Migliaia 2 4 2 2 4 2 3 2" xfId="19845" xr:uid="{00000000-0005-0000-0000-0000602C0000}"/>
    <cellStyle name="Migliaia 2 4 2 2 4 2 3 2 2" xfId="42682" xr:uid="{00000000-0005-0000-0000-0000612C0000}"/>
    <cellStyle name="Migliaia 2 4 2 2 4 2 3 3" xfId="31265" xr:uid="{00000000-0005-0000-0000-0000622C0000}"/>
    <cellStyle name="Migliaia 2 4 2 2 4 2 4" xfId="14137" xr:uid="{00000000-0005-0000-0000-0000632C0000}"/>
    <cellStyle name="Migliaia 2 4 2 2 4 2 4 2" xfId="36974" xr:uid="{00000000-0005-0000-0000-0000642C0000}"/>
    <cellStyle name="Migliaia 2 4 2 2 4 2 5" xfId="25557" xr:uid="{00000000-0005-0000-0000-0000652C0000}"/>
    <cellStyle name="Migliaia 2 4 2 2 4 3" xfId="4146" xr:uid="{00000000-0005-0000-0000-0000662C0000}"/>
    <cellStyle name="Migliaia 2 4 2 2 4 3 2" xfId="9855" xr:uid="{00000000-0005-0000-0000-0000672C0000}"/>
    <cellStyle name="Migliaia 2 4 2 2 4 3 2 2" xfId="21272" xr:uid="{00000000-0005-0000-0000-0000682C0000}"/>
    <cellStyle name="Migliaia 2 4 2 2 4 3 2 2 2" xfId="44109" xr:uid="{00000000-0005-0000-0000-0000692C0000}"/>
    <cellStyle name="Migliaia 2 4 2 2 4 3 2 3" xfId="32692" xr:uid="{00000000-0005-0000-0000-00006A2C0000}"/>
    <cellStyle name="Migliaia 2 4 2 2 4 3 3" xfId="15564" xr:uid="{00000000-0005-0000-0000-00006B2C0000}"/>
    <cellStyle name="Migliaia 2 4 2 2 4 3 3 2" xfId="38401" xr:uid="{00000000-0005-0000-0000-00006C2C0000}"/>
    <cellStyle name="Migliaia 2 4 2 2 4 3 4" xfId="26984" xr:uid="{00000000-0005-0000-0000-00006D2C0000}"/>
    <cellStyle name="Migliaia 2 4 2 2 4 4" xfId="7001" xr:uid="{00000000-0005-0000-0000-00006E2C0000}"/>
    <cellStyle name="Migliaia 2 4 2 2 4 4 2" xfId="18418" xr:uid="{00000000-0005-0000-0000-00006F2C0000}"/>
    <cellStyle name="Migliaia 2 4 2 2 4 4 2 2" xfId="41255" xr:uid="{00000000-0005-0000-0000-0000702C0000}"/>
    <cellStyle name="Migliaia 2 4 2 2 4 4 3" xfId="29838" xr:uid="{00000000-0005-0000-0000-0000712C0000}"/>
    <cellStyle name="Migliaia 2 4 2 2 4 5" xfId="12710" xr:uid="{00000000-0005-0000-0000-0000722C0000}"/>
    <cellStyle name="Migliaia 2 4 2 2 4 5 2" xfId="35547" xr:uid="{00000000-0005-0000-0000-0000732C0000}"/>
    <cellStyle name="Migliaia 2 4 2 2 4 6" xfId="24130" xr:uid="{00000000-0005-0000-0000-0000742C0000}"/>
    <cellStyle name="Migliaia 2 4 2 2 5" xfId="1475" xr:uid="{00000000-0005-0000-0000-0000752C0000}"/>
    <cellStyle name="Migliaia 2 4 2 2 5 2" xfId="2934" xr:uid="{00000000-0005-0000-0000-0000762C0000}"/>
    <cellStyle name="Migliaia 2 4 2 2 5 2 2" xfId="5790" xr:uid="{00000000-0005-0000-0000-0000772C0000}"/>
    <cellStyle name="Migliaia 2 4 2 2 5 2 2 2" xfId="11498" xr:uid="{00000000-0005-0000-0000-0000782C0000}"/>
    <cellStyle name="Migliaia 2 4 2 2 5 2 2 2 2" xfId="22916" xr:uid="{00000000-0005-0000-0000-0000792C0000}"/>
    <cellStyle name="Migliaia 2 4 2 2 5 2 2 2 2 2" xfId="45753" xr:uid="{00000000-0005-0000-0000-00007A2C0000}"/>
    <cellStyle name="Migliaia 2 4 2 2 5 2 2 2 3" xfId="34336" xr:uid="{00000000-0005-0000-0000-00007B2C0000}"/>
    <cellStyle name="Migliaia 2 4 2 2 5 2 2 3" xfId="17208" xr:uid="{00000000-0005-0000-0000-00007C2C0000}"/>
    <cellStyle name="Migliaia 2 4 2 2 5 2 2 3 2" xfId="40045" xr:uid="{00000000-0005-0000-0000-00007D2C0000}"/>
    <cellStyle name="Migliaia 2 4 2 2 5 2 2 4" xfId="28628" xr:uid="{00000000-0005-0000-0000-00007E2C0000}"/>
    <cellStyle name="Migliaia 2 4 2 2 5 2 3" xfId="8645" xr:uid="{00000000-0005-0000-0000-00007F2C0000}"/>
    <cellStyle name="Migliaia 2 4 2 2 5 2 3 2" xfId="20062" xr:uid="{00000000-0005-0000-0000-0000802C0000}"/>
    <cellStyle name="Migliaia 2 4 2 2 5 2 3 2 2" xfId="42899" xr:uid="{00000000-0005-0000-0000-0000812C0000}"/>
    <cellStyle name="Migliaia 2 4 2 2 5 2 3 3" xfId="31482" xr:uid="{00000000-0005-0000-0000-0000822C0000}"/>
    <cellStyle name="Migliaia 2 4 2 2 5 2 4" xfId="14354" xr:uid="{00000000-0005-0000-0000-0000832C0000}"/>
    <cellStyle name="Migliaia 2 4 2 2 5 2 4 2" xfId="37191" xr:uid="{00000000-0005-0000-0000-0000842C0000}"/>
    <cellStyle name="Migliaia 2 4 2 2 5 2 5" xfId="25774" xr:uid="{00000000-0005-0000-0000-0000852C0000}"/>
    <cellStyle name="Migliaia 2 4 2 2 5 3" xfId="4363" xr:uid="{00000000-0005-0000-0000-0000862C0000}"/>
    <cellStyle name="Migliaia 2 4 2 2 5 3 2" xfId="10072" xr:uid="{00000000-0005-0000-0000-0000872C0000}"/>
    <cellStyle name="Migliaia 2 4 2 2 5 3 2 2" xfId="21489" xr:uid="{00000000-0005-0000-0000-0000882C0000}"/>
    <cellStyle name="Migliaia 2 4 2 2 5 3 2 2 2" xfId="44326" xr:uid="{00000000-0005-0000-0000-0000892C0000}"/>
    <cellStyle name="Migliaia 2 4 2 2 5 3 2 3" xfId="32909" xr:uid="{00000000-0005-0000-0000-00008A2C0000}"/>
    <cellStyle name="Migliaia 2 4 2 2 5 3 3" xfId="15781" xr:uid="{00000000-0005-0000-0000-00008B2C0000}"/>
    <cellStyle name="Migliaia 2 4 2 2 5 3 3 2" xfId="38618" xr:uid="{00000000-0005-0000-0000-00008C2C0000}"/>
    <cellStyle name="Migliaia 2 4 2 2 5 3 4" xfId="27201" xr:uid="{00000000-0005-0000-0000-00008D2C0000}"/>
    <cellStyle name="Migliaia 2 4 2 2 5 4" xfId="7218" xr:uid="{00000000-0005-0000-0000-00008E2C0000}"/>
    <cellStyle name="Migliaia 2 4 2 2 5 4 2" xfId="18635" xr:uid="{00000000-0005-0000-0000-00008F2C0000}"/>
    <cellStyle name="Migliaia 2 4 2 2 5 4 2 2" xfId="41472" xr:uid="{00000000-0005-0000-0000-0000902C0000}"/>
    <cellStyle name="Migliaia 2 4 2 2 5 4 3" xfId="30055" xr:uid="{00000000-0005-0000-0000-0000912C0000}"/>
    <cellStyle name="Migliaia 2 4 2 2 5 5" xfId="12927" xr:uid="{00000000-0005-0000-0000-0000922C0000}"/>
    <cellStyle name="Migliaia 2 4 2 2 5 5 2" xfId="35764" xr:uid="{00000000-0005-0000-0000-0000932C0000}"/>
    <cellStyle name="Migliaia 2 4 2 2 5 6" xfId="24347" xr:uid="{00000000-0005-0000-0000-0000942C0000}"/>
    <cellStyle name="Migliaia 2 4 2 2 6" xfId="1722" xr:uid="{00000000-0005-0000-0000-0000952C0000}"/>
    <cellStyle name="Migliaia 2 4 2 2 6 2" xfId="3151" xr:uid="{00000000-0005-0000-0000-0000962C0000}"/>
    <cellStyle name="Migliaia 2 4 2 2 6 2 2" xfId="6007" xr:uid="{00000000-0005-0000-0000-0000972C0000}"/>
    <cellStyle name="Migliaia 2 4 2 2 6 2 2 2" xfId="11715" xr:uid="{00000000-0005-0000-0000-0000982C0000}"/>
    <cellStyle name="Migliaia 2 4 2 2 6 2 2 2 2" xfId="23133" xr:uid="{00000000-0005-0000-0000-0000992C0000}"/>
    <cellStyle name="Migliaia 2 4 2 2 6 2 2 2 2 2" xfId="45970" xr:uid="{00000000-0005-0000-0000-00009A2C0000}"/>
    <cellStyle name="Migliaia 2 4 2 2 6 2 2 2 3" xfId="34553" xr:uid="{00000000-0005-0000-0000-00009B2C0000}"/>
    <cellStyle name="Migliaia 2 4 2 2 6 2 2 3" xfId="17425" xr:uid="{00000000-0005-0000-0000-00009C2C0000}"/>
    <cellStyle name="Migliaia 2 4 2 2 6 2 2 3 2" xfId="40262" xr:uid="{00000000-0005-0000-0000-00009D2C0000}"/>
    <cellStyle name="Migliaia 2 4 2 2 6 2 2 4" xfId="28845" xr:uid="{00000000-0005-0000-0000-00009E2C0000}"/>
    <cellStyle name="Migliaia 2 4 2 2 6 2 3" xfId="8862" xr:uid="{00000000-0005-0000-0000-00009F2C0000}"/>
    <cellStyle name="Migliaia 2 4 2 2 6 2 3 2" xfId="20279" xr:uid="{00000000-0005-0000-0000-0000A02C0000}"/>
    <cellStyle name="Migliaia 2 4 2 2 6 2 3 2 2" xfId="43116" xr:uid="{00000000-0005-0000-0000-0000A12C0000}"/>
    <cellStyle name="Migliaia 2 4 2 2 6 2 3 3" xfId="31699" xr:uid="{00000000-0005-0000-0000-0000A22C0000}"/>
    <cellStyle name="Migliaia 2 4 2 2 6 2 4" xfId="14571" xr:uid="{00000000-0005-0000-0000-0000A32C0000}"/>
    <cellStyle name="Migliaia 2 4 2 2 6 2 4 2" xfId="37408" xr:uid="{00000000-0005-0000-0000-0000A42C0000}"/>
    <cellStyle name="Migliaia 2 4 2 2 6 2 5" xfId="25991" xr:uid="{00000000-0005-0000-0000-0000A52C0000}"/>
    <cellStyle name="Migliaia 2 4 2 2 6 3" xfId="4580" xr:uid="{00000000-0005-0000-0000-0000A62C0000}"/>
    <cellStyle name="Migliaia 2 4 2 2 6 3 2" xfId="10289" xr:uid="{00000000-0005-0000-0000-0000A72C0000}"/>
    <cellStyle name="Migliaia 2 4 2 2 6 3 2 2" xfId="21706" xr:uid="{00000000-0005-0000-0000-0000A82C0000}"/>
    <cellStyle name="Migliaia 2 4 2 2 6 3 2 2 2" xfId="44543" xr:uid="{00000000-0005-0000-0000-0000A92C0000}"/>
    <cellStyle name="Migliaia 2 4 2 2 6 3 2 3" xfId="33126" xr:uid="{00000000-0005-0000-0000-0000AA2C0000}"/>
    <cellStyle name="Migliaia 2 4 2 2 6 3 3" xfId="15998" xr:uid="{00000000-0005-0000-0000-0000AB2C0000}"/>
    <cellStyle name="Migliaia 2 4 2 2 6 3 3 2" xfId="38835" xr:uid="{00000000-0005-0000-0000-0000AC2C0000}"/>
    <cellStyle name="Migliaia 2 4 2 2 6 3 4" xfId="27418" xr:uid="{00000000-0005-0000-0000-0000AD2C0000}"/>
    <cellStyle name="Migliaia 2 4 2 2 6 4" xfId="7435" xr:uid="{00000000-0005-0000-0000-0000AE2C0000}"/>
    <cellStyle name="Migliaia 2 4 2 2 6 4 2" xfId="18852" xr:uid="{00000000-0005-0000-0000-0000AF2C0000}"/>
    <cellStyle name="Migliaia 2 4 2 2 6 4 2 2" xfId="41689" xr:uid="{00000000-0005-0000-0000-0000B02C0000}"/>
    <cellStyle name="Migliaia 2 4 2 2 6 4 3" xfId="30272" xr:uid="{00000000-0005-0000-0000-0000B12C0000}"/>
    <cellStyle name="Migliaia 2 4 2 2 6 5" xfId="13144" xr:uid="{00000000-0005-0000-0000-0000B22C0000}"/>
    <cellStyle name="Migliaia 2 4 2 2 6 5 2" xfId="35981" xr:uid="{00000000-0005-0000-0000-0000B32C0000}"/>
    <cellStyle name="Migliaia 2 4 2 2 6 6" xfId="24564" xr:uid="{00000000-0005-0000-0000-0000B42C0000}"/>
    <cellStyle name="Migliaia 2 4 2 2 7" xfId="2066" xr:uid="{00000000-0005-0000-0000-0000B52C0000}"/>
    <cellStyle name="Migliaia 2 4 2 2 7 2" xfId="4922" xr:uid="{00000000-0005-0000-0000-0000B62C0000}"/>
    <cellStyle name="Migliaia 2 4 2 2 7 2 2" xfId="10630" xr:uid="{00000000-0005-0000-0000-0000B72C0000}"/>
    <cellStyle name="Migliaia 2 4 2 2 7 2 2 2" xfId="22048" xr:uid="{00000000-0005-0000-0000-0000B82C0000}"/>
    <cellStyle name="Migliaia 2 4 2 2 7 2 2 2 2" xfId="44885" xr:uid="{00000000-0005-0000-0000-0000B92C0000}"/>
    <cellStyle name="Migliaia 2 4 2 2 7 2 2 3" xfId="33468" xr:uid="{00000000-0005-0000-0000-0000BA2C0000}"/>
    <cellStyle name="Migliaia 2 4 2 2 7 2 3" xfId="16340" xr:uid="{00000000-0005-0000-0000-0000BB2C0000}"/>
    <cellStyle name="Migliaia 2 4 2 2 7 2 3 2" xfId="39177" xr:uid="{00000000-0005-0000-0000-0000BC2C0000}"/>
    <cellStyle name="Migliaia 2 4 2 2 7 2 4" xfId="27760" xr:uid="{00000000-0005-0000-0000-0000BD2C0000}"/>
    <cellStyle name="Migliaia 2 4 2 2 7 3" xfId="7777" xr:uid="{00000000-0005-0000-0000-0000BE2C0000}"/>
    <cellStyle name="Migliaia 2 4 2 2 7 3 2" xfId="19194" xr:uid="{00000000-0005-0000-0000-0000BF2C0000}"/>
    <cellStyle name="Migliaia 2 4 2 2 7 3 2 2" xfId="42031" xr:uid="{00000000-0005-0000-0000-0000C02C0000}"/>
    <cellStyle name="Migliaia 2 4 2 2 7 3 3" xfId="30614" xr:uid="{00000000-0005-0000-0000-0000C12C0000}"/>
    <cellStyle name="Migliaia 2 4 2 2 7 4" xfId="13486" xr:uid="{00000000-0005-0000-0000-0000C22C0000}"/>
    <cellStyle name="Migliaia 2 4 2 2 7 4 2" xfId="36323" xr:uid="{00000000-0005-0000-0000-0000C32C0000}"/>
    <cellStyle name="Migliaia 2 4 2 2 7 5" xfId="24906" xr:uid="{00000000-0005-0000-0000-0000C42C0000}"/>
    <cellStyle name="Migliaia 2 4 2 2 8" xfId="3495" xr:uid="{00000000-0005-0000-0000-0000C52C0000}"/>
    <cellStyle name="Migliaia 2 4 2 2 8 2" xfId="9204" xr:uid="{00000000-0005-0000-0000-0000C62C0000}"/>
    <cellStyle name="Migliaia 2 4 2 2 8 2 2" xfId="20621" xr:uid="{00000000-0005-0000-0000-0000C72C0000}"/>
    <cellStyle name="Migliaia 2 4 2 2 8 2 2 2" xfId="43458" xr:uid="{00000000-0005-0000-0000-0000C82C0000}"/>
    <cellStyle name="Migliaia 2 4 2 2 8 2 3" xfId="32041" xr:uid="{00000000-0005-0000-0000-0000C92C0000}"/>
    <cellStyle name="Migliaia 2 4 2 2 8 3" xfId="14913" xr:uid="{00000000-0005-0000-0000-0000CA2C0000}"/>
    <cellStyle name="Migliaia 2 4 2 2 8 3 2" xfId="37750" xr:uid="{00000000-0005-0000-0000-0000CB2C0000}"/>
    <cellStyle name="Migliaia 2 4 2 2 8 4" xfId="26333" xr:uid="{00000000-0005-0000-0000-0000CC2C0000}"/>
    <cellStyle name="Migliaia 2 4 2 2 9" xfId="6350" xr:uid="{00000000-0005-0000-0000-0000CD2C0000}"/>
    <cellStyle name="Migliaia 2 4 2 2 9 2" xfId="17767" xr:uid="{00000000-0005-0000-0000-0000CE2C0000}"/>
    <cellStyle name="Migliaia 2 4 2 2 9 2 2" xfId="40604" xr:uid="{00000000-0005-0000-0000-0000CF2C0000}"/>
    <cellStyle name="Migliaia 2 4 2 2 9 3" xfId="29187" xr:uid="{00000000-0005-0000-0000-0000D02C0000}"/>
    <cellStyle name="Migliaia 2 4 2 3" xfId="587" xr:uid="{00000000-0005-0000-0000-0000D12C0000}"/>
    <cellStyle name="Migliaia 2 4 2 3 2" xfId="2169" xr:uid="{00000000-0005-0000-0000-0000D22C0000}"/>
    <cellStyle name="Migliaia 2 4 2 3 2 2" xfId="5025" xr:uid="{00000000-0005-0000-0000-0000D32C0000}"/>
    <cellStyle name="Migliaia 2 4 2 3 2 2 2" xfId="10733" xr:uid="{00000000-0005-0000-0000-0000D42C0000}"/>
    <cellStyle name="Migliaia 2 4 2 3 2 2 2 2" xfId="22151" xr:uid="{00000000-0005-0000-0000-0000D52C0000}"/>
    <cellStyle name="Migliaia 2 4 2 3 2 2 2 2 2" xfId="44988" xr:uid="{00000000-0005-0000-0000-0000D62C0000}"/>
    <cellStyle name="Migliaia 2 4 2 3 2 2 2 3" xfId="33571" xr:uid="{00000000-0005-0000-0000-0000D72C0000}"/>
    <cellStyle name="Migliaia 2 4 2 3 2 2 3" xfId="16443" xr:uid="{00000000-0005-0000-0000-0000D82C0000}"/>
    <cellStyle name="Migliaia 2 4 2 3 2 2 3 2" xfId="39280" xr:uid="{00000000-0005-0000-0000-0000D92C0000}"/>
    <cellStyle name="Migliaia 2 4 2 3 2 2 4" xfId="27863" xr:uid="{00000000-0005-0000-0000-0000DA2C0000}"/>
    <cellStyle name="Migliaia 2 4 2 3 2 3" xfId="7880" xr:uid="{00000000-0005-0000-0000-0000DB2C0000}"/>
    <cellStyle name="Migliaia 2 4 2 3 2 3 2" xfId="19297" xr:uid="{00000000-0005-0000-0000-0000DC2C0000}"/>
    <cellStyle name="Migliaia 2 4 2 3 2 3 2 2" xfId="42134" xr:uid="{00000000-0005-0000-0000-0000DD2C0000}"/>
    <cellStyle name="Migliaia 2 4 2 3 2 3 3" xfId="30717" xr:uid="{00000000-0005-0000-0000-0000DE2C0000}"/>
    <cellStyle name="Migliaia 2 4 2 3 2 4" xfId="13589" xr:uid="{00000000-0005-0000-0000-0000DF2C0000}"/>
    <cellStyle name="Migliaia 2 4 2 3 2 4 2" xfId="36426" xr:uid="{00000000-0005-0000-0000-0000E02C0000}"/>
    <cellStyle name="Migliaia 2 4 2 3 2 5" xfId="25009" xr:uid="{00000000-0005-0000-0000-0000E12C0000}"/>
    <cellStyle name="Migliaia 2 4 2 3 3" xfId="3598" xr:uid="{00000000-0005-0000-0000-0000E22C0000}"/>
    <cellStyle name="Migliaia 2 4 2 3 3 2" xfId="9307" xr:uid="{00000000-0005-0000-0000-0000E32C0000}"/>
    <cellStyle name="Migliaia 2 4 2 3 3 2 2" xfId="20724" xr:uid="{00000000-0005-0000-0000-0000E42C0000}"/>
    <cellStyle name="Migliaia 2 4 2 3 3 2 2 2" xfId="43561" xr:uid="{00000000-0005-0000-0000-0000E52C0000}"/>
    <cellStyle name="Migliaia 2 4 2 3 3 2 3" xfId="32144" xr:uid="{00000000-0005-0000-0000-0000E62C0000}"/>
    <cellStyle name="Migliaia 2 4 2 3 3 3" xfId="15016" xr:uid="{00000000-0005-0000-0000-0000E72C0000}"/>
    <cellStyle name="Migliaia 2 4 2 3 3 3 2" xfId="37853" xr:uid="{00000000-0005-0000-0000-0000E82C0000}"/>
    <cellStyle name="Migliaia 2 4 2 3 3 4" xfId="26436" xr:uid="{00000000-0005-0000-0000-0000E92C0000}"/>
    <cellStyle name="Migliaia 2 4 2 3 4" xfId="6453" xr:uid="{00000000-0005-0000-0000-0000EA2C0000}"/>
    <cellStyle name="Migliaia 2 4 2 3 4 2" xfId="17870" xr:uid="{00000000-0005-0000-0000-0000EB2C0000}"/>
    <cellStyle name="Migliaia 2 4 2 3 4 2 2" xfId="40707" xr:uid="{00000000-0005-0000-0000-0000EC2C0000}"/>
    <cellStyle name="Migliaia 2 4 2 3 4 3" xfId="29290" xr:uid="{00000000-0005-0000-0000-0000ED2C0000}"/>
    <cellStyle name="Migliaia 2 4 2 3 5" xfId="12162" xr:uid="{00000000-0005-0000-0000-0000EE2C0000}"/>
    <cellStyle name="Migliaia 2 4 2 3 5 2" xfId="34999" xr:uid="{00000000-0005-0000-0000-0000EF2C0000}"/>
    <cellStyle name="Migliaia 2 4 2 3 6" xfId="23582" xr:uid="{00000000-0005-0000-0000-0000F02C0000}"/>
    <cellStyle name="Migliaia 2 4 2 4" xfId="850" xr:uid="{00000000-0005-0000-0000-0000F12C0000}"/>
    <cellStyle name="Migliaia 2 4 2 4 2" xfId="2386" xr:uid="{00000000-0005-0000-0000-0000F22C0000}"/>
    <cellStyle name="Migliaia 2 4 2 4 2 2" xfId="5242" xr:uid="{00000000-0005-0000-0000-0000F32C0000}"/>
    <cellStyle name="Migliaia 2 4 2 4 2 2 2" xfId="10950" xr:uid="{00000000-0005-0000-0000-0000F42C0000}"/>
    <cellStyle name="Migliaia 2 4 2 4 2 2 2 2" xfId="22368" xr:uid="{00000000-0005-0000-0000-0000F52C0000}"/>
    <cellStyle name="Migliaia 2 4 2 4 2 2 2 2 2" xfId="45205" xr:uid="{00000000-0005-0000-0000-0000F62C0000}"/>
    <cellStyle name="Migliaia 2 4 2 4 2 2 2 3" xfId="33788" xr:uid="{00000000-0005-0000-0000-0000F72C0000}"/>
    <cellStyle name="Migliaia 2 4 2 4 2 2 3" xfId="16660" xr:uid="{00000000-0005-0000-0000-0000F82C0000}"/>
    <cellStyle name="Migliaia 2 4 2 4 2 2 3 2" xfId="39497" xr:uid="{00000000-0005-0000-0000-0000F92C0000}"/>
    <cellStyle name="Migliaia 2 4 2 4 2 2 4" xfId="28080" xr:uid="{00000000-0005-0000-0000-0000FA2C0000}"/>
    <cellStyle name="Migliaia 2 4 2 4 2 3" xfId="8097" xr:uid="{00000000-0005-0000-0000-0000FB2C0000}"/>
    <cellStyle name="Migliaia 2 4 2 4 2 3 2" xfId="19514" xr:uid="{00000000-0005-0000-0000-0000FC2C0000}"/>
    <cellStyle name="Migliaia 2 4 2 4 2 3 2 2" xfId="42351" xr:uid="{00000000-0005-0000-0000-0000FD2C0000}"/>
    <cellStyle name="Migliaia 2 4 2 4 2 3 3" xfId="30934" xr:uid="{00000000-0005-0000-0000-0000FE2C0000}"/>
    <cellStyle name="Migliaia 2 4 2 4 2 4" xfId="13806" xr:uid="{00000000-0005-0000-0000-0000FF2C0000}"/>
    <cellStyle name="Migliaia 2 4 2 4 2 4 2" xfId="36643" xr:uid="{00000000-0005-0000-0000-0000002D0000}"/>
    <cellStyle name="Migliaia 2 4 2 4 2 5" xfId="25226" xr:uid="{00000000-0005-0000-0000-0000012D0000}"/>
    <cellStyle name="Migliaia 2 4 2 4 3" xfId="3815" xr:uid="{00000000-0005-0000-0000-0000022D0000}"/>
    <cellStyle name="Migliaia 2 4 2 4 3 2" xfId="9524" xr:uid="{00000000-0005-0000-0000-0000032D0000}"/>
    <cellStyle name="Migliaia 2 4 2 4 3 2 2" xfId="20941" xr:uid="{00000000-0005-0000-0000-0000042D0000}"/>
    <cellStyle name="Migliaia 2 4 2 4 3 2 2 2" xfId="43778" xr:uid="{00000000-0005-0000-0000-0000052D0000}"/>
    <cellStyle name="Migliaia 2 4 2 4 3 2 3" xfId="32361" xr:uid="{00000000-0005-0000-0000-0000062D0000}"/>
    <cellStyle name="Migliaia 2 4 2 4 3 3" xfId="15233" xr:uid="{00000000-0005-0000-0000-0000072D0000}"/>
    <cellStyle name="Migliaia 2 4 2 4 3 3 2" xfId="38070" xr:uid="{00000000-0005-0000-0000-0000082D0000}"/>
    <cellStyle name="Migliaia 2 4 2 4 3 4" xfId="26653" xr:uid="{00000000-0005-0000-0000-0000092D0000}"/>
    <cellStyle name="Migliaia 2 4 2 4 4" xfId="6670" xr:uid="{00000000-0005-0000-0000-00000A2D0000}"/>
    <cellStyle name="Migliaia 2 4 2 4 4 2" xfId="18087" xr:uid="{00000000-0005-0000-0000-00000B2D0000}"/>
    <cellStyle name="Migliaia 2 4 2 4 4 2 2" xfId="40924" xr:uid="{00000000-0005-0000-0000-00000C2D0000}"/>
    <cellStyle name="Migliaia 2 4 2 4 4 3" xfId="29507" xr:uid="{00000000-0005-0000-0000-00000D2D0000}"/>
    <cellStyle name="Migliaia 2 4 2 4 5" xfId="12379" xr:uid="{00000000-0005-0000-0000-00000E2D0000}"/>
    <cellStyle name="Migliaia 2 4 2 4 5 2" xfId="35216" xr:uid="{00000000-0005-0000-0000-00000F2D0000}"/>
    <cellStyle name="Migliaia 2 4 2 4 6" xfId="23799" xr:uid="{00000000-0005-0000-0000-0000102D0000}"/>
    <cellStyle name="Migliaia 2 4 2 5" xfId="1097" xr:uid="{00000000-0005-0000-0000-0000112D0000}"/>
    <cellStyle name="Migliaia 2 4 2 5 2" xfId="2603" xr:uid="{00000000-0005-0000-0000-0000122D0000}"/>
    <cellStyle name="Migliaia 2 4 2 5 2 2" xfId="5459" xr:uid="{00000000-0005-0000-0000-0000132D0000}"/>
    <cellStyle name="Migliaia 2 4 2 5 2 2 2" xfId="11167" xr:uid="{00000000-0005-0000-0000-0000142D0000}"/>
    <cellStyle name="Migliaia 2 4 2 5 2 2 2 2" xfId="22585" xr:uid="{00000000-0005-0000-0000-0000152D0000}"/>
    <cellStyle name="Migliaia 2 4 2 5 2 2 2 2 2" xfId="45422" xr:uid="{00000000-0005-0000-0000-0000162D0000}"/>
    <cellStyle name="Migliaia 2 4 2 5 2 2 2 3" xfId="34005" xr:uid="{00000000-0005-0000-0000-0000172D0000}"/>
    <cellStyle name="Migliaia 2 4 2 5 2 2 3" xfId="16877" xr:uid="{00000000-0005-0000-0000-0000182D0000}"/>
    <cellStyle name="Migliaia 2 4 2 5 2 2 3 2" xfId="39714" xr:uid="{00000000-0005-0000-0000-0000192D0000}"/>
    <cellStyle name="Migliaia 2 4 2 5 2 2 4" xfId="28297" xr:uid="{00000000-0005-0000-0000-00001A2D0000}"/>
    <cellStyle name="Migliaia 2 4 2 5 2 3" xfId="8314" xr:uid="{00000000-0005-0000-0000-00001B2D0000}"/>
    <cellStyle name="Migliaia 2 4 2 5 2 3 2" xfId="19731" xr:uid="{00000000-0005-0000-0000-00001C2D0000}"/>
    <cellStyle name="Migliaia 2 4 2 5 2 3 2 2" xfId="42568" xr:uid="{00000000-0005-0000-0000-00001D2D0000}"/>
    <cellStyle name="Migliaia 2 4 2 5 2 3 3" xfId="31151" xr:uid="{00000000-0005-0000-0000-00001E2D0000}"/>
    <cellStyle name="Migliaia 2 4 2 5 2 4" xfId="14023" xr:uid="{00000000-0005-0000-0000-00001F2D0000}"/>
    <cellStyle name="Migliaia 2 4 2 5 2 4 2" xfId="36860" xr:uid="{00000000-0005-0000-0000-0000202D0000}"/>
    <cellStyle name="Migliaia 2 4 2 5 2 5" xfId="25443" xr:uid="{00000000-0005-0000-0000-0000212D0000}"/>
    <cellStyle name="Migliaia 2 4 2 5 3" xfId="4032" xr:uid="{00000000-0005-0000-0000-0000222D0000}"/>
    <cellStyle name="Migliaia 2 4 2 5 3 2" xfId="9741" xr:uid="{00000000-0005-0000-0000-0000232D0000}"/>
    <cellStyle name="Migliaia 2 4 2 5 3 2 2" xfId="21158" xr:uid="{00000000-0005-0000-0000-0000242D0000}"/>
    <cellStyle name="Migliaia 2 4 2 5 3 2 2 2" xfId="43995" xr:uid="{00000000-0005-0000-0000-0000252D0000}"/>
    <cellStyle name="Migliaia 2 4 2 5 3 2 3" xfId="32578" xr:uid="{00000000-0005-0000-0000-0000262D0000}"/>
    <cellStyle name="Migliaia 2 4 2 5 3 3" xfId="15450" xr:uid="{00000000-0005-0000-0000-0000272D0000}"/>
    <cellStyle name="Migliaia 2 4 2 5 3 3 2" xfId="38287" xr:uid="{00000000-0005-0000-0000-0000282D0000}"/>
    <cellStyle name="Migliaia 2 4 2 5 3 4" xfId="26870" xr:uid="{00000000-0005-0000-0000-0000292D0000}"/>
    <cellStyle name="Migliaia 2 4 2 5 4" xfId="6887" xr:uid="{00000000-0005-0000-0000-00002A2D0000}"/>
    <cellStyle name="Migliaia 2 4 2 5 4 2" xfId="18304" xr:uid="{00000000-0005-0000-0000-00002B2D0000}"/>
    <cellStyle name="Migliaia 2 4 2 5 4 2 2" xfId="41141" xr:uid="{00000000-0005-0000-0000-00002C2D0000}"/>
    <cellStyle name="Migliaia 2 4 2 5 4 3" xfId="29724" xr:uid="{00000000-0005-0000-0000-00002D2D0000}"/>
    <cellStyle name="Migliaia 2 4 2 5 5" xfId="12596" xr:uid="{00000000-0005-0000-0000-00002E2D0000}"/>
    <cellStyle name="Migliaia 2 4 2 5 5 2" xfId="35433" xr:uid="{00000000-0005-0000-0000-00002F2D0000}"/>
    <cellStyle name="Migliaia 2 4 2 5 6" xfId="24016" xr:uid="{00000000-0005-0000-0000-0000302D0000}"/>
    <cellStyle name="Migliaia 2 4 2 6" xfId="1344" xr:uid="{00000000-0005-0000-0000-0000312D0000}"/>
    <cellStyle name="Migliaia 2 4 2 6 2" xfId="2820" xr:uid="{00000000-0005-0000-0000-0000322D0000}"/>
    <cellStyle name="Migliaia 2 4 2 6 2 2" xfId="5676" xr:uid="{00000000-0005-0000-0000-0000332D0000}"/>
    <cellStyle name="Migliaia 2 4 2 6 2 2 2" xfId="11384" xr:uid="{00000000-0005-0000-0000-0000342D0000}"/>
    <cellStyle name="Migliaia 2 4 2 6 2 2 2 2" xfId="22802" xr:uid="{00000000-0005-0000-0000-0000352D0000}"/>
    <cellStyle name="Migliaia 2 4 2 6 2 2 2 2 2" xfId="45639" xr:uid="{00000000-0005-0000-0000-0000362D0000}"/>
    <cellStyle name="Migliaia 2 4 2 6 2 2 2 3" xfId="34222" xr:uid="{00000000-0005-0000-0000-0000372D0000}"/>
    <cellStyle name="Migliaia 2 4 2 6 2 2 3" xfId="17094" xr:uid="{00000000-0005-0000-0000-0000382D0000}"/>
    <cellStyle name="Migliaia 2 4 2 6 2 2 3 2" xfId="39931" xr:uid="{00000000-0005-0000-0000-0000392D0000}"/>
    <cellStyle name="Migliaia 2 4 2 6 2 2 4" xfId="28514" xr:uid="{00000000-0005-0000-0000-00003A2D0000}"/>
    <cellStyle name="Migliaia 2 4 2 6 2 3" xfId="8531" xr:uid="{00000000-0005-0000-0000-00003B2D0000}"/>
    <cellStyle name="Migliaia 2 4 2 6 2 3 2" xfId="19948" xr:uid="{00000000-0005-0000-0000-00003C2D0000}"/>
    <cellStyle name="Migliaia 2 4 2 6 2 3 2 2" xfId="42785" xr:uid="{00000000-0005-0000-0000-00003D2D0000}"/>
    <cellStyle name="Migliaia 2 4 2 6 2 3 3" xfId="31368" xr:uid="{00000000-0005-0000-0000-00003E2D0000}"/>
    <cellStyle name="Migliaia 2 4 2 6 2 4" xfId="14240" xr:uid="{00000000-0005-0000-0000-00003F2D0000}"/>
    <cellStyle name="Migliaia 2 4 2 6 2 4 2" xfId="37077" xr:uid="{00000000-0005-0000-0000-0000402D0000}"/>
    <cellStyle name="Migliaia 2 4 2 6 2 5" xfId="25660" xr:uid="{00000000-0005-0000-0000-0000412D0000}"/>
    <cellStyle name="Migliaia 2 4 2 6 3" xfId="4249" xr:uid="{00000000-0005-0000-0000-0000422D0000}"/>
    <cellStyle name="Migliaia 2 4 2 6 3 2" xfId="9958" xr:uid="{00000000-0005-0000-0000-0000432D0000}"/>
    <cellStyle name="Migliaia 2 4 2 6 3 2 2" xfId="21375" xr:uid="{00000000-0005-0000-0000-0000442D0000}"/>
    <cellStyle name="Migliaia 2 4 2 6 3 2 2 2" xfId="44212" xr:uid="{00000000-0005-0000-0000-0000452D0000}"/>
    <cellStyle name="Migliaia 2 4 2 6 3 2 3" xfId="32795" xr:uid="{00000000-0005-0000-0000-0000462D0000}"/>
    <cellStyle name="Migliaia 2 4 2 6 3 3" xfId="15667" xr:uid="{00000000-0005-0000-0000-0000472D0000}"/>
    <cellStyle name="Migliaia 2 4 2 6 3 3 2" xfId="38504" xr:uid="{00000000-0005-0000-0000-0000482D0000}"/>
    <cellStyle name="Migliaia 2 4 2 6 3 4" xfId="27087" xr:uid="{00000000-0005-0000-0000-0000492D0000}"/>
    <cellStyle name="Migliaia 2 4 2 6 4" xfId="7104" xr:uid="{00000000-0005-0000-0000-00004A2D0000}"/>
    <cellStyle name="Migliaia 2 4 2 6 4 2" xfId="18521" xr:uid="{00000000-0005-0000-0000-00004B2D0000}"/>
    <cellStyle name="Migliaia 2 4 2 6 4 2 2" xfId="41358" xr:uid="{00000000-0005-0000-0000-00004C2D0000}"/>
    <cellStyle name="Migliaia 2 4 2 6 4 3" xfId="29941" xr:uid="{00000000-0005-0000-0000-00004D2D0000}"/>
    <cellStyle name="Migliaia 2 4 2 6 5" xfId="12813" xr:uid="{00000000-0005-0000-0000-00004E2D0000}"/>
    <cellStyle name="Migliaia 2 4 2 6 5 2" xfId="35650" xr:uid="{00000000-0005-0000-0000-00004F2D0000}"/>
    <cellStyle name="Migliaia 2 4 2 6 6" xfId="24233" xr:uid="{00000000-0005-0000-0000-0000502D0000}"/>
    <cellStyle name="Migliaia 2 4 2 7" xfId="1591" xr:uid="{00000000-0005-0000-0000-0000512D0000}"/>
    <cellStyle name="Migliaia 2 4 2 7 2" xfId="3037" xr:uid="{00000000-0005-0000-0000-0000522D0000}"/>
    <cellStyle name="Migliaia 2 4 2 7 2 2" xfId="5893" xr:uid="{00000000-0005-0000-0000-0000532D0000}"/>
    <cellStyle name="Migliaia 2 4 2 7 2 2 2" xfId="11601" xr:uid="{00000000-0005-0000-0000-0000542D0000}"/>
    <cellStyle name="Migliaia 2 4 2 7 2 2 2 2" xfId="23019" xr:uid="{00000000-0005-0000-0000-0000552D0000}"/>
    <cellStyle name="Migliaia 2 4 2 7 2 2 2 2 2" xfId="45856" xr:uid="{00000000-0005-0000-0000-0000562D0000}"/>
    <cellStyle name="Migliaia 2 4 2 7 2 2 2 3" xfId="34439" xr:uid="{00000000-0005-0000-0000-0000572D0000}"/>
    <cellStyle name="Migliaia 2 4 2 7 2 2 3" xfId="17311" xr:uid="{00000000-0005-0000-0000-0000582D0000}"/>
    <cellStyle name="Migliaia 2 4 2 7 2 2 3 2" xfId="40148" xr:uid="{00000000-0005-0000-0000-0000592D0000}"/>
    <cellStyle name="Migliaia 2 4 2 7 2 2 4" xfId="28731" xr:uid="{00000000-0005-0000-0000-00005A2D0000}"/>
    <cellStyle name="Migliaia 2 4 2 7 2 3" xfId="8748" xr:uid="{00000000-0005-0000-0000-00005B2D0000}"/>
    <cellStyle name="Migliaia 2 4 2 7 2 3 2" xfId="20165" xr:uid="{00000000-0005-0000-0000-00005C2D0000}"/>
    <cellStyle name="Migliaia 2 4 2 7 2 3 2 2" xfId="43002" xr:uid="{00000000-0005-0000-0000-00005D2D0000}"/>
    <cellStyle name="Migliaia 2 4 2 7 2 3 3" xfId="31585" xr:uid="{00000000-0005-0000-0000-00005E2D0000}"/>
    <cellStyle name="Migliaia 2 4 2 7 2 4" xfId="14457" xr:uid="{00000000-0005-0000-0000-00005F2D0000}"/>
    <cellStyle name="Migliaia 2 4 2 7 2 4 2" xfId="37294" xr:uid="{00000000-0005-0000-0000-0000602D0000}"/>
    <cellStyle name="Migliaia 2 4 2 7 2 5" xfId="25877" xr:uid="{00000000-0005-0000-0000-0000612D0000}"/>
    <cellStyle name="Migliaia 2 4 2 7 3" xfId="4466" xr:uid="{00000000-0005-0000-0000-0000622D0000}"/>
    <cellStyle name="Migliaia 2 4 2 7 3 2" xfId="10175" xr:uid="{00000000-0005-0000-0000-0000632D0000}"/>
    <cellStyle name="Migliaia 2 4 2 7 3 2 2" xfId="21592" xr:uid="{00000000-0005-0000-0000-0000642D0000}"/>
    <cellStyle name="Migliaia 2 4 2 7 3 2 2 2" xfId="44429" xr:uid="{00000000-0005-0000-0000-0000652D0000}"/>
    <cellStyle name="Migliaia 2 4 2 7 3 2 3" xfId="33012" xr:uid="{00000000-0005-0000-0000-0000662D0000}"/>
    <cellStyle name="Migliaia 2 4 2 7 3 3" xfId="15884" xr:uid="{00000000-0005-0000-0000-0000672D0000}"/>
    <cellStyle name="Migliaia 2 4 2 7 3 3 2" xfId="38721" xr:uid="{00000000-0005-0000-0000-0000682D0000}"/>
    <cellStyle name="Migliaia 2 4 2 7 3 4" xfId="27304" xr:uid="{00000000-0005-0000-0000-0000692D0000}"/>
    <cellStyle name="Migliaia 2 4 2 7 4" xfId="7321" xr:uid="{00000000-0005-0000-0000-00006A2D0000}"/>
    <cellStyle name="Migliaia 2 4 2 7 4 2" xfId="18738" xr:uid="{00000000-0005-0000-0000-00006B2D0000}"/>
    <cellStyle name="Migliaia 2 4 2 7 4 2 2" xfId="41575" xr:uid="{00000000-0005-0000-0000-00006C2D0000}"/>
    <cellStyle name="Migliaia 2 4 2 7 4 3" xfId="30158" xr:uid="{00000000-0005-0000-0000-00006D2D0000}"/>
    <cellStyle name="Migliaia 2 4 2 7 5" xfId="13030" xr:uid="{00000000-0005-0000-0000-00006E2D0000}"/>
    <cellStyle name="Migliaia 2 4 2 7 5 2" xfId="35867" xr:uid="{00000000-0005-0000-0000-00006F2D0000}"/>
    <cellStyle name="Migliaia 2 4 2 7 6" xfId="24450" xr:uid="{00000000-0005-0000-0000-0000702D0000}"/>
    <cellStyle name="Migliaia 2 4 2 8" xfId="1943" xr:uid="{00000000-0005-0000-0000-0000712D0000}"/>
    <cellStyle name="Migliaia 2 4 2 8 2" xfId="4799" xr:uid="{00000000-0005-0000-0000-0000722D0000}"/>
    <cellStyle name="Migliaia 2 4 2 8 2 2" xfId="10508" xr:uid="{00000000-0005-0000-0000-0000732D0000}"/>
    <cellStyle name="Migliaia 2 4 2 8 2 2 2" xfId="21925" xr:uid="{00000000-0005-0000-0000-0000742D0000}"/>
    <cellStyle name="Migliaia 2 4 2 8 2 2 2 2" xfId="44762" xr:uid="{00000000-0005-0000-0000-0000752D0000}"/>
    <cellStyle name="Migliaia 2 4 2 8 2 2 3" xfId="33345" xr:uid="{00000000-0005-0000-0000-0000762D0000}"/>
    <cellStyle name="Migliaia 2 4 2 8 2 3" xfId="16217" xr:uid="{00000000-0005-0000-0000-0000772D0000}"/>
    <cellStyle name="Migliaia 2 4 2 8 2 3 2" xfId="39054" xr:uid="{00000000-0005-0000-0000-0000782D0000}"/>
    <cellStyle name="Migliaia 2 4 2 8 2 4" xfId="27637" xr:uid="{00000000-0005-0000-0000-0000792D0000}"/>
    <cellStyle name="Migliaia 2 4 2 8 3" xfId="7654" xr:uid="{00000000-0005-0000-0000-00007A2D0000}"/>
    <cellStyle name="Migliaia 2 4 2 8 3 2" xfId="19071" xr:uid="{00000000-0005-0000-0000-00007B2D0000}"/>
    <cellStyle name="Migliaia 2 4 2 8 3 2 2" xfId="41908" xr:uid="{00000000-0005-0000-0000-00007C2D0000}"/>
    <cellStyle name="Migliaia 2 4 2 8 3 3" xfId="30491" xr:uid="{00000000-0005-0000-0000-00007D2D0000}"/>
    <cellStyle name="Migliaia 2 4 2 8 4" xfId="13363" xr:uid="{00000000-0005-0000-0000-00007E2D0000}"/>
    <cellStyle name="Migliaia 2 4 2 8 4 2" xfId="36200" xr:uid="{00000000-0005-0000-0000-00007F2D0000}"/>
    <cellStyle name="Migliaia 2 4 2 8 5" xfId="24783" xr:uid="{00000000-0005-0000-0000-0000802D0000}"/>
    <cellStyle name="Migliaia 2 4 2 9" xfId="3372" xr:uid="{00000000-0005-0000-0000-0000812D0000}"/>
    <cellStyle name="Migliaia 2 4 2 9 2" xfId="9081" xr:uid="{00000000-0005-0000-0000-0000822D0000}"/>
    <cellStyle name="Migliaia 2 4 2 9 2 2" xfId="20498" xr:uid="{00000000-0005-0000-0000-0000832D0000}"/>
    <cellStyle name="Migliaia 2 4 2 9 2 2 2" xfId="43335" xr:uid="{00000000-0005-0000-0000-0000842D0000}"/>
    <cellStyle name="Migliaia 2 4 2 9 2 3" xfId="31918" xr:uid="{00000000-0005-0000-0000-0000852D0000}"/>
    <cellStyle name="Migliaia 2 4 2 9 3" xfId="14790" xr:uid="{00000000-0005-0000-0000-0000862D0000}"/>
    <cellStyle name="Migliaia 2 4 2 9 3 2" xfId="37627" xr:uid="{00000000-0005-0000-0000-0000872D0000}"/>
    <cellStyle name="Migliaia 2 4 2 9 4" xfId="26210" xr:uid="{00000000-0005-0000-0000-0000882D0000}"/>
    <cellStyle name="Migliaia 2 4 3" xfId="275" xr:uid="{00000000-0005-0000-0000-0000892D0000}"/>
    <cellStyle name="Migliaia 2 4 3 10" xfId="6188" xr:uid="{00000000-0005-0000-0000-00008A2D0000}"/>
    <cellStyle name="Migliaia 2 4 3 10 2" xfId="17605" xr:uid="{00000000-0005-0000-0000-00008B2D0000}"/>
    <cellStyle name="Migliaia 2 4 3 10 2 2" xfId="40442" xr:uid="{00000000-0005-0000-0000-00008C2D0000}"/>
    <cellStyle name="Migliaia 2 4 3 10 3" xfId="29025" xr:uid="{00000000-0005-0000-0000-00008D2D0000}"/>
    <cellStyle name="Migliaia 2 4 3 11" xfId="11897" xr:uid="{00000000-0005-0000-0000-00008E2D0000}"/>
    <cellStyle name="Migliaia 2 4 3 11 2" xfId="34734" xr:uid="{00000000-0005-0000-0000-00008F2D0000}"/>
    <cellStyle name="Migliaia 2 4 3 12" xfId="23317" xr:uid="{00000000-0005-0000-0000-0000902D0000}"/>
    <cellStyle name="Migliaia 2 4 3 2" xfId="434" xr:uid="{00000000-0005-0000-0000-0000912D0000}"/>
    <cellStyle name="Migliaia 2 4 3 2 10" xfId="12026" xr:uid="{00000000-0005-0000-0000-0000922D0000}"/>
    <cellStyle name="Migliaia 2 4 3 2 10 2" xfId="34863" xr:uid="{00000000-0005-0000-0000-0000932D0000}"/>
    <cellStyle name="Migliaia 2 4 3 2 11" xfId="23446" xr:uid="{00000000-0005-0000-0000-0000942D0000}"/>
    <cellStyle name="Migliaia 2 4 3 2 2" xfId="688" xr:uid="{00000000-0005-0000-0000-0000952D0000}"/>
    <cellStyle name="Migliaia 2 4 3 2 2 2" xfId="2250" xr:uid="{00000000-0005-0000-0000-0000962D0000}"/>
    <cellStyle name="Migliaia 2 4 3 2 2 2 2" xfId="5106" xr:uid="{00000000-0005-0000-0000-0000972D0000}"/>
    <cellStyle name="Migliaia 2 4 3 2 2 2 2 2" xfId="10814" xr:uid="{00000000-0005-0000-0000-0000982D0000}"/>
    <cellStyle name="Migliaia 2 4 3 2 2 2 2 2 2" xfId="22232" xr:uid="{00000000-0005-0000-0000-0000992D0000}"/>
    <cellStyle name="Migliaia 2 4 3 2 2 2 2 2 2 2" xfId="45069" xr:uid="{00000000-0005-0000-0000-00009A2D0000}"/>
    <cellStyle name="Migliaia 2 4 3 2 2 2 2 2 3" xfId="33652" xr:uid="{00000000-0005-0000-0000-00009B2D0000}"/>
    <cellStyle name="Migliaia 2 4 3 2 2 2 2 3" xfId="16524" xr:uid="{00000000-0005-0000-0000-00009C2D0000}"/>
    <cellStyle name="Migliaia 2 4 3 2 2 2 2 3 2" xfId="39361" xr:uid="{00000000-0005-0000-0000-00009D2D0000}"/>
    <cellStyle name="Migliaia 2 4 3 2 2 2 2 4" xfId="27944" xr:uid="{00000000-0005-0000-0000-00009E2D0000}"/>
    <cellStyle name="Migliaia 2 4 3 2 2 2 3" xfId="7961" xr:uid="{00000000-0005-0000-0000-00009F2D0000}"/>
    <cellStyle name="Migliaia 2 4 3 2 2 2 3 2" xfId="19378" xr:uid="{00000000-0005-0000-0000-0000A02D0000}"/>
    <cellStyle name="Migliaia 2 4 3 2 2 2 3 2 2" xfId="42215" xr:uid="{00000000-0005-0000-0000-0000A12D0000}"/>
    <cellStyle name="Migliaia 2 4 3 2 2 2 3 3" xfId="30798" xr:uid="{00000000-0005-0000-0000-0000A22D0000}"/>
    <cellStyle name="Migliaia 2 4 3 2 2 2 4" xfId="13670" xr:uid="{00000000-0005-0000-0000-0000A32D0000}"/>
    <cellStyle name="Migliaia 2 4 3 2 2 2 4 2" xfId="36507" xr:uid="{00000000-0005-0000-0000-0000A42D0000}"/>
    <cellStyle name="Migliaia 2 4 3 2 2 2 5" xfId="25090" xr:uid="{00000000-0005-0000-0000-0000A52D0000}"/>
    <cellStyle name="Migliaia 2 4 3 2 2 3" xfId="3679" xr:uid="{00000000-0005-0000-0000-0000A62D0000}"/>
    <cellStyle name="Migliaia 2 4 3 2 2 3 2" xfId="9388" xr:uid="{00000000-0005-0000-0000-0000A72D0000}"/>
    <cellStyle name="Migliaia 2 4 3 2 2 3 2 2" xfId="20805" xr:uid="{00000000-0005-0000-0000-0000A82D0000}"/>
    <cellStyle name="Migliaia 2 4 3 2 2 3 2 2 2" xfId="43642" xr:uid="{00000000-0005-0000-0000-0000A92D0000}"/>
    <cellStyle name="Migliaia 2 4 3 2 2 3 2 3" xfId="32225" xr:uid="{00000000-0005-0000-0000-0000AA2D0000}"/>
    <cellStyle name="Migliaia 2 4 3 2 2 3 3" xfId="15097" xr:uid="{00000000-0005-0000-0000-0000AB2D0000}"/>
    <cellStyle name="Migliaia 2 4 3 2 2 3 3 2" xfId="37934" xr:uid="{00000000-0005-0000-0000-0000AC2D0000}"/>
    <cellStyle name="Migliaia 2 4 3 2 2 3 4" xfId="26517" xr:uid="{00000000-0005-0000-0000-0000AD2D0000}"/>
    <cellStyle name="Migliaia 2 4 3 2 2 4" xfId="6534" xr:uid="{00000000-0005-0000-0000-0000AE2D0000}"/>
    <cellStyle name="Migliaia 2 4 3 2 2 4 2" xfId="17951" xr:uid="{00000000-0005-0000-0000-0000AF2D0000}"/>
    <cellStyle name="Migliaia 2 4 3 2 2 4 2 2" xfId="40788" xr:uid="{00000000-0005-0000-0000-0000B02D0000}"/>
    <cellStyle name="Migliaia 2 4 3 2 2 4 3" xfId="29371" xr:uid="{00000000-0005-0000-0000-0000B12D0000}"/>
    <cellStyle name="Migliaia 2 4 3 2 2 5" xfId="12243" xr:uid="{00000000-0005-0000-0000-0000B22D0000}"/>
    <cellStyle name="Migliaia 2 4 3 2 2 5 2" xfId="35080" xr:uid="{00000000-0005-0000-0000-0000B32D0000}"/>
    <cellStyle name="Migliaia 2 4 3 2 2 6" xfId="23663" xr:uid="{00000000-0005-0000-0000-0000B42D0000}"/>
    <cellStyle name="Migliaia 2 4 3 2 3" xfId="948" xr:uid="{00000000-0005-0000-0000-0000B52D0000}"/>
    <cellStyle name="Migliaia 2 4 3 2 3 2" xfId="2467" xr:uid="{00000000-0005-0000-0000-0000B62D0000}"/>
    <cellStyle name="Migliaia 2 4 3 2 3 2 2" xfId="5323" xr:uid="{00000000-0005-0000-0000-0000B72D0000}"/>
    <cellStyle name="Migliaia 2 4 3 2 3 2 2 2" xfId="11031" xr:uid="{00000000-0005-0000-0000-0000B82D0000}"/>
    <cellStyle name="Migliaia 2 4 3 2 3 2 2 2 2" xfId="22449" xr:uid="{00000000-0005-0000-0000-0000B92D0000}"/>
    <cellStyle name="Migliaia 2 4 3 2 3 2 2 2 2 2" xfId="45286" xr:uid="{00000000-0005-0000-0000-0000BA2D0000}"/>
    <cellStyle name="Migliaia 2 4 3 2 3 2 2 2 3" xfId="33869" xr:uid="{00000000-0005-0000-0000-0000BB2D0000}"/>
    <cellStyle name="Migliaia 2 4 3 2 3 2 2 3" xfId="16741" xr:uid="{00000000-0005-0000-0000-0000BC2D0000}"/>
    <cellStyle name="Migliaia 2 4 3 2 3 2 2 3 2" xfId="39578" xr:uid="{00000000-0005-0000-0000-0000BD2D0000}"/>
    <cellStyle name="Migliaia 2 4 3 2 3 2 2 4" xfId="28161" xr:uid="{00000000-0005-0000-0000-0000BE2D0000}"/>
    <cellStyle name="Migliaia 2 4 3 2 3 2 3" xfId="8178" xr:uid="{00000000-0005-0000-0000-0000BF2D0000}"/>
    <cellStyle name="Migliaia 2 4 3 2 3 2 3 2" xfId="19595" xr:uid="{00000000-0005-0000-0000-0000C02D0000}"/>
    <cellStyle name="Migliaia 2 4 3 2 3 2 3 2 2" xfId="42432" xr:uid="{00000000-0005-0000-0000-0000C12D0000}"/>
    <cellStyle name="Migliaia 2 4 3 2 3 2 3 3" xfId="31015" xr:uid="{00000000-0005-0000-0000-0000C22D0000}"/>
    <cellStyle name="Migliaia 2 4 3 2 3 2 4" xfId="13887" xr:uid="{00000000-0005-0000-0000-0000C32D0000}"/>
    <cellStyle name="Migliaia 2 4 3 2 3 2 4 2" xfId="36724" xr:uid="{00000000-0005-0000-0000-0000C42D0000}"/>
    <cellStyle name="Migliaia 2 4 3 2 3 2 5" xfId="25307" xr:uid="{00000000-0005-0000-0000-0000C52D0000}"/>
    <cellStyle name="Migliaia 2 4 3 2 3 3" xfId="3896" xr:uid="{00000000-0005-0000-0000-0000C62D0000}"/>
    <cellStyle name="Migliaia 2 4 3 2 3 3 2" xfId="9605" xr:uid="{00000000-0005-0000-0000-0000C72D0000}"/>
    <cellStyle name="Migliaia 2 4 3 2 3 3 2 2" xfId="21022" xr:uid="{00000000-0005-0000-0000-0000C82D0000}"/>
    <cellStyle name="Migliaia 2 4 3 2 3 3 2 2 2" xfId="43859" xr:uid="{00000000-0005-0000-0000-0000C92D0000}"/>
    <cellStyle name="Migliaia 2 4 3 2 3 3 2 3" xfId="32442" xr:uid="{00000000-0005-0000-0000-0000CA2D0000}"/>
    <cellStyle name="Migliaia 2 4 3 2 3 3 3" xfId="15314" xr:uid="{00000000-0005-0000-0000-0000CB2D0000}"/>
    <cellStyle name="Migliaia 2 4 3 2 3 3 3 2" xfId="38151" xr:uid="{00000000-0005-0000-0000-0000CC2D0000}"/>
    <cellStyle name="Migliaia 2 4 3 2 3 3 4" xfId="26734" xr:uid="{00000000-0005-0000-0000-0000CD2D0000}"/>
    <cellStyle name="Migliaia 2 4 3 2 3 4" xfId="6751" xr:uid="{00000000-0005-0000-0000-0000CE2D0000}"/>
    <cellStyle name="Migliaia 2 4 3 2 3 4 2" xfId="18168" xr:uid="{00000000-0005-0000-0000-0000CF2D0000}"/>
    <cellStyle name="Migliaia 2 4 3 2 3 4 2 2" xfId="41005" xr:uid="{00000000-0005-0000-0000-0000D02D0000}"/>
    <cellStyle name="Migliaia 2 4 3 2 3 4 3" xfId="29588" xr:uid="{00000000-0005-0000-0000-0000D12D0000}"/>
    <cellStyle name="Migliaia 2 4 3 2 3 5" xfId="12460" xr:uid="{00000000-0005-0000-0000-0000D22D0000}"/>
    <cellStyle name="Migliaia 2 4 3 2 3 5 2" xfId="35297" xr:uid="{00000000-0005-0000-0000-0000D32D0000}"/>
    <cellStyle name="Migliaia 2 4 3 2 3 6" xfId="23880" xr:uid="{00000000-0005-0000-0000-0000D42D0000}"/>
    <cellStyle name="Migliaia 2 4 3 2 4" xfId="1195" xr:uid="{00000000-0005-0000-0000-0000D52D0000}"/>
    <cellStyle name="Migliaia 2 4 3 2 4 2" xfId="2684" xr:uid="{00000000-0005-0000-0000-0000D62D0000}"/>
    <cellStyle name="Migliaia 2 4 3 2 4 2 2" xfId="5540" xr:uid="{00000000-0005-0000-0000-0000D72D0000}"/>
    <cellStyle name="Migliaia 2 4 3 2 4 2 2 2" xfId="11248" xr:uid="{00000000-0005-0000-0000-0000D82D0000}"/>
    <cellStyle name="Migliaia 2 4 3 2 4 2 2 2 2" xfId="22666" xr:uid="{00000000-0005-0000-0000-0000D92D0000}"/>
    <cellStyle name="Migliaia 2 4 3 2 4 2 2 2 2 2" xfId="45503" xr:uid="{00000000-0005-0000-0000-0000DA2D0000}"/>
    <cellStyle name="Migliaia 2 4 3 2 4 2 2 2 3" xfId="34086" xr:uid="{00000000-0005-0000-0000-0000DB2D0000}"/>
    <cellStyle name="Migliaia 2 4 3 2 4 2 2 3" xfId="16958" xr:uid="{00000000-0005-0000-0000-0000DC2D0000}"/>
    <cellStyle name="Migliaia 2 4 3 2 4 2 2 3 2" xfId="39795" xr:uid="{00000000-0005-0000-0000-0000DD2D0000}"/>
    <cellStyle name="Migliaia 2 4 3 2 4 2 2 4" xfId="28378" xr:uid="{00000000-0005-0000-0000-0000DE2D0000}"/>
    <cellStyle name="Migliaia 2 4 3 2 4 2 3" xfId="8395" xr:uid="{00000000-0005-0000-0000-0000DF2D0000}"/>
    <cellStyle name="Migliaia 2 4 3 2 4 2 3 2" xfId="19812" xr:uid="{00000000-0005-0000-0000-0000E02D0000}"/>
    <cellStyle name="Migliaia 2 4 3 2 4 2 3 2 2" xfId="42649" xr:uid="{00000000-0005-0000-0000-0000E12D0000}"/>
    <cellStyle name="Migliaia 2 4 3 2 4 2 3 3" xfId="31232" xr:uid="{00000000-0005-0000-0000-0000E22D0000}"/>
    <cellStyle name="Migliaia 2 4 3 2 4 2 4" xfId="14104" xr:uid="{00000000-0005-0000-0000-0000E32D0000}"/>
    <cellStyle name="Migliaia 2 4 3 2 4 2 4 2" xfId="36941" xr:uid="{00000000-0005-0000-0000-0000E42D0000}"/>
    <cellStyle name="Migliaia 2 4 3 2 4 2 5" xfId="25524" xr:uid="{00000000-0005-0000-0000-0000E52D0000}"/>
    <cellStyle name="Migliaia 2 4 3 2 4 3" xfId="4113" xr:uid="{00000000-0005-0000-0000-0000E62D0000}"/>
    <cellStyle name="Migliaia 2 4 3 2 4 3 2" xfId="9822" xr:uid="{00000000-0005-0000-0000-0000E72D0000}"/>
    <cellStyle name="Migliaia 2 4 3 2 4 3 2 2" xfId="21239" xr:uid="{00000000-0005-0000-0000-0000E82D0000}"/>
    <cellStyle name="Migliaia 2 4 3 2 4 3 2 2 2" xfId="44076" xr:uid="{00000000-0005-0000-0000-0000E92D0000}"/>
    <cellStyle name="Migliaia 2 4 3 2 4 3 2 3" xfId="32659" xr:uid="{00000000-0005-0000-0000-0000EA2D0000}"/>
    <cellStyle name="Migliaia 2 4 3 2 4 3 3" xfId="15531" xr:uid="{00000000-0005-0000-0000-0000EB2D0000}"/>
    <cellStyle name="Migliaia 2 4 3 2 4 3 3 2" xfId="38368" xr:uid="{00000000-0005-0000-0000-0000EC2D0000}"/>
    <cellStyle name="Migliaia 2 4 3 2 4 3 4" xfId="26951" xr:uid="{00000000-0005-0000-0000-0000ED2D0000}"/>
    <cellStyle name="Migliaia 2 4 3 2 4 4" xfId="6968" xr:uid="{00000000-0005-0000-0000-0000EE2D0000}"/>
    <cellStyle name="Migliaia 2 4 3 2 4 4 2" xfId="18385" xr:uid="{00000000-0005-0000-0000-0000EF2D0000}"/>
    <cellStyle name="Migliaia 2 4 3 2 4 4 2 2" xfId="41222" xr:uid="{00000000-0005-0000-0000-0000F02D0000}"/>
    <cellStyle name="Migliaia 2 4 3 2 4 4 3" xfId="29805" xr:uid="{00000000-0005-0000-0000-0000F12D0000}"/>
    <cellStyle name="Migliaia 2 4 3 2 4 5" xfId="12677" xr:uid="{00000000-0005-0000-0000-0000F22D0000}"/>
    <cellStyle name="Migliaia 2 4 3 2 4 5 2" xfId="35514" xr:uid="{00000000-0005-0000-0000-0000F32D0000}"/>
    <cellStyle name="Migliaia 2 4 3 2 4 6" xfId="24097" xr:uid="{00000000-0005-0000-0000-0000F42D0000}"/>
    <cellStyle name="Migliaia 2 4 3 2 5" xfId="1442" xr:uid="{00000000-0005-0000-0000-0000F52D0000}"/>
    <cellStyle name="Migliaia 2 4 3 2 5 2" xfId="2901" xr:uid="{00000000-0005-0000-0000-0000F62D0000}"/>
    <cellStyle name="Migliaia 2 4 3 2 5 2 2" xfId="5757" xr:uid="{00000000-0005-0000-0000-0000F72D0000}"/>
    <cellStyle name="Migliaia 2 4 3 2 5 2 2 2" xfId="11465" xr:uid="{00000000-0005-0000-0000-0000F82D0000}"/>
    <cellStyle name="Migliaia 2 4 3 2 5 2 2 2 2" xfId="22883" xr:uid="{00000000-0005-0000-0000-0000F92D0000}"/>
    <cellStyle name="Migliaia 2 4 3 2 5 2 2 2 2 2" xfId="45720" xr:uid="{00000000-0005-0000-0000-0000FA2D0000}"/>
    <cellStyle name="Migliaia 2 4 3 2 5 2 2 2 3" xfId="34303" xr:uid="{00000000-0005-0000-0000-0000FB2D0000}"/>
    <cellStyle name="Migliaia 2 4 3 2 5 2 2 3" xfId="17175" xr:uid="{00000000-0005-0000-0000-0000FC2D0000}"/>
    <cellStyle name="Migliaia 2 4 3 2 5 2 2 3 2" xfId="40012" xr:uid="{00000000-0005-0000-0000-0000FD2D0000}"/>
    <cellStyle name="Migliaia 2 4 3 2 5 2 2 4" xfId="28595" xr:uid="{00000000-0005-0000-0000-0000FE2D0000}"/>
    <cellStyle name="Migliaia 2 4 3 2 5 2 3" xfId="8612" xr:uid="{00000000-0005-0000-0000-0000FF2D0000}"/>
    <cellStyle name="Migliaia 2 4 3 2 5 2 3 2" xfId="20029" xr:uid="{00000000-0005-0000-0000-0000002E0000}"/>
    <cellStyle name="Migliaia 2 4 3 2 5 2 3 2 2" xfId="42866" xr:uid="{00000000-0005-0000-0000-0000012E0000}"/>
    <cellStyle name="Migliaia 2 4 3 2 5 2 3 3" xfId="31449" xr:uid="{00000000-0005-0000-0000-0000022E0000}"/>
    <cellStyle name="Migliaia 2 4 3 2 5 2 4" xfId="14321" xr:uid="{00000000-0005-0000-0000-0000032E0000}"/>
    <cellStyle name="Migliaia 2 4 3 2 5 2 4 2" xfId="37158" xr:uid="{00000000-0005-0000-0000-0000042E0000}"/>
    <cellStyle name="Migliaia 2 4 3 2 5 2 5" xfId="25741" xr:uid="{00000000-0005-0000-0000-0000052E0000}"/>
    <cellStyle name="Migliaia 2 4 3 2 5 3" xfId="4330" xr:uid="{00000000-0005-0000-0000-0000062E0000}"/>
    <cellStyle name="Migliaia 2 4 3 2 5 3 2" xfId="10039" xr:uid="{00000000-0005-0000-0000-0000072E0000}"/>
    <cellStyle name="Migliaia 2 4 3 2 5 3 2 2" xfId="21456" xr:uid="{00000000-0005-0000-0000-0000082E0000}"/>
    <cellStyle name="Migliaia 2 4 3 2 5 3 2 2 2" xfId="44293" xr:uid="{00000000-0005-0000-0000-0000092E0000}"/>
    <cellStyle name="Migliaia 2 4 3 2 5 3 2 3" xfId="32876" xr:uid="{00000000-0005-0000-0000-00000A2E0000}"/>
    <cellStyle name="Migliaia 2 4 3 2 5 3 3" xfId="15748" xr:uid="{00000000-0005-0000-0000-00000B2E0000}"/>
    <cellStyle name="Migliaia 2 4 3 2 5 3 3 2" xfId="38585" xr:uid="{00000000-0005-0000-0000-00000C2E0000}"/>
    <cellStyle name="Migliaia 2 4 3 2 5 3 4" xfId="27168" xr:uid="{00000000-0005-0000-0000-00000D2E0000}"/>
    <cellStyle name="Migliaia 2 4 3 2 5 4" xfId="7185" xr:uid="{00000000-0005-0000-0000-00000E2E0000}"/>
    <cellStyle name="Migliaia 2 4 3 2 5 4 2" xfId="18602" xr:uid="{00000000-0005-0000-0000-00000F2E0000}"/>
    <cellStyle name="Migliaia 2 4 3 2 5 4 2 2" xfId="41439" xr:uid="{00000000-0005-0000-0000-0000102E0000}"/>
    <cellStyle name="Migliaia 2 4 3 2 5 4 3" xfId="30022" xr:uid="{00000000-0005-0000-0000-0000112E0000}"/>
    <cellStyle name="Migliaia 2 4 3 2 5 5" xfId="12894" xr:uid="{00000000-0005-0000-0000-0000122E0000}"/>
    <cellStyle name="Migliaia 2 4 3 2 5 5 2" xfId="35731" xr:uid="{00000000-0005-0000-0000-0000132E0000}"/>
    <cellStyle name="Migliaia 2 4 3 2 5 6" xfId="24314" xr:uid="{00000000-0005-0000-0000-0000142E0000}"/>
    <cellStyle name="Migliaia 2 4 3 2 6" xfId="1689" xr:uid="{00000000-0005-0000-0000-0000152E0000}"/>
    <cellStyle name="Migliaia 2 4 3 2 6 2" xfId="3118" xr:uid="{00000000-0005-0000-0000-0000162E0000}"/>
    <cellStyle name="Migliaia 2 4 3 2 6 2 2" xfId="5974" xr:uid="{00000000-0005-0000-0000-0000172E0000}"/>
    <cellStyle name="Migliaia 2 4 3 2 6 2 2 2" xfId="11682" xr:uid="{00000000-0005-0000-0000-0000182E0000}"/>
    <cellStyle name="Migliaia 2 4 3 2 6 2 2 2 2" xfId="23100" xr:uid="{00000000-0005-0000-0000-0000192E0000}"/>
    <cellStyle name="Migliaia 2 4 3 2 6 2 2 2 2 2" xfId="45937" xr:uid="{00000000-0005-0000-0000-00001A2E0000}"/>
    <cellStyle name="Migliaia 2 4 3 2 6 2 2 2 3" xfId="34520" xr:uid="{00000000-0005-0000-0000-00001B2E0000}"/>
    <cellStyle name="Migliaia 2 4 3 2 6 2 2 3" xfId="17392" xr:uid="{00000000-0005-0000-0000-00001C2E0000}"/>
    <cellStyle name="Migliaia 2 4 3 2 6 2 2 3 2" xfId="40229" xr:uid="{00000000-0005-0000-0000-00001D2E0000}"/>
    <cellStyle name="Migliaia 2 4 3 2 6 2 2 4" xfId="28812" xr:uid="{00000000-0005-0000-0000-00001E2E0000}"/>
    <cellStyle name="Migliaia 2 4 3 2 6 2 3" xfId="8829" xr:uid="{00000000-0005-0000-0000-00001F2E0000}"/>
    <cellStyle name="Migliaia 2 4 3 2 6 2 3 2" xfId="20246" xr:uid="{00000000-0005-0000-0000-0000202E0000}"/>
    <cellStyle name="Migliaia 2 4 3 2 6 2 3 2 2" xfId="43083" xr:uid="{00000000-0005-0000-0000-0000212E0000}"/>
    <cellStyle name="Migliaia 2 4 3 2 6 2 3 3" xfId="31666" xr:uid="{00000000-0005-0000-0000-0000222E0000}"/>
    <cellStyle name="Migliaia 2 4 3 2 6 2 4" xfId="14538" xr:uid="{00000000-0005-0000-0000-0000232E0000}"/>
    <cellStyle name="Migliaia 2 4 3 2 6 2 4 2" xfId="37375" xr:uid="{00000000-0005-0000-0000-0000242E0000}"/>
    <cellStyle name="Migliaia 2 4 3 2 6 2 5" xfId="25958" xr:uid="{00000000-0005-0000-0000-0000252E0000}"/>
    <cellStyle name="Migliaia 2 4 3 2 6 3" xfId="4547" xr:uid="{00000000-0005-0000-0000-0000262E0000}"/>
    <cellStyle name="Migliaia 2 4 3 2 6 3 2" xfId="10256" xr:uid="{00000000-0005-0000-0000-0000272E0000}"/>
    <cellStyle name="Migliaia 2 4 3 2 6 3 2 2" xfId="21673" xr:uid="{00000000-0005-0000-0000-0000282E0000}"/>
    <cellStyle name="Migliaia 2 4 3 2 6 3 2 2 2" xfId="44510" xr:uid="{00000000-0005-0000-0000-0000292E0000}"/>
    <cellStyle name="Migliaia 2 4 3 2 6 3 2 3" xfId="33093" xr:uid="{00000000-0005-0000-0000-00002A2E0000}"/>
    <cellStyle name="Migliaia 2 4 3 2 6 3 3" xfId="15965" xr:uid="{00000000-0005-0000-0000-00002B2E0000}"/>
    <cellStyle name="Migliaia 2 4 3 2 6 3 3 2" xfId="38802" xr:uid="{00000000-0005-0000-0000-00002C2E0000}"/>
    <cellStyle name="Migliaia 2 4 3 2 6 3 4" xfId="27385" xr:uid="{00000000-0005-0000-0000-00002D2E0000}"/>
    <cellStyle name="Migliaia 2 4 3 2 6 4" xfId="7402" xr:uid="{00000000-0005-0000-0000-00002E2E0000}"/>
    <cellStyle name="Migliaia 2 4 3 2 6 4 2" xfId="18819" xr:uid="{00000000-0005-0000-0000-00002F2E0000}"/>
    <cellStyle name="Migliaia 2 4 3 2 6 4 2 2" xfId="41656" xr:uid="{00000000-0005-0000-0000-0000302E0000}"/>
    <cellStyle name="Migliaia 2 4 3 2 6 4 3" xfId="30239" xr:uid="{00000000-0005-0000-0000-0000312E0000}"/>
    <cellStyle name="Migliaia 2 4 3 2 6 5" xfId="13111" xr:uid="{00000000-0005-0000-0000-0000322E0000}"/>
    <cellStyle name="Migliaia 2 4 3 2 6 5 2" xfId="35948" xr:uid="{00000000-0005-0000-0000-0000332E0000}"/>
    <cellStyle name="Migliaia 2 4 3 2 6 6" xfId="24531" xr:uid="{00000000-0005-0000-0000-0000342E0000}"/>
    <cellStyle name="Migliaia 2 4 3 2 7" xfId="2033" xr:uid="{00000000-0005-0000-0000-0000352E0000}"/>
    <cellStyle name="Migliaia 2 4 3 2 7 2" xfId="4889" xr:uid="{00000000-0005-0000-0000-0000362E0000}"/>
    <cellStyle name="Migliaia 2 4 3 2 7 2 2" xfId="10597" xr:uid="{00000000-0005-0000-0000-0000372E0000}"/>
    <cellStyle name="Migliaia 2 4 3 2 7 2 2 2" xfId="22015" xr:uid="{00000000-0005-0000-0000-0000382E0000}"/>
    <cellStyle name="Migliaia 2 4 3 2 7 2 2 2 2" xfId="44852" xr:uid="{00000000-0005-0000-0000-0000392E0000}"/>
    <cellStyle name="Migliaia 2 4 3 2 7 2 2 3" xfId="33435" xr:uid="{00000000-0005-0000-0000-00003A2E0000}"/>
    <cellStyle name="Migliaia 2 4 3 2 7 2 3" xfId="16307" xr:uid="{00000000-0005-0000-0000-00003B2E0000}"/>
    <cellStyle name="Migliaia 2 4 3 2 7 2 3 2" xfId="39144" xr:uid="{00000000-0005-0000-0000-00003C2E0000}"/>
    <cellStyle name="Migliaia 2 4 3 2 7 2 4" xfId="27727" xr:uid="{00000000-0005-0000-0000-00003D2E0000}"/>
    <cellStyle name="Migliaia 2 4 3 2 7 3" xfId="7744" xr:uid="{00000000-0005-0000-0000-00003E2E0000}"/>
    <cellStyle name="Migliaia 2 4 3 2 7 3 2" xfId="19161" xr:uid="{00000000-0005-0000-0000-00003F2E0000}"/>
    <cellStyle name="Migliaia 2 4 3 2 7 3 2 2" xfId="41998" xr:uid="{00000000-0005-0000-0000-0000402E0000}"/>
    <cellStyle name="Migliaia 2 4 3 2 7 3 3" xfId="30581" xr:uid="{00000000-0005-0000-0000-0000412E0000}"/>
    <cellStyle name="Migliaia 2 4 3 2 7 4" xfId="13453" xr:uid="{00000000-0005-0000-0000-0000422E0000}"/>
    <cellStyle name="Migliaia 2 4 3 2 7 4 2" xfId="36290" xr:uid="{00000000-0005-0000-0000-0000432E0000}"/>
    <cellStyle name="Migliaia 2 4 3 2 7 5" xfId="24873" xr:uid="{00000000-0005-0000-0000-0000442E0000}"/>
    <cellStyle name="Migliaia 2 4 3 2 8" xfId="3462" xr:uid="{00000000-0005-0000-0000-0000452E0000}"/>
    <cellStyle name="Migliaia 2 4 3 2 8 2" xfId="9171" xr:uid="{00000000-0005-0000-0000-0000462E0000}"/>
    <cellStyle name="Migliaia 2 4 3 2 8 2 2" xfId="20588" xr:uid="{00000000-0005-0000-0000-0000472E0000}"/>
    <cellStyle name="Migliaia 2 4 3 2 8 2 2 2" xfId="43425" xr:uid="{00000000-0005-0000-0000-0000482E0000}"/>
    <cellStyle name="Migliaia 2 4 3 2 8 2 3" xfId="32008" xr:uid="{00000000-0005-0000-0000-0000492E0000}"/>
    <cellStyle name="Migliaia 2 4 3 2 8 3" xfId="14880" xr:uid="{00000000-0005-0000-0000-00004A2E0000}"/>
    <cellStyle name="Migliaia 2 4 3 2 8 3 2" xfId="37717" xr:uid="{00000000-0005-0000-0000-00004B2E0000}"/>
    <cellStyle name="Migliaia 2 4 3 2 8 4" xfId="26300" xr:uid="{00000000-0005-0000-0000-00004C2E0000}"/>
    <cellStyle name="Migliaia 2 4 3 2 9" xfId="6317" xr:uid="{00000000-0005-0000-0000-00004D2E0000}"/>
    <cellStyle name="Migliaia 2 4 3 2 9 2" xfId="17734" xr:uid="{00000000-0005-0000-0000-00004E2E0000}"/>
    <cellStyle name="Migliaia 2 4 3 2 9 2 2" xfId="40571" xr:uid="{00000000-0005-0000-0000-00004F2E0000}"/>
    <cellStyle name="Migliaia 2 4 3 2 9 3" xfId="29154" xr:uid="{00000000-0005-0000-0000-0000502E0000}"/>
    <cellStyle name="Migliaia 2 4 3 3" xfId="554" xr:uid="{00000000-0005-0000-0000-0000512E0000}"/>
    <cellStyle name="Migliaia 2 4 3 3 2" xfId="2136" xr:uid="{00000000-0005-0000-0000-0000522E0000}"/>
    <cellStyle name="Migliaia 2 4 3 3 2 2" xfId="4992" xr:uid="{00000000-0005-0000-0000-0000532E0000}"/>
    <cellStyle name="Migliaia 2 4 3 3 2 2 2" xfId="10700" xr:uid="{00000000-0005-0000-0000-0000542E0000}"/>
    <cellStyle name="Migliaia 2 4 3 3 2 2 2 2" xfId="22118" xr:uid="{00000000-0005-0000-0000-0000552E0000}"/>
    <cellStyle name="Migliaia 2 4 3 3 2 2 2 2 2" xfId="44955" xr:uid="{00000000-0005-0000-0000-0000562E0000}"/>
    <cellStyle name="Migliaia 2 4 3 3 2 2 2 3" xfId="33538" xr:uid="{00000000-0005-0000-0000-0000572E0000}"/>
    <cellStyle name="Migliaia 2 4 3 3 2 2 3" xfId="16410" xr:uid="{00000000-0005-0000-0000-0000582E0000}"/>
    <cellStyle name="Migliaia 2 4 3 3 2 2 3 2" xfId="39247" xr:uid="{00000000-0005-0000-0000-0000592E0000}"/>
    <cellStyle name="Migliaia 2 4 3 3 2 2 4" xfId="27830" xr:uid="{00000000-0005-0000-0000-00005A2E0000}"/>
    <cellStyle name="Migliaia 2 4 3 3 2 3" xfId="7847" xr:uid="{00000000-0005-0000-0000-00005B2E0000}"/>
    <cellStyle name="Migliaia 2 4 3 3 2 3 2" xfId="19264" xr:uid="{00000000-0005-0000-0000-00005C2E0000}"/>
    <cellStyle name="Migliaia 2 4 3 3 2 3 2 2" xfId="42101" xr:uid="{00000000-0005-0000-0000-00005D2E0000}"/>
    <cellStyle name="Migliaia 2 4 3 3 2 3 3" xfId="30684" xr:uid="{00000000-0005-0000-0000-00005E2E0000}"/>
    <cellStyle name="Migliaia 2 4 3 3 2 4" xfId="13556" xr:uid="{00000000-0005-0000-0000-00005F2E0000}"/>
    <cellStyle name="Migliaia 2 4 3 3 2 4 2" xfId="36393" xr:uid="{00000000-0005-0000-0000-0000602E0000}"/>
    <cellStyle name="Migliaia 2 4 3 3 2 5" xfId="24976" xr:uid="{00000000-0005-0000-0000-0000612E0000}"/>
    <cellStyle name="Migliaia 2 4 3 3 3" xfId="3565" xr:uid="{00000000-0005-0000-0000-0000622E0000}"/>
    <cellStyle name="Migliaia 2 4 3 3 3 2" xfId="9274" xr:uid="{00000000-0005-0000-0000-0000632E0000}"/>
    <cellStyle name="Migliaia 2 4 3 3 3 2 2" xfId="20691" xr:uid="{00000000-0005-0000-0000-0000642E0000}"/>
    <cellStyle name="Migliaia 2 4 3 3 3 2 2 2" xfId="43528" xr:uid="{00000000-0005-0000-0000-0000652E0000}"/>
    <cellStyle name="Migliaia 2 4 3 3 3 2 3" xfId="32111" xr:uid="{00000000-0005-0000-0000-0000662E0000}"/>
    <cellStyle name="Migliaia 2 4 3 3 3 3" xfId="14983" xr:uid="{00000000-0005-0000-0000-0000672E0000}"/>
    <cellStyle name="Migliaia 2 4 3 3 3 3 2" xfId="37820" xr:uid="{00000000-0005-0000-0000-0000682E0000}"/>
    <cellStyle name="Migliaia 2 4 3 3 3 4" xfId="26403" xr:uid="{00000000-0005-0000-0000-0000692E0000}"/>
    <cellStyle name="Migliaia 2 4 3 3 4" xfId="6420" xr:uid="{00000000-0005-0000-0000-00006A2E0000}"/>
    <cellStyle name="Migliaia 2 4 3 3 4 2" xfId="17837" xr:uid="{00000000-0005-0000-0000-00006B2E0000}"/>
    <cellStyle name="Migliaia 2 4 3 3 4 2 2" xfId="40674" xr:uid="{00000000-0005-0000-0000-00006C2E0000}"/>
    <cellStyle name="Migliaia 2 4 3 3 4 3" xfId="29257" xr:uid="{00000000-0005-0000-0000-00006D2E0000}"/>
    <cellStyle name="Migliaia 2 4 3 3 5" xfId="12129" xr:uid="{00000000-0005-0000-0000-00006E2E0000}"/>
    <cellStyle name="Migliaia 2 4 3 3 5 2" xfId="34966" xr:uid="{00000000-0005-0000-0000-00006F2E0000}"/>
    <cellStyle name="Migliaia 2 4 3 3 6" xfId="23549" xr:uid="{00000000-0005-0000-0000-0000702E0000}"/>
    <cellStyle name="Migliaia 2 4 3 4" xfId="817" xr:uid="{00000000-0005-0000-0000-0000712E0000}"/>
    <cellStyle name="Migliaia 2 4 3 4 2" xfId="2353" xr:uid="{00000000-0005-0000-0000-0000722E0000}"/>
    <cellStyle name="Migliaia 2 4 3 4 2 2" xfId="5209" xr:uid="{00000000-0005-0000-0000-0000732E0000}"/>
    <cellStyle name="Migliaia 2 4 3 4 2 2 2" xfId="10917" xr:uid="{00000000-0005-0000-0000-0000742E0000}"/>
    <cellStyle name="Migliaia 2 4 3 4 2 2 2 2" xfId="22335" xr:uid="{00000000-0005-0000-0000-0000752E0000}"/>
    <cellStyle name="Migliaia 2 4 3 4 2 2 2 2 2" xfId="45172" xr:uid="{00000000-0005-0000-0000-0000762E0000}"/>
    <cellStyle name="Migliaia 2 4 3 4 2 2 2 3" xfId="33755" xr:uid="{00000000-0005-0000-0000-0000772E0000}"/>
    <cellStyle name="Migliaia 2 4 3 4 2 2 3" xfId="16627" xr:uid="{00000000-0005-0000-0000-0000782E0000}"/>
    <cellStyle name="Migliaia 2 4 3 4 2 2 3 2" xfId="39464" xr:uid="{00000000-0005-0000-0000-0000792E0000}"/>
    <cellStyle name="Migliaia 2 4 3 4 2 2 4" xfId="28047" xr:uid="{00000000-0005-0000-0000-00007A2E0000}"/>
    <cellStyle name="Migliaia 2 4 3 4 2 3" xfId="8064" xr:uid="{00000000-0005-0000-0000-00007B2E0000}"/>
    <cellStyle name="Migliaia 2 4 3 4 2 3 2" xfId="19481" xr:uid="{00000000-0005-0000-0000-00007C2E0000}"/>
    <cellStyle name="Migliaia 2 4 3 4 2 3 2 2" xfId="42318" xr:uid="{00000000-0005-0000-0000-00007D2E0000}"/>
    <cellStyle name="Migliaia 2 4 3 4 2 3 3" xfId="30901" xr:uid="{00000000-0005-0000-0000-00007E2E0000}"/>
    <cellStyle name="Migliaia 2 4 3 4 2 4" xfId="13773" xr:uid="{00000000-0005-0000-0000-00007F2E0000}"/>
    <cellStyle name="Migliaia 2 4 3 4 2 4 2" xfId="36610" xr:uid="{00000000-0005-0000-0000-0000802E0000}"/>
    <cellStyle name="Migliaia 2 4 3 4 2 5" xfId="25193" xr:uid="{00000000-0005-0000-0000-0000812E0000}"/>
    <cellStyle name="Migliaia 2 4 3 4 3" xfId="3782" xr:uid="{00000000-0005-0000-0000-0000822E0000}"/>
    <cellStyle name="Migliaia 2 4 3 4 3 2" xfId="9491" xr:uid="{00000000-0005-0000-0000-0000832E0000}"/>
    <cellStyle name="Migliaia 2 4 3 4 3 2 2" xfId="20908" xr:uid="{00000000-0005-0000-0000-0000842E0000}"/>
    <cellStyle name="Migliaia 2 4 3 4 3 2 2 2" xfId="43745" xr:uid="{00000000-0005-0000-0000-0000852E0000}"/>
    <cellStyle name="Migliaia 2 4 3 4 3 2 3" xfId="32328" xr:uid="{00000000-0005-0000-0000-0000862E0000}"/>
    <cellStyle name="Migliaia 2 4 3 4 3 3" xfId="15200" xr:uid="{00000000-0005-0000-0000-0000872E0000}"/>
    <cellStyle name="Migliaia 2 4 3 4 3 3 2" xfId="38037" xr:uid="{00000000-0005-0000-0000-0000882E0000}"/>
    <cellStyle name="Migliaia 2 4 3 4 3 4" xfId="26620" xr:uid="{00000000-0005-0000-0000-0000892E0000}"/>
    <cellStyle name="Migliaia 2 4 3 4 4" xfId="6637" xr:uid="{00000000-0005-0000-0000-00008A2E0000}"/>
    <cellStyle name="Migliaia 2 4 3 4 4 2" xfId="18054" xr:uid="{00000000-0005-0000-0000-00008B2E0000}"/>
    <cellStyle name="Migliaia 2 4 3 4 4 2 2" xfId="40891" xr:uid="{00000000-0005-0000-0000-00008C2E0000}"/>
    <cellStyle name="Migliaia 2 4 3 4 4 3" xfId="29474" xr:uid="{00000000-0005-0000-0000-00008D2E0000}"/>
    <cellStyle name="Migliaia 2 4 3 4 5" xfId="12346" xr:uid="{00000000-0005-0000-0000-00008E2E0000}"/>
    <cellStyle name="Migliaia 2 4 3 4 5 2" xfId="35183" xr:uid="{00000000-0005-0000-0000-00008F2E0000}"/>
    <cellStyle name="Migliaia 2 4 3 4 6" xfId="23766" xr:uid="{00000000-0005-0000-0000-0000902E0000}"/>
    <cellStyle name="Migliaia 2 4 3 5" xfId="1064" xr:uid="{00000000-0005-0000-0000-0000912E0000}"/>
    <cellStyle name="Migliaia 2 4 3 5 2" xfId="2570" xr:uid="{00000000-0005-0000-0000-0000922E0000}"/>
    <cellStyle name="Migliaia 2 4 3 5 2 2" xfId="5426" xr:uid="{00000000-0005-0000-0000-0000932E0000}"/>
    <cellStyle name="Migliaia 2 4 3 5 2 2 2" xfId="11134" xr:uid="{00000000-0005-0000-0000-0000942E0000}"/>
    <cellStyle name="Migliaia 2 4 3 5 2 2 2 2" xfId="22552" xr:uid="{00000000-0005-0000-0000-0000952E0000}"/>
    <cellStyle name="Migliaia 2 4 3 5 2 2 2 2 2" xfId="45389" xr:uid="{00000000-0005-0000-0000-0000962E0000}"/>
    <cellStyle name="Migliaia 2 4 3 5 2 2 2 3" xfId="33972" xr:uid="{00000000-0005-0000-0000-0000972E0000}"/>
    <cellStyle name="Migliaia 2 4 3 5 2 2 3" xfId="16844" xr:uid="{00000000-0005-0000-0000-0000982E0000}"/>
    <cellStyle name="Migliaia 2 4 3 5 2 2 3 2" xfId="39681" xr:uid="{00000000-0005-0000-0000-0000992E0000}"/>
    <cellStyle name="Migliaia 2 4 3 5 2 2 4" xfId="28264" xr:uid="{00000000-0005-0000-0000-00009A2E0000}"/>
    <cellStyle name="Migliaia 2 4 3 5 2 3" xfId="8281" xr:uid="{00000000-0005-0000-0000-00009B2E0000}"/>
    <cellStyle name="Migliaia 2 4 3 5 2 3 2" xfId="19698" xr:uid="{00000000-0005-0000-0000-00009C2E0000}"/>
    <cellStyle name="Migliaia 2 4 3 5 2 3 2 2" xfId="42535" xr:uid="{00000000-0005-0000-0000-00009D2E0000}"/>
    <cellStyle name="Migliaia 2 4 3 5 2 3 3" xfId="31118" xr:uid="{00000000-0005-0000-0000-00009E2E0000}"/>
    <cellStyle name="Migliaia 2 4 3 5 2 4" xfId="13990" xr:uid="{00000000-0005-0000-0000-00009F2E0000}"/>
    <cellStyle name="Migliaia 2 4 3 5 2 4 2" xfId="36827" xr:uid="{00000000-0005-0000-0000-0000A02E0000}"/>
    <cellStyle name="Migliaia 2 4 3 5 2 5" xfId="25410" xr:uid="{00000000-0005-0000-0000-0000A12E0000}"/>
    <cellStyle name="Migliaia 2 4 3 5 3" xfId="3999" xr:uid="{00000000-0005-0000-0000-0000A22E0000}"/>
    <cellStyle name="Migliaia 2 4 3 5 3 2" xfId="9708" xr:uid="{00000000-0005-0000-0000-0000A32E0000}"/>
    <cellStyle name="Migliaia 2 4 3 5 3 2 2" xfId="21125" xr:uid="{00000000-0005-0000-0000-0000A42E0000}"/>
    <cellStyle name="Migliaia 2 4 3 5 3 2 2 2" xfId="43962" xr:uid="{00000000-0005-0000-0000-0000A52E0000}"/>
    <cellStyle name="Migliaia 2 4 3 5 3 2 3" xfId="32545" xr:uid="{00000000-0005-0000-0000-0000A62E0000}"/>
    <cellStyle name="Migliaia 2 4 3 5 3 3" xfId="15417" xr:uid="{00000000-0005-0000-0000-0000A72E0000}"/>
    <cellStyle name="Migliaia 2 4 3 5 3 3 2" xfId="38254" xr:uid="{00000000-0005-0000-0000-0000A82E0000}"/>
    <cellStyle name="Migliaia 2 4 3 5 3 4" xfId="26837" xr:uid="{00000000-0005-0000-0000-0000A92E0000}"/>
    <cellStyle name="Migliaia 2 4 3 5 4" xfId="6854" xr:uid="{00000000-0005-0000-0000-0000AA2E0000}"/>
    <cellStyle name="Migliaia 2 4 3 5 4 2" xfId="18271" xr:uid="{00000000-0005-0000-0000-0000AB2E0000}"/>
    <cellStyle name="Migliaia 2 4 3 5 4 2 2" xfId="41108" xr:uid="{00000000-0005-0000-0000-0000AC2E0000}"/>
    <cellStyle name="Migliaia 2 4 3 5 4 3" xfId="29691" xr:uid="{00000000-0005-0000-0000-0000AD2E0000}"/>
    <cellStyle name="Migliaia 2 4 3 5 5" xfId="12563" xr:uid="{00000000-0005-0000-0000-0000AE2E0000}"/>
    <cellStyle name="Migliaia 2 4 3 5 5 2" xfId="35400" xr:uid="{00000000-0005-0000-0000-0000AF2E0000}"/>
    <cellStyle name="Migliaia 2 4 3 5 6" xfId="23983" xr:uid="{00000000-0005-0000-0000-0000B02E0000}"/>
    <cellStyle name="Migliaia 2 4 3 6" xfId="1311" xr:uid="{00000000-0005-0000-0000-0000B12E0000}"/>
    <cellStyle name="Migliaia 2 4 3 6 2" xfId="2787" xr:uid="{00000000-0005-0000-0000-0000B22E0000}"/>
    <cellStyle name="Migliaia 2 4 3 6 2 2" xfId="5643" xr:uid="{00000000-0005-0000-0000-0000B32E0000}"/>
    <cellStyle name="Migliaia 2 4 3 6 2 2 2" xfId="11351" xr:uid="{00000000-0005-0000-0000-0000B42E0000}"/>
    <cellStyle name="Migliaia 2 4 3 6 2 2 2 2" xfId="22769" xr:uid="{00000000-0005-0000-0000-0000B52E0000}"/>
    <cellStyle name="Migliaia 2 4 3 6 2 2 2 2 2" xfId="45606" xr:uid="{00000000-0005-0000-0000-0000B62E0000}"/>
    <cellStyle name="Migliaia 2 4 3 6 2 2 2 3" xfId="34189" xr:uid="{00000000-0005-0000-0000-0000B72E0000}"/>
    <cellStyle name="Migliaia 2 4 3 6 2 2 3" xfId="17061" xr:uid="{00000000-0005-0000-0000-0000B82E0000}"/>
    <cellStyle name="Migliaia 2 4 3 6 2 2 3 2" xfId="39898" xr:uid="{00000000-0005-0000-0000-0000B92E0000}"/>
    <cellStyle name="Migliaia 2 4 3 6 2 2 4" xfId="28481" xr:uid="{00000000-0005-0000-0000-0000BA2E0000}"/>
    <cellStyle name="Migliaia 2 4 3 6 2 3" xfId="8498" xr:uid="{00000000-0005-0000-0000-0000BB2E0000}"/>
    <cellStyle name="Migliaia 2 4 3 6 2 3 2" xfId="19915" xr:uid="{00000000-0005-0000-0000-0000BC2E0000}"/>
    <cellStyle name="Migliaia 2 4 3 6 2 3 2 2" xfId="42752" xr:uid="{00000000-0005-0000-0000-0000BD2E0000}"/>
    <cellStyle name="Migliaia 2 4 3 6 2 3 3" xfId="31335" xr:uid="{00000000-0005-0000-0000-0000BE2E0000}"/>
    <cellStyle name="Migliaia 2 4 3 6 2 4" xfId="14207" xr:uid="{00000000-0005-0000-0000-0000BF2E0000}"/>
    <cellStyle name="Migliaia 2 4 3 6 2 4 2" xfId="37044" xr:uid="{00000000-0005-0000-0000-0000C02E0000}"/>
    <cellStyle name="Migliaia 2 4 3 6 2 5" xfId="25627" xr:uid="{00000000-0005-0000-0000-0000C12E0000}"/>
    <cellStyle name="Migliaia 2 4 3 6 3" xfId="4216" xr:uid="{00000000-0005-0000-0000-0000C22E0000}"/>
    <cellStyle name="Migliaia 2 4 3 6 3 2" xfId="9925" xr:uid="{00000000-0005-0000-0000-0000C32E0000}"/>
    <cellStyle name="Migliaia 2 4 3 6 3 2 2" xfId="21342" xr:uid="{00000000-0005-0000-0000-0000C42E0000}"/>
    <cellStyle name="Migliaia 2 4 3 6 3 2 2 2" xfId="44179" xr:uid="{00000000-0005-0000-0000-0000C52E0000}"/>
    <cellStyle name="Migliaia 2 4 3 6 3 2 3" xfId="32762" xr:uid="{00000000-0005-0000-0000-0000C62E0000}"/>
    <cellStyle name="Migliaia 2 4 3 6 3 3" xfId="15634" xr:uid="{00000000-0005-0000-0000-0000C72E0000}"/>
    <cellStyle name="Migliaia 2 4 3 6 3 3 2" xfId="38471" xr:uid="{00000000-0005-0000-0000-0000C82E0000}"/>
    <cellStyle name="Migliaia 2 4 3 6 3 4" xfId="27054" xr:uid="{00000000-0005-0000-0000-0000C92E0000}"/>
    <cellStyle name="Migliaia 2 4 3 6 4" xfId="7071" xr:uid="{00000000-0005-0000-0000-0000CA2E0000}"/>
    <cellStyle name="Migliaia 2 4 3 6 4 2" xfId="18488" xr:uid="{00000000-0005-0000-0000-0000CB2E0000}"/>
    <cellStyle name="Migliaia 2 4 3 6 4 2 2" xfId="41325" xr:uid="{00000000-0005-0000-0000-0000CC2E0000}"/>
    <cellStyle name="Migliaia 2 4 3 6 4 3" xfId="29908" xr:uid="{00000000-0005-0000-0000-0000CD2E0000}"/>
    <cellStyle name="Migliaia 2 4 3 6 5" xfId="12780" xr:uid="{00000000-0005-0000-0000-0000CE2E0000}"/>
    <cellStyle name="Migliaia 2 4 3 6 5 2" xfId="35617" xr:uid="{00000000-0005-0000-0000-0000CF2E0000}"/>
    <cellStyle name="Migliaia 2 4 3 6 6" xfId="24200" xr:uid="{00000000-0005-0000-0000-0000D02E0000}"/>
    <cellStyle name="Migliaia 2 4 3 7" xfId="1558" xr:uid="{00000000-0005-0000-0000-0000D12E0000}"/>
    <cellStyle name="Migliaia 2 4 3 7 2" xfId="3004" xr:uid="{00000000-0005-0000-0000-0000D22E0000}"/>
    <cellStyle name="Migliaia 2 4 3 7 2 2" xfId="5860" xr:uid="{00000000-0005-0000-0000-0000D32E0000}"/>
    <cellStyle name="Migliaia 2 4 3 7 2 2 2" xfId="11568" xr:uid="{00000000-0005-0000-0000-0000D42E0000}"/>
    <cellStyle name="Migliaia 2 4 3 7 2 2 2 2" xfId="22986" xr:uid="{00000000-0005-0000-0000-0000D52E0000}"/>
    <cellStyle name="Migliaia 2 4 3 7 2 2 2 2 2" xfId="45823" xr:uid="{00000000-0005-0000-0000-0000D62E0000}"/>
    <cellStyle name="Migliaia 2 4 3 7 2 2 2 3" xfId="34406" xr:uid="{00000000-0005-0000-0000-0000D72E0000}"/>
    <cellStyle name="Migliaia 2 4 3 7 2 2 3" xfId="17278" xr:uid="{00000000-0005-0000-0000-0000D82E0000}"/>
    <cellStyle name="Migliaia 2 4 3 7 2 2 3 2" xfId="40115" xr:uid="{00000000-0005-0000-0000-0000D92E0000}"/>
    <cellStyle name="Migliaia 2 4 3 7 2 2 4" xfId="28698" xr:uid="{00000000-0005-0000-0000-0000DA2E0000}"/>
    <cellStyle name="Migliaia 2 4 3 7 2 3" xfId="8715" xr:uid="{00000000-0005-0000-0000-0000DB2E0000}"/>
    <cellStyle name="Migliaia 2 4 3 7 2 3 2" xfId="20132" xr:uid="{00000000-0005-0000-0000-0000DC2E0000}"/>
    <cellStyle name="Migliaia 2 4 3 7 2 3 2 2" xfId="42969" xr:uid="{00000000-0005-0000-0000-0000DD2E0000}"/>
    <cellStyle name="Migliaia 2 4 3 7 2 3 3" xfId="31552" xr:uid="{00000000-0005-0000-0000-0000DE2E0000}"/>
    <cellStyle name="Migliaia 2 4 3 7 2 4" xfId="14424" xr:uid="{00000000-0005-0000-0000-0000DF2E0000}"/>
    <cellStyle name="Migliaia 2 4 3 7 2 4 2" xfId="37261" xr:uid="{00000000-0005-0000-0000-0000E02E0000}"/>
    <cellStyle name="Migliaia 2 4 3 7 2 5" xfId="25844" xr:uid="{00000000-0005-0000-0000-0000E12E0000}"/>
    <cellStyle name="Migliaia 2 4 3 7 3" xfId="4433" xr:uid="{00000000-0005-0000-0000-0000E22E0000}"/>
    <cellStyle name="Migliaia 2 4 3 7 3 2" xfId="10142" xr:uid="{00000000-0005-0000-0000-0000E32E0000}"/>
    <cellStyle name="Migliaia 2 4 3 7 3 2 2" xfId="21559" xr:uid="{00000000-0005-0000-0000-0000E42E0000}"/>
    <cellStyle name="Migliaia 2 4 3 7 3 2 2 2" xfId="44396" xr:uid="{00000000-0005-0000-0000-0000E52E0000}"/>
    <cellStyle name="Migliaia 2 4 3 7 3 2 3" xfId="32979" xr:uid="{00000000-0005-0000-0000-0000E62E0000}"/>
    <cellStyle name="Migliaia 2 4 3 7 3 3" xfId="15851" xr:uid="{00000000-0005-0000-0000-0000E72E0000}"/>
    <cellStyle name="Migliaia 2 4 3 7 3 3 2" xfId="38688" xr:uid="{00000000-0005-0000-0000-0000E82E0000}"/>
    <cellStyle name="Migliaia 2 4 3 7 3 4" xfId="27271" xr:uid="{00000000-0005-0000-0000-0000E92E0000}"/>
    <cellStyle name="Migliaia 2 4 3 7 4" xfId="7288" xr:uid="{00000000-0005-0000-0000-0000EA2E0000}"/>
    <cellStyle name="Migliaia 2 4 3 7 4 2" xfId="18705" xr:uid="{00000000-0005-0000-0000-0000EB2E0000}"/>
    <cellStyle name="Migliaia 2 4 3 7 4 2 2" xfId="41542" xr:uid="{00000000-0005-0000-0000-0000EC2E0000}"/>
    <cellStyle name="Migliaia 2 4 3 7 4 3" xfId="30125" xr:uid="{00000000-0005-0000-0000-0000ED2E0000}"/>
    <cellStyle name="Migliaia 2 4 3 7 5" xfId="12997" xr:uid="{00000000-0005-0000-0000-0000EE2E0000}"/>
    <cellStyle name="Migliaia 2 4 3 7 5 2" xfId="35834" xr:uid="{00000000-0005-0000-0000-0000EF2E0000}"/>
    <cellStyle name="Migliaia 2 4 3 7 6" xfId="24417" xr:uid="{00000000-0005-0000-0000-0000F02E0000}"/>
    <cellStyle name="Migliaia 2 4 3 8" xfId="1904" xr:uid="{00000000-0005-0000-0000-0000F12E0000}"/>
    <cellStyle name="Migliaia 2 4 3 8 2" xfId="4760" xr:uid="{00000000-0005-0000-0000-0000F22E0000}"/>
    <cellStyle name="Migliaia 2 4 3 8 2 2" xfId="10469" xr:uid="{00000000-0005-0000-0000-0000F32E0000}"/>
    <cellStyle name="Migliaia 2 4 3 8 2 2 2" xfId="21886" xr:uid="{00000000-0005-0000-0000-0000F42E0000}"/>
    <cellStyle name="Migliaia 2 4 3 8 2 2 2 2" xfId="44723" xr:uid="{00000000-0005-0000-0000-0000F52E0000}"/>
    <cellStyle name="Migliaia 2 4 3 8 2 2 3" xfId="33306" xr:uid="{00000000-0005-0000-0000-0000F62E0000}"/>
    <cellStyle name="Migliaia 2 4 3 8 2 3" xfId="16178" xr:uid="{00000000-0005-0000-0000-0000F72E0000}"/>
    <cellStyle name="Migliaia 2 4 3 8 2 3 2" xfId="39015" xr:uid="{00000000-0005-0000-0000-0000F82E0000}"/>
    <cellStyle name="Migliaia 2 4 3 8 2 4" xfId="27598" xr:uid="{00000000-0005-0000-0000-0000F92E0000}"/>
    <cellStyle name="Migliaia 2 4 3 8 3" xfId="7615" xr:uid="{00000000-0005-0000-0000-0000FA2E0000}"/>
    <cellStyle name="Migliaia 2 4 3 8 3 2" xfId="19032" xr:uid="{00000000-0005-0000-0000-0000FB2E0000}"/>
    <cellStyle name="Migliaia 2 4 3 8 3 2 2" xfId="41869" xr:uid="{00000000-0005-0000-0000-0000FC2E0000}"/>
    <cellStyle name="Migliaia 2 4 3 8 3 3" xfId="30452" xr:uid="{00000000-0005-0000-0000-0000FD2E0000}"/>
    <cellStyle name="Migliaia 2 4 3 8 4" xfId="13324" xr:uid="{00000000-0005-0000-0000-0000FE2E0000}"/>
    <cellStyle name="Migliaia 2 4 3 8 4 2" xfId="36161" xr:uid="{00000000-0005-0000-0000-0000FF2E0000}"/>
    <cellStyle name="Migliaia 2 4 3 8 5" xfId="24744" xr:uid="{00000000-0005-0000-0000-0000002F0000}"/>
    <cellStyle name="Migliaia 2 4 3 9" xfId="3333" xr:uid="{00000000-0005-0000-0000-0000012F0000}"/>
    <cellStyle name="Migliaia 2 4 3 9 2" xfId="9042" xr:uid="{00000000-0005-0000-0000-0000022F0000}"/>
    <cellStyle name="Migliaia 2 4 3 9 2 2" xfId="20459" xr:uid="{00000000-0005-0000-0000-0000032F0000}"/>
    <cellStyle name="Migliaia 2 4 3 9 2 2 2" xfId="43296" xr:uid="{00000000-0005-0000-0000-0000042F0000}"/>
    <cellStyle name="Migliaia 2 4 3 9 2 3" xfId="31879" xr:uid="{00000000-0005-0000-0000-0000052F0000}"/>
    <cellStyle name="Migliaia 2 4 3 9 3" xfId="14751" xr:uid="{00000000-0005-0000-0000-0000062F0000}"/>
    <cellStyle name="Migliaia 2 4 3 9 3 2" xfId="37588" xr:uid="{00000000-0005-0000-0000-0000072F0000}"/>
    <cellStyle name="Migliaia 2 4 3 9 4" xfId="26171" xr:uid="{00000000-0005-0000-0000-0000082F0000}"/>
    <cellStyle name="Migliaia 2 4 4" xfId="398" xr:uid="{00000000-0005-0000-0000-0000092F0000}"/>
    <cellStyle name="Migliaia 2 4 4 10" xfId="11996" xr:uid="{00000000-0005-0000-0000-00000A2F0000}"/>
    <cellStyle name="Migliaia 2 4 4 10 2" xfId="34833" xr:uid="{00000000-0005-0000-0000-00000B2F0000}"/>
    <cellStyle name="Migliaia 2 4 4 11" xfId="23416" xr:uid="{00000000-0005-0000-0000-00000C2F0000}"/>
    <cellStyle name="Migliaia 2 4 4 2" xfId="652" xr:uid="{00000000-0005-0000-0000-00000D2F0000}"/>
    <cellStyle name="Migliaia 2 4 4 2 2" xfId="2220" xr:uid="{00000000-0005-0000-0000-00000E2F0000}"/>
    <cellStyle name="Migliaia 2 4 4 2 2 2" xfId="5076" xr:uid="{00000000-0005-0000-0000-00000F2F0000}"/>
    <cellStyle name="Migliaia 2 4 4 2 2 2 2" xfId="10784" xr:uid="{00000000-0005-0000-0000-0000102F0000}"/>
    <cellStyle name="Migliaia 2 4 4 2 2 2 2 2" xfId="22202" xr:uid="{00000000-0005-0000-0000-0000112F0000}"/>
    <cellStyle name="Migliaia 2 4 4 2 2 2 2 2 2" xfId="45039" xr:uid="{00000000-0005-0000-0000-0000122F0000}"/>
    <cellStyle name="Migliaia 2 4 4 2 2 2 2 3" xfId="33622" xr:uid="{00000000-0005-0000-0000-0000132F0000}"/>
    <cellStyle name="Migliaia 2 4 4 2 2 2 3" xfId="16494" xr:uid="{00000000-0005-0000-0000-0000142F0000}"/>
    <cellStyle name="Migliaia 2 4 4 2 2 2 3 2" xfId="39331" xr:uid="{00000000-0005-0000-0000-0000152F0000}"/>
    <cellStyle name="Migliaia 2 4 4 2 2 2 4" xfId="27914" xr:uid="{00000000-0005-0000-0000-0000162F0000}"/>
    <cellStyle name="Migliaia 2 4 4 2 2 3" xfId="7931" xr:uid="{00000000-0005-0000-0000-0000172F0000}"/>
    <cellStyle name="Migliaia 2 4 4 2 2 3 2" xfId="19348" xr:uid="{00000000-0005-0000-0000-0000182F0000}"/>
    <cellStyle name="Migliaia 2 4 4 2 2 3 2 2" xfId="42185" xr:uid="{00000000-0005-0000-0000-0000192F0000}"/>
    <cellStyle name="Migliaia 2 4 4 2 2 3 3" xfId="30768" xr:uid="{00000000-0005-0000-0000-00001A2F0000}"/>
    <cellStyle name="Migliaia 2 4 4 2 2 4" xfId="13640" xr:uid="{00000000-0005-0000-0000-00001B2F0000}"/>
    <cellStyle name="Migliaia 2 4 4 2 2 4 2" xfId="36477" xr:uid="{00000000-0005-0000-0000-00001C2F0000}"/>
    <cellStyle name="Migliaia 2 4 4 2 2 5" xfId="25060" xr:uid="{00000000-0005-0000-0000-00001D2F0000}"/>
    <cellStyle name="Migliaia 2 4 4 2 3" xfId="3649" xr:uid="{00000000-0005-0000-0000-00001E2F0000}"/>
    <cellStyle name="Migliaia 2 4 4 2 3 2" xfId="9358" xr:uid="{00000000-0005-0000-0000-00001F2F0000}"/>
    <cellStyle name="Migliaia 2 4 4 2 3 2 2" xfId="20775" xr:uid="{00000000-0005-0000-0000-0000202F0000}"/>
    <cellStyle name="Migliaia 2 4 4 2 3 2 2 2" xfId="43612" xr:uid="{00000000-0005-0000-0000-0000212F0000}"/>
    <cellStyle name="Migliaia 2 4 4 2 3 2 3" xfId="32195" xr:uid="{00000000-0005-0000-0000-0000222F0000}"/>
    <cellStyle name="Migliaia 2 4 4 2 3 3" xfId="15067" xr:uid="{00000000-0005-0000-0000-0000232F0000}"/>
    <cellStyle name="Migliaia 2 4 4 2 3 3 2" xfId="37904" xr:uid="{00000000-0005-0000-0000-0000242F0000}"/>
    <cellStyle name="Migliaia 2 4 4 2 3 4" xfId="26487" xr:uid="{00000000-0005-0000-0000-0000252F0000}"/>
    <cellStyle name="Migliaia 2 4 4 2 4" xfId="6504" xr:uid="{00000000-0005-0000-0000-0000262F0000}"/>
    <cellStyle name="Migliaia 2 4 4 2 4 2" xfId="17921" xr:uid="{00000000-0005-0000-0000-0000272F0000}"/>
    <cellStyle name="Migliaia 2 4 4 2 4 2 2" xfId="40758" xr:uid="{00000000-0005-0000-0000-0000282F0000}"/>
    <cellStyle name="Migliaia 2 4 4 2 4 3" xfId="29341" xr:uid="{00000000-0005-0000-0000-0000292F0000}"/>
    <cellStyle name="Migliaia 2 4 4 2 5" xfId="12213" xr:uid="{00000000-0005-0000-0000-00002A2F0000}"/>
    <cellStyle name="Migliaia 2 4 4 2 5 2" xfId="35050" xr:uid="{00000000-0005-0000-0000-00002B2F0000}"/>
    <cellStyle name="Migliaia 2 4 4 2 6" xfId="23633" xr:uid="{00000000-0005-0000-0000-00002C2F0000}"/>
    <cellStyle name="Migliaia 2 4 4 3" xfId="912" xr:uid="{00000000-0005-0000-0000-00002D2F0000}"/>
    <cellStyle name="Migliaia 2 4 4 3 2" xfId="2437" xr:uid="{00000000-0005-0000-0000-00002E2F0000}"/>
    <cellStyle name="Migliaia 2 4 4 3 2 2" xfId="5293" xr:uid="{00000000-0005-0000-0000-00002F2F0000}"/>
    <cellStyle name="Migliaia 2 4 4 3 2 2 2" xfId="11001" xr:uid="{00000000-0005-0000-0000-0000302F0000}"/>
    <cellStyle name="Migliaia 2 4 4 3 2 2 2 2" xfId="22419" xr:uid="{00000000-0005-0000-0000-0000312F0000}"/>
    <cellStyle name="Migliaia 2 4 4 3 2 2 2 2 2" xfId="45256" xr:uid="{00000000-0005-0000-0000-0000322F0000}"/>
    <cellStyle name="Migliaia 2 4 4 3 2 2 2 3" xfId="33839" xr:uid="{00000000-0005-0000-0000-0000332F0000}"/>
    <cellStyle name="Migliaia 2 4 4 3 2 2 3" xfId="16711" xr:uid="{00000000-0005-0000-0000-0000342F0000}"/>
    <cellStyle name="Migliaia 2 4 4 3 2 2 3 2" xfId="39548" xr:uid="{00000000-0005-0000-0000-0000352F0000}"/>
    <cellStyle name="Migliaia 2 4 4 3 2 2 4" xfId="28131" xr:uid="{00000000-0005-0000-0000-0000362F0000}"/>
    <cellStyle name="Migliaia 2 4 4 3 2 3" xfId="8148" xr:uid="{00000000-0005-0000-0000-0000372F0000}"/>
    <cellStyle name="Migliaia 2 4 4 3 2 3 2" xfId="19565" xr:uid="{00000000-0005-0000-0000-0000382F0000}"/>
    <cellStyle name="Migliaia 2 4 4 3 2 3 2 2" xfId="42402" xr:uid="{00000000-0005-0000-0000-0000392F0000}"/>
    <cellStyle name="Migliaia 2 4 4 3 2 3 3" xfId="30985" xr:uid="{00000000-0005-0000-0000-00003A2F0000}"/>
    <cellStyle name="Migliaia 2 4 4 3 2 4" xfId="13857" xr:uid="{00000000-0005-0000-0000-00003B2F0000}"/>
    <cellStyle name="Migliaia 2 4 4 3 2 4 2" xfId="36694" xr:uid="{00000000-0005-0000-0000-00003C2F0000}"/>
    <cellStyle name="Migliaia 2 4 4 3 2 5" xfId="25277" xr:uid="{00000000-0005-0000-0000-00003D2F0000}"/>
    <cellStyle name="Migliaia 2 4 4 3 3" xfId="3866" xr:uid="{00000000-0005-0000-0000-00003E2F0000}"/>
    <cellStyle name="Migliaia 2 4 4 3 3 2" xfId="9575" xr:uid="{00000000-0005-0000-0000-00003F2F0000}"/>
    <cellStyle name="Migliaia 2 4 4 3 3 2 2" xfId="20992" xr:uid="{00000000-0005-0000-0000-0000402F0000}"/>
    <cellStyle name="Migliaia 2 4 4 3 3 2 2 2" xfId="43829" xr:uid="{00000000-0005-0000-0000-0000412F0000}"/>
    <cellStyle name="Migliaia 2 4 4 3 3 2 3" xfId="32412" xr:uid="{00000000-0005-0000-0000-0000422F0000}"/>
    <cellStyle name="Migliaia 2 4 4 3 3 3" xfId="15284" xr:uid="{00000000-0005-0000-0000-0000432F0000}"/>
    <cellStyle name="Migliaia 2 4 4 3 3 3 2" xfId="38121" xr:uid="{00000000-0005-0000-0000-0000442F0000}"/>
    <cellStyle name="Migliaia 2 4 4 3 3 4" xfId="26704" xr:uid="{00000000-0005-0000-0000-0000452F0000}"/>
    <cellStyle name="Migliaia 2 4 4 3 4" xfId="6721" xr:uid="{00000000-0005-0000-0000-0000462F0000}"/>
    <cellStyle name="Migliaia 2 4 4 3 4 2" xfId="18138" xr:uid="{00000000-0005-0000-0000-0000472F0000}"/>
    <cellStyle name="Migliaia 2 4 4 3 4 2 2" xfId="40975" xr:uid="{00000000-0005-0000-0000-0000482F0000}"/>
    <cellStyle name="Migliaia 2 4 4 3 4 3" xfId="29558" xr:uid="{00000000-0005-0000-0000-0000492F0000}"/>
    <cellStyle name="Migliaia 2 4 4 3 5" xfId="12430" xr:uid="{00000000-0005-0000-0000-00004A2F0000}"/>
    <cellStyle name="Migliaia 2 4 4 3 5 2" xfId="35267" xr:uid="{00000000-0005-0000-0000-00004B2F0000}"/>
    <cellStyle name="Migliaia 2 4 4 3 6" xfId="23850" xr:uid="{00000000-0005-0000-0000-00004C2F0000}"/>
    <cellStyle name="Migliaia 2 4 4 4" xfId="1159" xr:uid="{00000000-0005-0000-0000-00004D2F0000}"/>
    <cellStyle name="Migliaia 2 4 4 4 2" xfId="2654" xr:uid="{00000000-0005-0000-0000-00004E2F0000}"/>
    <cellStyle name="Migliaia 2 4 4 4 2 2" xfId="5510" xr:uid="{00000000-0005-0000-0000-00004F2F0000}"/>
    <cellStyle name="Migliaia 2 4 4 4 2 2 2" xfId="11218" xr:uid="{00000000-0005-0000-0000-0000502F0000}"/>
    <cellStyle name="Migliaia 2 4 4 4 2 2 2 2" xfId="22636" xr:uid="{00000000-0005-0000-0000-0000512F0000}"/>
    <cellStyle name="Migliaia 2 4 4 4 2 2 2 2 2" xfId="45473" xr:uid="{00000000-0005-0000-0000-0000522F0000}"/>
    <cellStyle name="Migliaia 2 4 4 4 2 2 2 3" xfId="34056" xr:uid="{00000000-0005-0000-0000-0000532F0000}"/>
    <cellStyle name="Migliaia 2 4 4 4 2 2 3" xfId="16928" xr:uid="{00000000-0005-0000-0000-0000542F0000}"/>
    <cellStyle name="Migliaia 2 4 4 4 2 2 3 2" xfId="39765" xr:uid="{00000000-0005-0000-0000-0000552F0000}"/>
    <cellStyle name="Migliaia 2 4 4 4 2 2 4" xfId="28348" xr:uid="{00000000-0005-0000-0000-0000562F0000}"/>
    <cellStyle name="Migliaia 2 4 4 4 2 3" xfId="8365" xr:uid="{00000000-0005-0000-0000-0000572F0000}"/>
    <cellStyle name="Migliaia 2 4 4 4 2 3 2" xfId="19782" xr:uid="{00000000-0005-0000-0000-0000582F0000}"/>
    <cellStyle name="Migliaia 2 4 4 4 2 3 2 2" xfId="42619" xr:uid="{00000000-0005-0000-0000-0000592F0000}"/>
    <cellStyle name="Migliaia 2 4 4 4 2 3 3" xfId="31202" xr:uid="{00000000-0005-0000-0000-00005A2F0000}"/>
    <cellStyle name="Migliaia 2 4 4 4 2 4" xfId="14074" xr:uid="{00000000-0005-0000-0000-00005B2F0000}"/>
    <cellStyle name="Migliaia 2 4 4 4 2 4 2" xfId="36911" xr:uid="{00000000-0005-0000-0000-00005C2F0000}"/>
    <cellStyle name="Migliaia 2 4 4 4 2 5" xfId="25494" xr:uid="{00000000-0005-0000-0000-00005D2F0000}"/>
    <cellStyle name="Migliaia 2 4 4 4 3" xfId="4083" xr:uid="{00000000-0005-0000-0000-00005E2F0000}"/>
    <cellStyle name="Migliaia 2 4 4 4 3 2" xfId="9792" xr:uid="{00000000-0005-0000-0000-00005F2F0000}"/>
    <cellStyle name="Migliaia 2 4 4 4 3 2 2" xfId="21209" xr:uid="{00000000-0005-0000-0000-0000602F0000}"/>
    <cellStyle name="Migliaia 2 4 4 4 3 2 2 2" xfId="44046" xr:uid="{00000000-0005-0000-0000-0000612F0000}"/>
    <cellStyle name="Migliaia 2 4 4 4 3 2 3" xfId="32629" xr:uid="{00000000-0005-0000-0000-0000622F0000}"/>
    <cellStyle name="Migliaia 2 4 4 4 3 3" xfId="15501" xr:uid="{00000000-0005-0000-0000-0000632F0000}"/>
    <cellStyle name="Migliaia 2 4 4 4 3 3 2" xfId="38338" xr:uid="{00000000-0005-0000-0000-0000642F0000}"/>
    <cellStyle name="Migliaia 2 4 4 4 3 4" xfId="26921" xr:uid="{00000000-0005-0000-0000-0000652F0000}"/>
    <cellStyle name="Migliaia 2 4 4 4 4" xfId="6938" xr:uid="{00000000-0005-0000-0000-0000662F0000}"/>
    <cellStyle name="Migliaia 2 4 4 4 4 2" xfId="18355" xr:uid="{00000000-0005-0000-0000-0000672F0000}"/>
    <cellStyle name="Migliaia 2 4 4 4 4 2 2" xfId="41192" xr:uid="{00000000-0005-0000-0000-0000682F0000}"/>
    <cellStyle name="Migliaia 2 4 4 4 4 3" xfId="29775" xr:uid="{00000000-0005-0000-0000-0000692F0000}"/>
    <cellStyle name="Migliaia 2 4 4 4 5" xfId="12647" xr:uid="{00000000-0005-0000-0000-00006A2F0000}"/>
    <cellStyle name="Migliaia 2 4 4 4 5 2" xfId="35484" xr:uid="{00000000-0005-0000-0000-00006B2F0000}"/>
    <cellStyle name="Migliaia 2 4 4 4 6" xfId="24067" xr:uid="{00000000-0005-0000-0000-00006C2F0000}"/>
    <cellStyle name="Migliaia 2 4 4 5" xfId="1406" xr:uid="{00000000-0005-0000-0000-00006D2F0000}"/>
    <cellStyle name="Migliaia 2 4 4 5 2" xfId="2871" xr:uid="{00000000-0005-0000-0000-00006E2F0000}"/>
    <cellStyle name="Migliaia 2 4 4 5 2 2" xfId="5727" xr:uid="{00000000-0005-0000-0000-00006F2F0000}"/>
    <cellStyle name="Migliaia 2 4 4 5 2 2 2" xfId="11435" xr:uid="{00000000-0005-0000-0000-0000702F0000}"/>
    <cellStyle name="Migliaia 2 4 4 5 2 2 2 2" xfId="22853" xr:uid="{00000000-0005-0000-0000-0000712F0000}"/>
    <cellStyle name="Migliaia 2 4 4 5 2 2 2 2 2" xfId="45690" xr:uid="{00000000-0005-0000-0000-0000722F0000}"/>
    <cellStyle name="Migliaia 2 4 4 5 2 2 2 3" xfId="34273" xr:uid="{00000000-0005-0000-0000-0000732F0000}"/>
    <cellStyle name="Migliaia 2 4 4 5 2 2 3" xfId="17145" xr:uid="{00000000-0005-0000-0000-0000742F0000}"/>
    <cellStyle name="Migliaia 2 4 4 5 2 2 3 2" xfId="39982" xr:uid="{00000000-0005-0000-0000-0000752F0000}"/>
    <cellStyle name="Migliaia 2 4 4 5 2 2 4" xfId="28565" xr:uid="{00000000-0005-0000-0000-0000762F0000}"/>
    <cellStyle name="Migliaia 2 4 4 5 2 3" xfId="8582" xr:uid="{00000000-0005-0000-0000-0000772F0000}"/>
    <cellStyle name="Migliaia 2 4 4 5 2 3 2" xfId="19999" xr:uid="{00000000-0005-0000-0000-0000782F0000}"/>
    <cellStyle name="Migliaia 2 4 4 5 2 3 2 2" xfId="42836" xr:uid="{00000000-0005-0000-0000-0000792F0000}"/>
    <cellStyle name="Migliaia 2 4 4 5 2 3 3" xfId="31419" xr:uid="{00000000-0005-0000-0000-00007A2F0000}"/>
    <cellStyle name="Migliaia 2 4 4 5 2 4" xfId="14291" xr:uid="{00000000-0005-0000-0000-00007B2F0000}"/>
    <cellStyle name="Migliaia 2 4 4 5 2 4 2" xfId="37128" xr:uid="{00000000-0005-0000-0000-00007C2F0000}"/>
    <cellStyle name="Migliaia 2 4 4 5 2 5" xfId="25711" xr:uid="{00000000-0005-0000-0000-00007D2F0000}"/>
    <cellStyle name="Migliaia 2 4 4 5 3" xfId="4300" xr:uid="{00000000-0005-0000-0000-00007E2F0000}"/>
    <cellStyle name="Migliaia 2 4 4 5 3 2" xfId="10009" xr:uid="{00000000-0005-0000-0000-00007F2F0000}"/>
    <cellStyle name="Migliaia 2 4 4 5 3 2 2" xfId="21426" xr:uid="{00000000-0005-0000-0000-0000802F0000}"/>
    <cellStyle name="Migliaia 2 4 4 5 3 2 2 2" xfId="44263" xr:uid="{00000000-0005-0000-0000-0000812F0000}"/>
    <cellStyle name="Migliaia 2 4 4 5 3 2 3" xfId="32846" xr:uid="{00000000-0005-0000-0000-0000822F0000}"/>
    <cellStyle name="Migliaia 2 4 4 5 3 3" xfId="15718" xr:uid="{00000000-0005-0000-0000-0000832F0000}"/>
    <cellStyle name="Migliaia 2 4 4 5 3 3 2" xfId="38555" xr:uid="{00000000-0005-0000-0000-0000842F0000}"/>
    <cellStyle name="Migliaia 2 4 4 5 3 4" xfId="27138" xr:uid="{00000000-0005-0000-0000-0000852F0000}"/>
    <cellStyle name="Migliaia 2 4 4 5 4" xfId="7155" xr:uid="{00000000-0005-0000-0000-0000862F0000}"/>
    <cellStyle name="Migliaia 2 4 4 5 4 2" xfId="18572" xr:uid="{00000000-0005-0000-0000-0000872F0000}"/>
    <cellStyle name="Migliaia 2 4 4 5 4 2 2" xfId="41409" xr:uid="{00000000-0005-0000-0000-0000882F0000}"/>
    <cellStyle name="Migliaia 2 4 4 5 4 3" xfId="29992" xr:uid="{00000000-0005-0000-0000-0000892F0000}"/>
    <cellStyle name="Migliaia 2 4 4 5 5" xfId="12864" xr:uid="{00000000-0005-0000-0000-00008A2F0000}"/>
    <cellStyle name="Migliaia 2 4 4 5 5 2" xfId="35701" xr:uid="{00000000-0005-0000-0000-00008B2F0000}"/>
    <cellStyle name="Migliaia 2 4 4 5 6" xfId="24284" xr:uid="{00000000-0005-0000-0000-00008C2F0000}"/>
    <cellStyle name="Migliaia 2 4 4 6" xfId="1653" xr:uid="{00000000-0005-0000-0000-00008D2F0000}"/>
    <cellStyle name="Migliaia 2 4 4 6 2" xfId="3088" xr:uid="{00000000-0005-0000-0000-00008E2F0000}"/>
    <cellStyle name="Migliaia 2 4 4 6 2 2" xfId="5944" xr:uid="{00000000-0005-0000-0000-00008F2F0000}"/>
    <cellStyle name="Migliaia 2 4 4 6 2 2 2" xfId="11652" xr:uid="{00000000-0005-0000-0000-0000902F0000}"/>
    <cellStyle name="Migliaia 2 4 4 6 2 2 2 2" xfId="23070" xr:uid="{00000000-0005-0000-0000-0000912F0000}"/>
    <cellStyle name="Migliaia 2 4 4 6 2 2 2 2 2" xfId="45907" xr:uid="{00000000-0005-0000-0000-0000922F0000}"/>
    <cellStyle name="Migliaia 2 4 4 6 2 2 2 3" xfId="34490" xr:uid="{00000000-0005-0000-0000-0000932F0000}"/>
    <cellStyle name="Migliaia 2 4 4 6 2 2 3" xfId="17362" xr:uid="{00000000-0005-0000-0000-0000942F0000}"/>
    <cellStyle name="Migliaia 2 4 4 6 2 2 3 2" xfId="40199" xr:uid="{00000000-0005-0000-0000-0000952F0000}"/>
    <cellStyle name="Migliaia 2 4 4 6 2 2 4" xfId="28782" xr:uid="{00000000-0005-0000-0000-0000962F0000}"/>
    <cellStyle name="Migliaia 2 4 4 6 2 3" xfId="8799" xr:uid="{00000000-0005-0000-0000-0000972F0000}"/>
    <cellStyle name="Migliaia 2 4 4 6 2 3 2" xfId="20216" xr:uid="{00000000-0005-0000-0000-0000982F0000}"/>
    <cellStyle name="Migliaia 2 4 4 6 2 3 2 2" xfId="43053" xr:uid="{00000000-0005-0000-0000-0000992F0000}"/>
    <cellStyle name="Migliaia 2 4 4 6 2 3 3" xfId="31636" xr:uid="{00000000-0005-0000-0000-00009A2F0000}"/>
    <cellStyle name="Migliaia 2 4 4 6 2 4" xfId="14508" xr:uid="{00000000-0005-0000-0000-00009B2F0000}"/>
    <cellStyle name="Migliaia 2 4 4 6 2 4 2" xfId="37345" xr:uid="{00000000-0005-0000-0000-00009C2F0000}"/>
    <cellStyle name="Migliaia 2 4 4 6 2 5" xfId="25928" xr:uid="{00000000-0005-0000-0000-00009D2F0000}"/>
    <cellStyle name="Migliaia 2 4 4 6 3" xfId="4517" xr:uid="{00000000-0005-0000-0000-00009E2F0000}"/>
    <cellStyle name="Migliaia 2 4 4 6 3 2" xfId="10226" xr:uid="{00000000-0005-0000-0000-00009F2F0000}"/>
    <cellStyle name="Migliaia 2 4 4 6 3 2 2" xfId="21643" xr:uid="{00000000-0005-0000-0000-0000A02F0000}"/>
    <cellStyle name="Migliaia 2 4 4 6 3 2 2 2" xfId="44480" xr:uid="{00000000-0005-0000-0000-0000A12F0000}"/>
    <cellStyle name="Migliaia 2 4 4 6 3 2 3" xfId="33063" xr:uid="{00000000-0005-0000-0000-0000A22F0000}"/>
    <cellStyle name="Migliaia 2 4 4 6 3 3" xfId="15935" xr:uid="{00000000-0005-0000-0000-0000A32F0000}"/>
    <cellStyle name="Migliaia 2 4 4 6 3 3 2" xfId="38772" xr:uid="{00000000-0005-0000-0000-0000A42F0000}"/>
    <cellStyle name="Migliaia 2 4 4 6 3 4" xfId="27355" xr:uid="{00000000-0005-0000-0000-0000A52F0000}"/>
    <cellStyle name="Migliaia 2 4 4 6 4" xfId="7372" xr:uid="{00000000-0005-0000-0000-0000A62F0000}"/>
    <cellStyle name="Migliaia 2 4 4 6 4 2" xfId="18789" xr:uid="{00000000-0005-0000-0000-0000A72F0000}"/>
    <cellStyle name="Migliaia 2 4 4 6 4 2 2" xfId="41626" xr:uid="{00000000-0005-0000-0000-0000A82F0000}"/>
    <cellStyle name="Migliaia 2 4 4 6 4 3" xfId="30209" xr:uid="{00000000-0005-0000-0000-0000A92F0000}"/>
    <cellStyle name="Migliaia 2 4 4 6 5" xfId="13081" xr:uid="{00000000-0005-0000-0000-0000AA2F0000}"/>
    <cellStyle name="Migliaia 2 4 4 6 5 2" xfId="35918" xr:uid="{00000000-0005-0000-0000-0000AB2F0000}"/>
    <cellStyle name="Migliaia 2 4 4 6 6" xfId="24501" xr:uid="{00000000-0005-0000-0000-0000AC2F0000}"/>
    <cellStyle name="Migliaia 2 4 4 7" xfId="2003" xr:uid="{00000000-0005-0000-0000-0000AD2F0000}"/>
    <cellStyle name="Migliaia 2 4 4 7 2" xfId="4859" xr:uid="{00000000-0005-0000-0000-0000AE2F0000}"/>
    <cellStyle name="Migliaia 2 4 4 7 2 2" xfId="10567" xr:uid="{00000000-0005-0000-0000-0000AF2F0000}"/>
    <cellStyle name="Migliaia 2 4 4 7 2 2 2" xfId="21985" xr:uid="{00000000-0005-0000-0000-0000B02F0000}"/>
    <cellStyle name="Migliaia 2 4 4 7 2 2 2 2" xfId="44822" xr:uid="{00000000-0005-0000-0000-0000B12F0000}"/>
    <cellStyle name="Migliaia 2 4 4 7 2 2 3" xfId="33405" xr:uid="{00000000-0005-0000-0000-0000B22F0000}"/>
    <cellStyle name="Migliaia 2 4 4 7 2 3" xfId="16277" xr:uid="{00000000-0005-0000-0000-0000B32F0000}"/>
    <cellStyle name="Migliaia 2 4 4 7 2 3 2" xfId="39114" xr:uid="{00000000-0005-0000-0000-0000B42F0000}"/>
    <cellStyle name="Migliaia 2 4 4 7 2 4" xfId="27697" xr:uid="{00000000-0005-0000-0000-0000B52F0000}"/>
    <cellStyle name="Migliaia 2 4 4 7 3" xfId="7714" xr:uid="{00000000-0005-0000-0000-0000B62F0000}"/>
    <cellStyle name="Migliaia 2 4 4 7 3 2" xfId="19131" xr:uid="{00000000-0005-0000-0000-0000B72F0000}"/>
    <cellStyle name="Migliaia 2 4 4 7 3 2 2" xfId="41968" xr:uid="{00000000-0005-0000-0000-0000B82F0000}"/>
    <cellStyle name="Migliaia 2 4 4 7 3 3" xfId="30551" xr:uid="{00000000-0005-0000-0000-0000B92F0000}"/>
    <cellStyle name="Migliaia 2 4 4 7 4" xfId="13423" xr:uid="{00000000-0005-0000-0000-0000BA2F0000}"/>
    <cellStyle name="Migliaia 2 4 4 7 4 2" xfId="36260" xr:uid="{00000000-0005-0000-0000-0000BB2F0000}"/>
    <cellStyle name="Migliaia 2 4 4 7 5" xfId="24843" xr:uid="{00000000-0005-0000-0000-0000BC2F0000}"/>
    <cellStyle name="Migliaia 2 4 4 8" xfId="3432" xr:uid="{00000000-0005-0000-0000-0000BD2F0000}"/>
    <cellStyle name="Migliaia 2 4 4 8 2" xfId="9141" xr:uid="{00000000-0005-0000-0000-0000BE2F0000}"/>
    <cellStyle name="Migliaia 2 4 4 8 2 2" xfId="20558" xr:uid="{00000000-0005-0000-0000-0000BF2F0000}"/>
    <cellStyle name="Migliaia 2 4 4 8 2 2 2" xfId="43395" xr:uid="{00000000-0005-0000-0000-0000C02F0000}"/>
    <cellStyle name="Migliaia 2 4 4 8 2 3" xfId="31978" xr:uid="{00000000-0005-0000-0000-0000C12F0000}"/>
    <cellStyle name="Migliaia 2 4 4 8 3" xfId="14850" xr:uid="{00000000-0005-0000-0000-0000C22F0000}"/>
    <cellStyle name="Migliaia 2 4 4 8 3 2" xfId="37687" xr:uid="{00000000-0005-0000-0000-0000C32F0000}"/>
    <cellStyle name="Migliaia 2 4 4 8 4" xfId="26270" xr:uid="{00000000-0005-0000-0000-0000C42F0000}"/>
    <cellStyle name="Migliaia 2 4 4 9" xfId="6287" xr:uid="{00000000-0005-0000-0000-0000C52F0000}"/>
    <cellStyle name="Migliaia 2 4 4 9 2" xfId="17704" xr:uid="{00000000-0005-0000-0000-0000C62F0000}"/>
    <cellStyle name="Migliaia 2 4 4 9 2 2" xfId="40541" xr:uid="{00000000-0005-0000-0000-0000C72F0000}"/>
    <cellStyle name="Migliaia 2 4 4 9 3" xfId="29124" xr:uid="{00000000-0005-0000-0000-0000C82F0000}"/>
    <cellStyle name="Migliaia 2 4 5" xfId="518" xr:uid="{00000000-0005-0000-0000-0000C92F0000}"/>
    <cellStyle name="Migliaia 2 4 5 2" xfId="2106" xr:uid="{00000000-0005-0000-0000-0000CA2F0000}"/>
    <cellStyle name="Migliaia 2 4 5 2 2" xfId="4962" xr:uid="{00000000-0005-0000-0000-0000CB2F0000}"/>
    <cellStyle name="Migliaia 2 4 5 2 2 2" xfId="10670" xr:uid="{00000000-0005-0000-0000-0000CC2F0000}"/>
    <cellStyle name="Migliaia 2 4 5 2 2 2 2" xfId="22088" xr:uid="{00000000-0005-0000-0000-0000CD2F0000}"/>
    <cellStyle name="Migliaia 2 4 5 2 2 2 2 2" xfId="44925" xr:uid="{00000000-0005-0000-0000-0000CE2F0000}"/>
    <cellStyle name="Migliaia 2 4 5 2 2 2 3" xfId="33508" xr:uid="{00000000-0005-0000-0000-0000CF2F0000}"/>
    <cellStyle name="Migliaia 2 4 5 2 2 3" xfId="16380" xr:uid="{00000000-0005-0000-0000-0000D02F0000}"/>
    <cellStyle name="Migliaia 2 4 5 2 2 3 2" xfId="39217" xr:uid="{00000000-0005-0000-0000-0000D12F0000}"/>
    <cellStyle name="Migliaia 2 4 5 2 2 4" xfId="27800" xr:uid="{00000000-0005-0000-0000-0000D22F0000}"/>
    <cellStyle name="Migliaia 2 4 5 2 3" xfId="7817" xr:uid="{00000000-0005-0000-0000-0000D32F0000}"/>
    <cellStyle name="Migliaia 2 4 5 2 3 2" xfId="19234" xr:uid="{00000000-0005-0000-0000-0000D42F0000}"/>
    <cellStyle name="Migliaia 2 4 5 2 3 2 2" xfId="42071" xr:uid="{00000000-0005-0000-0000-0000D52F0000}"/>
    <cellStyle name="Migliaia 2 4 5 2 3 3" xfId="30654" xr:uid="{00000000-0005-0000-0000-0000D62F0000}"/>
    <cellStyle name="Migliaia 2 4 5 2 4" xfId="13526" xr:uid="{00000000-0005-0000-0000-0000D72F0000}"/>
    <cellStyle name="Migliaia 2 4 5 2 4 2" xfId="36363" xr:uid="{00000000-0005-0000-0000-0000D82F0000}"/>
    <cellStyle name="Migliaia 2 4 5 2 5" xfId="24946" xr:uid="{00000000-0005-0000-0000-0000D92F0000}"/>
    <cellStyle name="Migliaia 2 4 5 3" xfId="3535" xr:uid="{00000000-0005-0000-0000-0000DA2F0000}"/>
    <cellStyle name="Migliaia 2 4 5 3 2" xfId="9244" xr:uid="{00000000-0005-0000-0000-0000DB2F0000}"/>
    <cellStyle name="Migliaia 2 4 5 3 2 2" xfId="20661" xr:uid="{00000000-0005-0000-0000-0000DC2F0000}"/>
    <cellStyle name="Migliaia 2 4 5 3 2 2 2" xfId="43498" xr:uid="{00000000-0005-0000-0000-0000DD2F0000}"/>
    <cellStyle name="Migliaia 2 4 5 3 2 3" xfId="32081" xr:uid="{00000000-0005-0000-0000-0000DE2F0000}"/>
    <cellStyle name="Migliaia 2 4 5 3 3" xfId="14953" xr:uid="{00000000-0005-0000-0000-0000DF2F0000}"/>
    <cellStyle name="Migliaia 2 4 5 3 3 2" xfId="37790" xr:uid="{00000000-0005-0000-0000-0000E02F0000}"/>
    <cellStyle name="Migliaia 2 4 5 3 4" xfId="26373" xr:uid="{00000000-0005-0000-0000-0000E12F0000}"/>
    <cellStyle name="Migliaia 2 4 5 4" xfId="6390" xr:uid="{00000000-0005-0000-0000-0000E22F0000}"/>
    <cellStyle name="Migliaia 2 4 5 4 2" xfId="17807" xr:uid="{00000000-0005-0000-0000-0000E32F0000}"/>
    <cellStyle name="Migliaia 2 4 5 4 2 2" xfId="40644" xr:uid="{00000000-0005-0000-0000-0000E42F0000}"/>
    <cellStyle name="Migliaia 2 4 5 4 3" xfId="29227" xr:uid="{00000000-0005-0000-0000-0000E52F0000}"/>
    <cellStyle name="Migliaia 2 4 5 5" xfId="12099" xr:uid="{00000000-0005-0000-0000-0000E62F0000}"/>
    <cellStyle name="Migliaia 2 4 5 5 2" xfId="34936" xr:uid="{00000000-0005-0000-0000-0000E72F0000}"/>
    <cellStyle name="Migliaia 2 4 5 6" xfId="23519" xr:uid="{00000000-0005-0000-0000-0000E82F0000}"/>
    <cellStyle name="Migliaia 2 4 6" xfId="781" xr:uid="{00000000-0005-0000-0000-0000E92F0000}"/>
    <cellStyle name="Migliaia 2 4 6 2" xfId="2323" xr:uid="{00000000-0005-0000-0000-0000EA2F0000}"/>
    <cellStyle name="Migliaia 2 4 6 2 2" xfId="5179" xr:uid="{00000000-0005-0000-0000-0000EB2F0000}"/>
    <cellStyle name="Migliaia 2 4 6 2 2 2" xfId="10887" xr:uid="{00000000-0005-0000-0000-0000EC2F0000}"/>
    <cellStyle name="Migliaia 2 4 6 2 2 2 2" xfId="22305" xr:uid="{00000000-0005-0000-0000-0000ED2F0000}"/>
    <cellStyle name="Migliaia 2 4 6 2 2 2 2 2" xfId="45142" xr:uid="{00000000-0005-0000-0000-0000EE2F0000}"/>
    <cellStyle name="Migliaia 2 4 6 2 2 2 3" xfId="33725" xr:uid="{00000000-0005-0000-0000-0000EF2F0000}"/>
    <cellStyle name="Migliaia 2 4 6 2 2 3" xfId="16597" xr:uid="{00000000-0005-0000-0000-0000F02F0000}"/>
    <cellStyle name="Migliaia 2 4 6 2 2 3 2" xfId="39434" xr:uid="{00000000-0005-0000-0000-0000F12F0000}"/>
    <cellStyle name="Migliaia 2 4 6 2 2 4" xfId="28017" xr:uid="{00000000-0005-0000-0000-0000F22F0000}"/>
    <cellStyle name="Migliaia 2 4 6 2 3" xfId="8034" xr:uid="{00000000-0005-0000-0000-0000F32F0000}"/>
    <cellStyle name="Migliaia 2 4 6 2 3 2" xfId="19451" xr:uid="{00000000-0005-0000-0000-0000F42F0000}"/>
    <cellStyle name="Migliaia 2 4 6 2 3 2 2" xfId="42288" xr:uid="{00000000-0005-0000-0000-0000F52F0000}"/>
    <cellStyle name="Migliaia 2 4 6 2 3 3" xfId="30871" xr:uid="{00000000-0005-0000-0000-0000F62F0000}"/>
    <cellStyle name="Migliaia 2 4 6 2 4" xfId="13743" xr:uid="{00000000-0005-0000-0000-0000F72F0000}"/>
    <cellStyle name="Migliaia 2 4 6 2 4 2" xfId="36580" xr:uid="{00000000-0005-0000-0000-0000F82F0000}"/>
    <cellStyle name="Migliaia 2 4 6 2 5" xfId="25163" xr:uid="{00000000-0005-0000-0000-0000F92F0000}"/>
    <cellStyle name="Migliaia 2 4 6 3" xfId="3752" xr:uid="{00000000-0005-0000-0000-0000FA2F0000}"/>
    <cellStyle name="Migliaia 2 4 6 3 2" xfId="9461" xr:uid="{00000000-0005-0000-0000-0000FB2F0000}"/>
    <cellStyle name="Migliaia 2 4 6 3 2 2" xfId="20878" xr:uid="{00000000-0005-0000-0000-0000FC2F0000}"/>
    <cellStyle name="Migliaia 2 4 6 3 2 2 2" xfId="43715" xr:uid="{00000000-0005-0000-0000-0000FD2F0000}"/>
    <cellStyle name="Migliaia 2 4 6 3 2 3" xfId="32298" xr:uid="{00000000-0005-0000-0000-0000FE2F0000}"/>
    <cellStyle name="Migliaia 2 4 6 3 3" xfId="15170" xr:uid="{00000000-0005-0000-0000-0000FF2F0000}"/>
    <cellStyle name="Migliaia 2 4 6 3 3 2" xfId="38007" xr:uid="{00000000-0005-0000-0000-000000300000}"/>
    <cellStyle name="Migliaia 2 4 6 3 4" xfId="26590" xr:uid="{00000000-0005-0000-0000-000001300000}"/>
    <cellStyle name="Migliaia 2 4 6 4" xfId="6607" xr:uid="{00000000-0005-0000-0000-000002300000}"/>
    <cellStyle name="Migliaia 2 4 6 4 2" xfId="18024" xr:uid="{00000000-0005-0000-0000-000003300000}"/>
    <cellStyle name="Migliaia 2 4 6 4 2 2" xfId="40861" xr:uid="{00000000-0005-0000-0000-000004300000}"/>
    <cellStyle name="Migliaia 2 4 6 4 3" xfId="29444" xr:uid="{00000000-0005-0000-0000-000005300000}"/>
    <cellStyle name="Migliaia 2 4 6 5" xfId="12316" xr:uid="{00000000-0005-0000-0000-000006300000}"/>
    <cellStyle name="Migliaia 2 4 6 5 2" xfId="35153" xr:uid="{00000000-0005-0000-0000-000007300000}"/>
    <cellStyle name="Migliaia 2 4 6 6" xfId="23736" xr:uid="{00000000-0005-0000-0000-000008300000}"/>
    <cellStyle name="Migliaia 2 4 7" xfId="1028" xr:uid="{00000000-0005-0000-0000-000009300000}"/>
    <cellStyle name="Migliaia 2 4 7 2" xfId="2540" xr:uid="{00000000-0005-0000-0000-00000A300000}"/>
    <cellStyle name="Migliaia 2 4 7 2 2" xfId="5396" xr:uid="{00000000-0005-0000-0000-00000B300000}"/>
    <cellStyle name="Migliaia 2 4 7 2 2 2" xfId="11104" xr:uid="{00000000-0005-0000-0000-00000C300000}"/>
    <cellStyle name="Migliaia 2 4 7 2 2 2 2" xfId="22522" xr:uid="{00000000-0005-0000-0000-00000D300000}"/>
    <cellStyle name="Migliaia 2 4 7 2 2 2 2 2" xfId="45359" xr:uid="{00000000-0005-0000-0000-00000E300000}"/>
    <cellStyle name="Migliaia 2 4 7 2 2 2 3" xfId="33942" xr:uid="{00000000-0005-0000-0000-00000F300000}"/>
    <cellStyle name="Migliaia 2 4 7 2 2 3" xfId="16814" xr:uid="{00000000-0005-0000-0000-000010300000}"/>
    <cellStyle name="Migliaia 2 4 7 2 2 3 2" xfId="39651" xr:uid="{00000000-0005-0000-0000-000011300000}"/>
    <cellStyle name="Migliaia 2 4 7 2 2 4" xfId="28234" xr:uid="{00000000-0005-0000-0000-000012300000}"/>
    <cellStyle name="Migliaia 2 4 7 2 3" xfId="8251" xr:uid="{00000000-0005-0000-0000-000013300000}"/>
    <cellStyle name="Migliaia 2 4 7 2 3 2" xfId="19668" xr:uid="{00000000-0005-0000-0000-000014300000}"/>
    <cellStyle name="Migliaia 2 4 7 2 3 2 2" xfId="42505" xr:uid="{00000000-0005-0000-0000-000015300000}"/>
    <cellStyle name="Migliaia 2 4 7 2 3 3" xfId="31088" xr:uid="{00000000-0005-0000-0000-000016300000}"/>
    <cellStyle name="Migliaia 2 4 7 2 4" xfId="13960" xr:uid="{00000000-0005-0000-0000-000017300000}"/>
    <cellStyle name="Migliaia 2 4 7 2 4 2" xfId="36797" xr:uid="{00000000-0005-0000-0000-000018300000}"/>
    <cellStyle name="Migliaia 2 4 7 2 5" xfId="25380" xr:uid="{00000000-0005-0000-0000-000019300000}"/>
    <cellStyle name="Migliaia 2 4 7 3" xfId="3969" xr:uid="{00000000-0005-0000-0000-00001A300000}"/>
    <cellStyle name="Migliaia 2 4 7 3 2" xfId="9678" xr:uid="{00000000-0005-0000-0000-00001B300000}"/>
    <cellStyle name="Migliaia 2 4 7 3 2 2" xfId="21095" xr:uid="{00000000-0005-0000-0000-00001C300000}"/>
    <cellStyle name="Migliaia 2 4 7 3 2 2 2" xfId="43932" xr:uid="{00000000-0005-0000-0000-00001D300000}"/>
    <cellStyle name="Migliaia 2 4 7 3 2 3" xfId="32515" xr:uid="{00000000-0005-0000-0000-00001E300000}"/>
    <cellStyle name="Migliaia 2 4 7 3 3" xfId="15387" xr:uid="{00000000-0005-0000-0000-00001F300000}"/>
    <cellStyle name="Migliaia 2 4 7 3 3 2" xfId="38224" xr:uid="{00000000-0005-0000-0000-000020300000}"/>
    <cellStyle name="Migliaia 2 4 7 3 4" xfId="26807" xr:uid="{00000000-0005-0000-0000-000021300000}"/>
    <cellStyle name="Migliaia 2 4 7 4" xfId="6824" xr:uid="{00000000-0005-0000-0000-000022300000}"/>
    <cellStyle name="Migliaia 2 4 7 4 2" xfId="18241" xr:uid="{00000000-0005-0000-0000-000023300000}"/>
    <cellStyle name="Migliaia 2 4 7 4 2 2" xfId="41078" xr:uid="{00000000-0005-0000-0000-000024300000}"/>
    <cellStyle name="Migliaia 2 4 7 4 3" xfId="29661" xr:uid="{00000000-0005-0000-0000-000025300000}"/>
    <cellStyle name="Migliaia 2 4 7 5" xfId="12533" xr:uid="{00000000-0005-0000-0000-000026300000}"/>
    <cellStyle name="Migliaia 2 4 7 5 2" xfId="35370" xr:uid="{00000000-0005-0000-0000-000027300000}"/>
    <cellStyle name="Migliaia 2 4 7 6" xfId="23953" xr:uid="{00000000-0005-0000-0000-000028300000}"/>
    <cellStyle name="Migliaia 2 4 8" xfId="1275" xr:uid="{00000000-0005-0000-0000-000029300000}"/>
    <cellStyle name="Migliaia 2 4 8 2" xfId="2757" xr:uid="{00000000-0005-0000-0000-00002A300000}"/>
    <cellStyle name="Migliaia 2 4 8 2 2" xfId="5613" xr:uid="{00000000-0005-0000-0000-00002B300000}"/>
    <cellStyle name="Migliaia 2 4 8 2 2 2" xfId="11321" xr:uid="{00000000-0005-0000-0000-00002C300000}"/>
    <cellStyle name="Migliaia 2 4 8 2 2 2 2" xfId="22739" xr:uid="{00000000-0005-0000-0000-00002D300000}"/>
    <cellStyle name="Migliaia 2 4 8 2 2 2 2 2" xfId="45576" xr:uid="{00000000-0005-0000-0000-00002E300000}"/>
    <cellStyle name="Migliaia 2 4 8 2 2 2 3" xfId="34159" xr:uid="{00000000-0005-0000-0000-00002F300000}"/>
    <cellStyle name="Migliaia 2 4 8 2 2 3" xfId="17031" xr:uid="{00000000-0005-0000-0000-000030300000}"/>
    <cellStyle name="Migliaia 2 4 8 2 2 3 2" xfId="39868" xr:uid="{00000000-0005-0000-0000-000031300000}"/>
    <cellStyle name="Migliaia 2 4 8 2 2 4" xfId="28451" xr:uid="{00000000-0005-0000-0000-000032300000}"/>
    <cellStyle name="Migliaia 2 4 8 2 3" xfId="8468" xr:uid="{00000000-0005-0000-0000-000033300000}"/>
    <cellStyle name="Migliaia 2 4 8 2 3 2" xfId="19885" xr:uid="{00000000-0005-0000-0000-000034300000}"/>
    <cellStyle name="Migliaia 2 4 8 2 3 2 2" xfId="42722" xr:uid="{00000000-0005-0000-0000-000035300000}"/>
    <cellStyle name="Migliaia 2 4 8 2 3 3" xfId="31305" xr:uid="{00000000-0005-0000-0000-000036300000}"/>
    <cellStyle name="Migliaia 2 4 8 2 4" xfId="14177" xr:uid="{00000000-0005-0000-0000-000037300000}"/>
    <cellStyle name="Migliaia 2 4 8 2 4 2" xfId="37014" xr:uid="{00000000-0005-0000-0000-000038300000}"/>
    <cellStyle name="Migliaia 2 4 8 2 5" xfId="25597" xr:uid="{00000000-0005-0000-0000-000039300000}"/>
    <cellStyle name="Migliaia 2 4 8 3" xfId="4186" xr:uid="{00000000-0005-0000-0000-00003A300000}"/>
    <cellStyle name="Migliaia 2 4 8 3 2" xfId="9895" xr:uid="{00000000-0005-0000-0000-00003B300000}"/>
    <cellStyle name="Migliaia 2 4 8 3 2 2" xfId="21312" xr:uid="{00000000-0005-0000-0000-00003C300000}"/>
    <cellStyle name="Migliaia 2 4 8 3 2 2 2" xfId="44149" xr:uid="{00000000-0005-0000-0000-00003D300000}"/>
    <cellStyle name="Migliaia 2 4 8 3 2 3" xfId="32732" xr:uid="{00000000-0005-0000-0000-00003E300000}"/>
    <cellStyle name="Migliaia 2 4 8 3 3" xfId="15604" xr:uid="{00000000-0005-0000-0000-00003F300000}"/>
    <cellStyle name="Migliaia 2 4 8 3 3 2" xfId="38441" xr:uid="{00000000-0005-0000-0000-000040300000}"/>
    <cellStyle name="Migliaia 2 4 8 3 4" xfId="27024" xr:uid="{00000000-0005-0000-0000-000041300000}"/>
    <cellStyle name="Migliaia 2 4 8 4" xfId="7041" xr:uid="{00000000-0005-0000-0000-000042300000}"/>
    <cellStyle name="Migliaia 2 4 8 4 2" xfId="18458" xr:uid="{00000000-0005-0000-0000-000043300000}"/>
    <cellStyle name="Migliaia 2 4 8 4 2 2" xfId="41295" xr:uid="{00000000-0005-0000-0000-000044300000}"/>
    <cellStyle name="Migliaia 2 4 8 4 3" xfId="29878" xr:uid="{00000000-0005-0000-0000-000045300000}"/>
    <cellStyle name="Migliaia 2 4 8 5" xfId="12750" xr:uid="{00000000-0005-0000-0000-000046300000}"/>
    <cellStyle name="Migliaia 2 4 8 5 2" xfId="35587" xr:uid="{00000000-0005-0000-0000-000047300000}"/>
    <cellStyle name="Migliaia 2 4 8 6" xfId="24170" xr:uid="{00000000-0005-0000-0000-000048300000}"/>
    <cellStyle name="Migliaia 2 4 9" xfId="1522" xr:uid="{00000000-0005-0000-0000-000049300000}"/>
    <cellStyle name="Migliaia 2 4 9 2" xfId="2974" xr:uid="{00000000-0005-0000-0000-00004A300000}"/>
    <cellStyle name="Migliaia 2 4 9 2 2" xfId="5830" xr:uid="{00000000-0005-0000-0000-00004B300000}"/>
    <cellStyle name="Migliaia 2 4 9 2 2 2" xfId="11538" xr:uid="{00000000-0005-0000-0000-00004C300000}"/>
    <cellStyle name="Migliaia 2 4 9 2 2 2 2" xfId="22956" xr:uid="{00000000-0005-0000-0000-00004D300000}"/>
    <cellStyle name="Migliaia 2 4 9 2 2 2 2 2" xfId="45793" xr:uid="{00000000-0005-0000-0000-00004E300000}"/>
    <cellStyle name="Migliaia 2 4 9 2 2 2 3" xfId="34376" xr:uid="{00000000-0005-0000-0000-00004F300000}"/>
    <cellStyle name="Migliaia 2 4 9 2 2 3" xfId="17248" xr:uid="{00000000-0005-0000-0000-000050300000}"/>
    <cellStyle name="Migliaia 2 4 9 2 2 3 2" xfId="40085" xr:uid="{00000000-0005-0000-0000-000051300000}"/>
    <cellStyle name="Migliaia 2 4 9 2 2 4" xfId="28668" xr:uid="{00000000-0005-0000-0000-000052300000}"/>
    <cellStyle name="Migliaia 2 4 9 2 3" xfId="8685" xr:uid="{00000000-0005-0000-0000-000053300000}"/>
    <cellStyle name="Migliaia 2 4 9 2 3 2" xfId="20102" xr:uid="{00000000-0005-0000-0000-000054300000}"/>
    <cellStyle name="Migliaia 2 4 9 2 3 2 2" xfId="42939" xr:uid="{00000000-0005-0000-0000-000055300000}"/>
    <cellStyle name="Migliaia 2 4 9 2 3 3" xfId="31522" xr:uid="{00000000-0005-0000-0000-000056300000}"/>
    <cellStyle name="Migliaia 2 4 9 2 4" xfId="14394" xr:uid="{00000000-0005-0000-0000-000057300000}"/>
    <cellStyle name="Migliaia 2 4 9 2 4 2" xfId="37231" xr:uid="{00000000-0005-0000-0000-000058300000}"/>
    <cellStyle name="Migliaia 2 4 9 2 5" xfId="25814" xr:uid="{00000000-0005-0000-0000-000059300000}"/>
    <cellStyle name="Migliaia 2 4 9 3" xfId="4403" xr:uid="{00000000-0005-0000-0000-00005A300000}"/>
    <cellStyle name="Migliaia 2 4 9 3 2" xfId="10112" xr:uid="{00000000-0005-0000-0000-00005B300000}"/>
    <cellStyle name="Migliaia 2 4 9 3 2 2" xfId="21529" xr:uid="{00000000-0005-0000-0000-00005C300000}"/>
    <cellStyle name="Migliaia 2 4 9 3 2 2 2" xfId="44366" xr:uid="{00000000-0005-0000-0000-00005D300000}"/>
    <cellStyle name="Migliaia 2 4 9 3 2 3" xfId="32949" xr:uid="{00000000-0005-0000-0000-00005E300000}"/>
    <cellStyle name="Migliaia 2 4 9 3 3" xfId="15821" xr:uid="{00000000-0005-0000-0000-00005F300000}"/>
    <cellStyle name="Migliaia 2 4 9 3 3 2" xfId="38658" xr:uid="{00000000-0005-0000-0000-000060300000}"/>
    <cellStyle name="Migliaia 2 4 9 3 4" xfId="27241" xr:uid="{00000000-0005-0000-0000-000061300000}"/>
    <cellStyle name="Migliaia 2 4 9 4" xfId="7258" xr:uid="{00000000-0005-0000-0000-000062300000}"/>
    <cellStyle name="Migliaia 2 4 9 4 2" xfId="18675" xr:uid="{00000000-0005-0000-0000-000063300000}"/>
    <cellStyle name="Migliaia 2 4 9 4 2 2" xfId="41512" xr:uid="{00000000-0005-0000-0000-000064300000}"/>
    <cellStyle name="Migliaia 2 4 9 4 3" xfId="30095" xr:uid="{00000000-0005-0000-0000-000065300000}"/>
    <cellStyle name="Migliaia 2 4 9 5" xfId="12967" xr:uid="{00000000-0005-0000-0000-000066300000}"/>
    <cellStyle name="Migliaia 2 4 9 5 2" xfId="35804" xr:uid="{00000000-0005-0000-0000-000067300000}"/>
    <cellStyle name="Migliaia 2 4 9 6" xfId="24387" xr:uid="{00000000-0005-0000-0000-000068300000}"/>
    <cellStyle name="Migliaia 2 5" xfId="235" xr:uid="{00000000-0005-0000-0000-000069300000}"/>
    <cellStyle name="Migliaia 2 5 10" xfId="1870" xr:uid="{00000000-0005-0000-0000-00006A300000}"/>
    <cellStyle name="Migliaia 2 5 10 2" xfId="4726" xr:uid="{00000000-0005-0000-0000-00006B300000}"/>
    <cellStyle name="Migliaia 2 5 10 2 2" xfId="10435" xr:uid="{00000000-0005-0000-0000-00006C300000}"/>
    <cellStyle name="Migliaia 2 5 10 2 2 2" xfId="21852" xr:uid="{00000000-0005-0000-0000-00006D300000}"/>
    <cellStyle name="Migliaia 2 5 10 2 2 2 2" xfId="44689" xr:uid="{00000000-0005-0000-0000-00006E300000}"/>
    <cellStyle name="Migliaia 2 5 10 2 2 3" xfId="33272" xr:uid="{00000000-0005-0000-0000-00006F300000}"/>
    <cellStyle name="Migliaia 2 5 10 2 3" xfId="16144" xr:uid="{00000000-0005-0000-0000-000070300000}"/>
    <cellStyle name="Migliaia 2 5 10 2 3 2" xfId="38981" xr:uid="{00000000-0005-0000-0000-000071300000}"/>
    <cellStyle name="Migliaia 2 5 10 2 4" xfId="27564" xr:uid="{00000000-0005-0000-0000-000072300000}"/>
    <cellStyle name="Migliaia 2 5 10 3" xfId="7581" xr:uid="{00000000-0005-0000-0000-000073300000}"/>
    <cellStyle name="Migliaia 2 5 10 3 2" xfId="18998" xr:uid="{00000000-0005-0000-0000-000074300000}"/>
    <cellStyle name="Migliaia 2 5 10 3 2 2" xfId="41835" xr:uid="{00000000-0005-0000-0000-000075300000}"/>
    <cellStyle name="Migliaia 2 5 10 3 3" xfId="30418" xr:uid="{00000000-0005-0000-0000-000076300000}"/>
    <cellStyle name="Migliaia 2 5 10 4" xfId="13290" xr:uid="{00000000-0005-0000-0000-000077300000}"/>
    <cellStyle name="Migliaia 2 5 10 4 2" xfId="36127" xr:uid="{00000000-0005-0000-0000-000078300000}"/>
    <cellStyle name="Migliaia 2 5 10 5" xfId="24710" xr:uid="{00000000-0005-0000-0000-000079300000}"/>
    <cellStyle name="Migliaia 2 5 11" xfId="3299" xr:uid="{00000000-0005-0000-0000-00007A300000}"/>
    <cellStyle name="Migliaia 2 5 11 2" xfId="9008" xr:uid="{00000000-0005-0000-0000-00007B300000}"/>
    <cellStyle name="Migliaia 2 5 11 2 2" xfId="20425" xr:uid="{00000000-0005-0000-0000-00007C300000}"/>
    <cellStyle name="Migliaia 2 5 11 2 2 2" xfId="43262" xr:uid="{00000000-0005-0000-0000-00007D300000}"/>
    <cellStyle name="Migliaia 2 5 11 2 3" xfId="31845" xr:uid="{00000000-0005-0000-0000-00007E300000}"/>
    <cellStyle name="Migliaia 2 5 11 3" xfId="14717" xr:uid="{00000000-0005-0000-0000-00007F300000}"/>
    <cellStyle name="Migliaia 2 5 11 3 2" xfId="37554" xr:uid="{00000000-0005-0000-0000-000080300000}"/>
    <cellStyle name="Migliaia 2 5 11 4" xfId="26137" xr:uid="{00000000-0005-0000-0000-000081300000}"/>
    <cellStyle name="Migliaia 2 5 12" xfId="6154" xr:uid="{00000000-0005-0000-0000-000082300000}"/>
    <cellStyle name="Migliaia 2 5 12 2" xfId="17571" xr:uid="{00000000-0005-0000-0000-000083300000}"/>
    <cellStyle name="Migliaia 2 5 12 2 2" xfId="40408" xr:uid="{00000000-0005-0000-0000-000084300000}"/>
    <cellStyle name="Migliaia 2 5 12 3" xfId="28991" xr:uid="{00000000-0005-0000-0000-000085300000}"/>
    <cellStyle name="Migliaia 2 5 13" xfId="11863" xr:uid="{00000000-0005-0000-0000-000086300000}"/>
    <cellStyle name="Migliaia 2 5 13 2" xfId="34700" xr:uid="{00000000-0005-0000-0000-000087300000}"/>
    <cellStyle name="Migliaia 2 5 14" xfId="23283" xr:uid="{00000000-0005-0000-0000-000088300000}"/>
    <cellStyle name="Migliaia 2 5 2" xfId="319" xr:uid="{00000000-0005-0000-0000-000089300000}"/>
    <cellStyle name="Migliaia 2 5 2 10" xfId="6232" xr:uid="{00000000-0005-0000-0000-00008A300000}"/>
    <cellStyle name="Migliaia 2 5 2 10 2" xfId="17649" xr:uid="{00000000-0005-0000-0000-00008B300000}"/>
    <cellStyle name="Migliaia 2 5 2 10 2 2" xfId="40486" xr:uid="{00000000-0005-0000-0000-00008C300000}"/>
    <cellStyle name="Migliaia 2 5 2 10 3" xfId="29069" xr:uid="{00000000-0005-0000-0000-00008D300000}"/>
    <cellStyle name="Migliaia 2 5 2 11" xfId="11941" xr:uid="{00000000-0005-0000-0000-00008E300000}"/>
    <cellStyle name="Migliaia 2 5 2 11 2" xfId="34778" xr:uid="{00000000-0005-0000-0000-00008F300000}"/>
    <cellStyle name="Migliaia 2 5 2 12" xfId="23361" xr:uid="{00000000-0005-0000-0000-000090300000}"/>
    <cellStyle name="Migliaia 2 5 2 2" xfId="470" xr:uid="{00000000-0005-0000-0000-000091300000}"/>
    <cellStyle name="Migliaia 2 5 2 2 10" xfId="12062" xr:uid="{00000000-0005-0000-0000-000092300000}"/>
    <cellStyle name="Migliaia 2 5 2 2 10 2" xfId="34899" xr:uid="{00000000-0005-0000-0000-000093300000}"/>
    <cellStyle name="Migliaia 2 5 2 2 11" xfId="23482" xr:uid="{00000000-0005-0000-0000-000094300000}"/>
    <cellStyle name="Migliaia 2 5 2 2 2" xfId="724" xr:uid="{00000000-0005-0000-0000-000095300000}"/>
    <cellStyle name="Migliaia 2 5 2 2 2 2" xfId="2286" xr:uid="{00000000-0005-0000-0000-000096300000}"/>
    <cellStyle name="Migliaia 2 5 2 2 2 2 2" xfId="5142" xr:uid="{00000000-0005-0000-0000-000097300000}"/>
    <cellStyle name="Migliaia 2 5 2 2 2 2 2 2" xfId="10850" xr:uid="{00000000-0005-0000-0000-000098300000}"/>
    <cellStyle name="Migliaia 2 5 2 2 2 2 2 2 2" xfId="22268" xr:uid="{00000000-0005-0000-0000-000099300000}"/>
    <cellStyle name="Migliaia 2 5 2 2 2 2 2 2 2 2" xfId="45105" xr:uid="{00000000-0005-0000-0000-00009A300000}"/>
    <cellStyle name="Migliaia 2 5 2 2 2 2 2 2 3" xfId="33688" xr:uid="{00000000-0005-0000-0000-00009B300000}"/>
    <cellStyle name="Migliaia 2 5 2 2 2 2 2 3" xfId="16560" xr:uid="{00000000-0005-0000-0000-00009C300000}"/>
    <cellStyle name="Migliaia 2 5 2 2 2 2 2 3 2" xfId="39397" xr:uid="{00000000-0005-0000-0000-00009D300000}"/>
    <cellStyle name="Migliaia 2 5 2 2 2 2 2 4" xfId="27980" xr:uid="{00000000-0005-0000-0000-00009E300000}"/>
    <cellStyle name="Migliaia 2 5 2 2 2 2 3" xfId="7997" xr:uid="{00000000-0005-0000-0000-00009F300000}"/>
    <cellStyle name="Migliaia 2 5 2 2 2 2 3 2" xfId="19414" xr:uid="{00000000-0005-0000-0000-0000A0300000}"/>
    <cellStyle name="Migliaia 2 5 2 2 2 2 3 2 2" xfId="42251" xr:uid="{00000000-0005-0000-0000-0000A1300000}"/>
    <cellStyle name="Migliaia 2 5 2 2 2 2 3 3" xfId="30834" xr:uid="{00000000-0005-0000-0000-0000A2300000}"/>
    <cellStyle name="Migliaia 2 5 2 2 2 2 4" xfId="13706" xr:uid="{00000000-0005-0000-0000-0000A3300000}"/>
    <cellStyle name="Migliaia 2 5 2 2 2 2 4 2" xfId="36543" xr:uid="{00000000-0005-0000-0000-0000A4300000}"/>
    <cellStyle name="Migliaia 2 5 2 2 2 2 5" xfId="25126" xr:uid="{00000000-0005-0000-0000-0000A5300000}"/>
    <cellStyle name="Migliaia 2 5 2 2 2 3" xfId="3715" xr:uid="{00000000-0005-0000-0000-0000A6300000}"/>
    <cellStyle name="Migliaia 2 5 2 2 2 3 2" xfId="9424" xr:uid="{00000000-0005-0000-0000-0000A7300000}"/>
    <cellStyle name="Migliaia 2 5 2 2 2 3 2 2" xfId="20841" xr:uid="{00000000-0005-0000-0000-0000A8300000}"/>
    <cellStyle name="Migliaia 2 5 2 2 2 3 2 2 2" xfId="43678" xr:uid="{00000000-0005-0000-0000-0000A9300000}"/>
    <cellStyle name="Migliaia 2 5 2 2 2 3 2 3" xfId="32261" xr:uid="{00000000-0005-0000-0000-0000AA300000}"/>
    <cellStyle name="Migliaia 2 5 2 2 2 3 3" xfId="15133" xr:uid="{00000000-0005-0000-0000-0000AB300000}"/>
    <cellStyle name="Migliaia 2 5 2 2 2 3 3 2" xfId="37970" xr:uid="{00000000-0005-0000-0000-0000AC300000}"/>
    <cellStyle name="Migliaia 2 5 2 2 2 3 4" xfId="26553" xr:uid="{00000000-0005-0000-0000-0000AD300000}"/>
    <cellStyle name="Migliaia 2 5 2 2 2 4" xfId="6570" xr:uid="{00000000-0005-0000-0000-0000AE300000}"/>
    <cellStyle name="Migliaia 2 5 2 2 2 4 2" xfId="17987" xr:uid="{00000000-0005-0000-0000-0000AF300000}"/>
    <cellStyle name="Migliaia 2 5 2 2 2 4 2 2" xfId="40824" xr:uid="{00000000-0005-0000-0000-0000B0300000}"/>
    <cellStyle name="Migliaia 2 5 2 2 2 4 3" xfId="29407" xr:uid="{00000000-0005-0000-0000-0000B1300000}"/>
    <cellStyle name="Migliaia 2 5 2 2 2 5" xfId="12279" xr:uid="{00000000-0005-0000-0000-0000B2300000}"/>
    <cellStyle name="Migliaia 2 5 2 2 2 5 2" xfId="35116" xr:uid="{00000000-0005-0000-0000-0000B3300000}"/>
    <cellStyle name="Migliaia 2 5 2 2 2 6" xfId="23699" xr:uid="{00000000-0005-0000-0000-0000B4300000}"/>
    <cellStyle name="Migliaia 2 5 2 2 3" xfId="984" xr:uid="{00000000-0005-0000-0000-0000B5300000}"/>
    <cellStyle name="Migliaia 2 5 2 2 3 2" xfId="2503" xr:uid="{00000000-0005-0000-0000-0000B6300000}"/>
    <cellStyle name="Migliaia 2 5 2 2 3 2 2" xfId="5359" xr:uid="{00000000-0005-0000-0000-0000B7300000}"/>
    <cellStyle name="Migliaia 2 5 2 2 3 2 2 2" xfId="11067" xr:uid="{00000000-0005-0000-0000-0000B8300000}"/>
    <cellStyle name="Migliaia 2 5 2 2 3 2 2 2 2" xfId="22485" xr:uid="{00000000-0005-0000-0000-0000B9300000}"/>
    <cellStyle name="Migliaia 2 5 2 2 3 2 2 2 2 2" xfId="45322" xr:uid="{00000000-0005-0000-0000-0000BA300000}"/>
    <cellStyle name="Migliaia 2 5 2 2 3 2 2 2 3" xfId="33905" xr:uid="{00000000-0005-0000-0000-0000BB300000}"/>
    <cellStyle name="Migliaia 2 5 2 2 3 2 2 3" xfId="16777" xr:uid="{00000000-0005-0000-0000-0000BC300000}"/>
    <cellStyle name="Migliaia 2 5 2 2 3 2 2 3 2" xfId="39614" xr:uid="{00000000-0005-0000-0000-0000BD300000}"/>
    <cellStyle name="Migliaia 2 5 2 2 3 2 2 4" xfId="28197" xr:uid="{00000000-0005-0000-0000-0000BE300000}"/>
    <cellStyle name="Migliaia 2 5 2 2 3 2 3" xfId="8214" xr:uid="{00000000-0005-0000-0000-0000BF300000}"/>
    <cellStyle name="Migliaia 2 5 2 2 3 2 3 2" xfId="19631" xr:uid="{00000000-0005-0000-0000-0000C0300000}"/>
    <cellStyle name="Migliaia 2 5 2 2 3 2 3 2 2" xfId="42468" xr:uid="{00000000-0005-0000-0000-0000C1300000}"/>
    <cellStyle name="Migliaia 2 5 2 2 3 2 3 3" xfId="31051" xr:uid="{00000000-0005-0000-0000-0000C2300000}"/>
    <cellStyle name="Migliaia 2 5 2 2 3 2 4" xfId="13923" xr:uid="{00000000-0005-0000-0000-0000C3300000}"/>
    <cellStyle name="Migliaia 2 5 2 2 3 2 4 2" xfId="36760" xr:uid="{00000000-0005-0000-0000-0000C4300000}"/>
    <cellStyle name="Migliaia 2 5 2 2 3 2 5" xfId="25343" xr:uid="{00000000-0005-0000-0000-0000C5300000}"/>
    <cellStyle name="Migliaia 2 5 2 2 3 3" xfId="3932" xr:uid="{00000000-0005-0000-0000-0000C6300000}"/>
    <cellStyle name="Migliaia 2 5 2 2 3 3 2" xfId="9641" xr:uid="{00000000-0005-0000-0000-0000C7300000}"/>
    <cellStyle name="Migliaia 2 5 2 2 3 3 2 2" xfId="21058" xr:uid="{00000000-0005-0000-0000-0000C8300000}"/>
    <cellStyle name="Migliaia 2 5 2 2 3 3 2 2 2" xfId="43895" xr:uid="{00000000-0005-0000-0000-0000C9300000}"/>
    <cellStyle name="Migliaia 2 5 2 2 3 3 2 3" xfId="32478" xr:uid="{00000000-0005-0000-0000-0000CA300000}"/>
    <cellStyle name="Migliaia 2 5 2 2 3 3 3" xfId="15350" xr:uid="{00000000-0005-0000-0000-0000CB300000}"/>
    <cellStyle name="Migliaia 2 5 2 2 3 3 3 2" xfId="38187" xr:uid="{00000000-0005-0000-0000-0000CC300000}"/>
    <cellStyle name="Migliaia 2 5 2 2 3 3 4" xfId="26770" xr:uid="{00000000-0005-0000-0000-0000CD300000}"/>
    <cellStyle name="Migliaia 2 5 2 2 3 4" xfId="6787" xr:uid="{00000000-0005-0000-0000-0000CE300000}"/>
    <cellStyle name="Migliaia 2 5 2 2 3 4 2" xfId="18204" xr:uid="{00000000-0005-0000-0000-0000CF300000}"/>
    <cellStyle name="Migliaia 2 5 2 2 3 4 2 2" xfId="41041" xr:uid="{00000000-0005-0000-0000-0000D0300000}"/>
    <cellStyle name="Migliaia 2 5 2 2 3 4 3" xfId="29624" xr:uid="{00000000-0005-0000-0000-0000D1300000}"/>
    <cellStyle name="Migliaia 2 5 2 2 3 5" xfId="12496" xr:uid="{00000000-0005-0000-0000-0000D2300000}"/>
    <cellStyle name="Migliaia 2 5 2 2 3 5 2" xfId="35333" xr:uid="{00000000-0005-0000-0000-0000D3300000}"/>
    <cellStyle name="Migliaia 2 5 2 2 3 6" xfId="23916" xr:uid="{00000000-0005-0000-0000-0000D4300000}"/>
    <cellStyle name="Migliaia 2 5 2 2 4" xfId="1231" xr:uid="{00000000-0005-0000-0000-0000D5300000}"/>
    <cellStyle name="Migliaia 2 5 2 2 4 2" xfId="2720" xr:uid="{00000000-0005-0000-0000-0000D6300000}"/>
    <cellStyle name="Migliaia 2 5 2 2 4 2 2" xfId="5576" xr:uid="{00000000-0005-0000-0000-0000D7300000}"/>
    <cellStyle name="Migliaia 2 5 2 2 4 2 2 2" xfId="11284" xr:uid="{00000000-0005-0000-0000-0000D8300000}"/>
    <cellStyle name="Migliaia 2 5 2 2 4 2 2 2 2" xfId="22702" xr:uid="{00000000-0005-0000-0000-0000D9300000}"/>
    <cellStyle name="Migliaia 2 5 2 2 4 2 2 2 2 2" xfId="45539" xr:uid="{00000000-0005-0000-0000-0000DA300000}"/>
    <cellStyle name="Migliaia 2 5 2 2 4 2 2 2 3" xfId="34122" xr:uid="{00000000-0005-0000-0000-0000DB300000}"/>
    <cellStyle name="Migliaia 2 5 2 2 4 2 2 3" xfId="16994" xr:uid="{00000000-0005-0000-0000-0000DC300000}"/>
    <cellStyle name="Migliaia 2 5 2 2 4 2 2 3 2" xfId="39831" xr:uid="{00000000-0005-0000-0000-0000DD300000}"/>
    <cellStyle name="Migliaia 2 5 2 2 4 2 2 4" xfId="28414" xr:uid="{00000000-0005-0000-0000-0000DE300000}"/>
    <cellStyle name="Migliaia 2 5 2 2 4 2 3" xfId="8431" xr:uid="{00000000-0005-0000-0000-0000DF300000}"/>
    <cellStyle name="Migliaia 2 5 2 2 4 2 3 2" xfId="19848" xr:uid="{00000000-0005-0000-0000-0000E0300000}"/>
    <cellStyle name="Migliaia 2 5 2 2 4 2 3 2 2" xfId="42685" xr:uid="{00000000-0005-0000-0000-0000E1300000}"/>
    <cellStyle name="Migliaia 2 5 2 2 4 2 3 3" xfId="31268" xr:uid="{00000000-0005-0000-0000-0000E2300000}"/>
    <cellStyle name="Migliaia 2 5 2 2 4 2 4" xfId="14140" xr:uid="{00000000-0005-0000-0000-0000E3300000}"/>
    <cellStyle name="Migliaia 2 5 2 2 4 2 4 2" xfId="36977" xr:uid="{00000000-0005-0000-0000-0000E4300000}"/>
    <cellStyle name="Migliaia 2 5 2 2 4 2 5" xfId="25560" xr:uid="{00000000-0005-0000-0000-0000E5300000}"/>
    <cellStyle name="Migliaia 2 5 2 2 4 3" xfId="4149" xr:uid="{00000000-0005-0000-0000-0000E6300000}"/>
    <cellStyle name="Migliaia 2 5 2 2 4 3 2" xfId="9858" xr:uid="{00000000-0005-0000-0000-0000E7300000}"/>
    <cellStyle name="Migliaia 2 5 2 2 4 3 2 2" xfId="21275" xr:uid="{00000000-0005-0000-0000-0000E8300000}"/>
    <cellStyle name="Migliaia 2 5 2 2 4 3 2 2 2" xfId="44112" xr:uid="{00000000-0005-0000-0000-0000E9300000}"/>
    <cellStyle name="Migliaia 2 5 2 2 4 3 2 3" xfId="32695" xr:uid="{00000000-0005-0000-0000-0000EA300000}"/>
    <cellStyle name="Migliaia 2 5 2 2 4 3 3" xfId="15567" xr:uid="{00000000-0005-0000-0000-0000EB300000}"/>
    <cellStyle name="Migliaia 2 5 2 2 4 3 3 2" xfId="38404" xr:uid="{00000000-0005-0000-0000-0000EC300000}"/>
    <cellStyle name="Migliaia 2 5 2 2 4 3 4" xfId="26987" xr:uid="{00000000-0005-0000-0000-0000ED300000}"/>
    <cellStyle name="Migliaia 2 5 2 2 4 4" xfId="7004" xr:uid="{00000000-0005-0000-0000-0000EE300000}"/>
    <cellStyle name="Migliaia 2 5 2 2 4 4 2" xfId="18421" xr:uid="{00000000-0005-0000-0000-0000EF300000}"/>
    <cellStyle name="Migliaia 2 5 2 2 4 4 2 2" xfId="41258" xr:uid="{00000000-0005-0000-0000-0000F0300000}"/>
    <cellStyle name="Migliaia 2 5 2 2 4 4 3" xfId="29841" xr:uid="{00000000-0005-0000-0000-0000F1300000}"/>
    <cellStyle name="Migliaia 2 5 2 2 4 5" xfId="12713" xr:uid="{00000000-0005-0000-0000-0000F2300000}"/>
    <cellStyle name="Migliaia 2 5 2 2 4 5 2" xfId="35550" xr:uid="{00000000-0005-0000-0000-0000F3300000}"/>
    <cellStyle name="Migliaia 2 5 2 2 4 6" xfId="24133" xr:uid="{00000000-0005-0000-0000-0000F4300000}"/>
    <cellStyle name="Migliaia 2 5 2 2 5" xfId="1478" xr:uid="{00000000-0005-0000-0000-0000F5300000}"/>
    <cellStyle name="Migliaia 2 5 2 2 5 2" xfId="2937" xr:uid="{00000000-0005-0000-0000-0000F6300000}"/>
    <cellStyle name="Migliaia 2 5 2 2 5 2 2" xfId="5793" xr:uid="{00000000-0005-0000-0000-0000F7300000}"/>
    <cellStyle name="Migliaia 2 5 2 2 5 2 2 2" xfId="11501" xr:uid="{00000000-0005-0000-0000-0000F8300000}"/>
    <cellStyle name="Migliaia 2 5 2 2 5 2 2 2 2" xfId="22919" xr:uid="{00000000-0005-0000-0000-0000F9300000}"/>
    <cellStyle name="Migliaia 2 5 2 2 5 2 2 2 2 2" xfId="45756" xr:uid="{00000000-0005-0000-0000-0000FA300000}"/>
    <cellStyle name="Migliaia 2 5 2 2 5 2 2 2 3" xfId="34339" xr:uid="{00000000-0005-0000-0000-0000FB300000}"/>
    <cellStyle name="Migliaia 2 5 2 2 5 2 2 3" xfId="17211" xr:uid="{00000000-0005-0000-0000-0000FC300000}"/>
    <cellStyle name="Migliaia 2 5 2 2 5 2 2 3 2" xfId="40048" xr:uid="{00000000-0005-0000-0000-0000FD300000}"/>
    <cellStyle name="Migliaia 2 5 2 2 5 2 2 4" xfId="28631" xr:uid="{00000000-0005-0000-0000-0000FE300000}"/>
    <cellStyle name="Migliaia 2 5 2 2 5 2 3" xfId="8648" xr:uid="{00000000-0005-0000-0000-0000FF300000}"/>
    <cellStyle name="Migliaia 2 5 2 2 5 2 3 2" xfId="20065" xr:uid="{00000000-0005-0000-0000-000000310000}"/>
    <cellStyle name="Migliaia 2 5 2 2 5 2 3 2 2" xfId="42902" xr:uid="{00000000-0005-0000-0000-000001310000}"/>
    <cellStyle name="Migliaia 2 5 2 2 5 2 3 3" xfId="31485" xr:uid="{00000000-0005-0000-0000-000002310000}"/>
    <cellStyle name="Migliaia 2 5 2 2 5 2 4" xfId="14357" xr:uid="{00000000-0005-0000-0000-000003310000}"/>
    <cellStyle name="Migliaia 2 5 2 2 5 2 4 2" xfId="37194" xr:uid="{00000000-0005-0000-0000-000004310000}"/>
    <cellStyle name="Migliaia 2 5 2 2 5 2 5" xfId="25777" xr:uid="{00000000-0005-0000-0000-000005310000}"/>
    <cellStyle name="Migliaia 2 5 2 2 5 3" xfId="4366" xr:uid="{00000000-0005-0000-0000-000006310000}"/>
    <cellStyle name="Migliaia 2 5 2 2 5 3 2" xfId="10075" xr:uid="{00000000-0005-0000-0000-000007310000}"/>
    <cellStyle name="Migliaia 2 5 2 2 5 3 2 2" xfId="21492" xr:uid="{00000000-0005-0000-0000-000008310000}"/>
    <cellStyle name="Migliaia 2 5 2 2 5 3 2 2 2" xfId="44329" xr:uid="{00000000-0005-0000-0000-000009310000}"/>
    <cellStyle name="Migliaia 2 5 2 2 5 3 2 3" xfId="32912" xr:uid="{00000000-0005-0000-0000-00000A310000}"/>
    <cellStyle name="Migliaia 2 5 2 2 5 3 3" xfId="15784" xr:uid="{00000000-0005-0000-0000-00000B310000}"/>
    <cellStyle name="Migliaia 2 5 2 2 5 3 3 2" xfId="38621" xr:uid="{00000000-0005-0000-0000-00000C310000}"/>
    <cellStyle name="Migliaia 2 5 2 2 5 3 4" xfId="27204" xr:uid="{00000000-0005-0000-0000-00000D310000}"/>
    <cellStyle name="Migliaia 2 5 2 2 5 4" xfId="7221" xr:uid="{00000000-0005-0000-0000-00000E310000}"/>
    <cellStyle name="Migliaia 2 5 2 2 5 4 2" xfId="18638" xr:uid="{00000000-0005-0000-0000-00000F310000}"/>
    <cellStyle name="Migliaia 2 5 2 2 5 4 2 2" xfId="41475" xr:uid="{00000000-0005-0000-0000-000010310000}"/>
    <cellStyle name="Migliaia 2 5 2 2 5 4 3" xfId="30058" xr:uid="{00000000-0005-0000-0000-000011310000}"/>
    <cellStyle name="Migliaia 2 5 2 2 5 5" xfId="12930" xr:uid="{00000000-0005-0000-0000-000012310000}"/>
    <cellStyle name="Migliaia 2 5 2 2 5 5 2" xfId="35767" xr:uid="{00000000-0005-0000-0000-000013310000}"/>
    <cellStyle name="Migliaia 2 5 2 2 5 6" xfId="24350" xr:uid="{00000000-0005-0000-0000-000014310000}"/>
    <cellStyle name="Migliaia 2 5 2 2 6" xfId="1725" xr:uid="{00000000-0005-0000-0000-000015310000}"/>
    <cellStyle name="Migliaia 2 5 2 2 6 2" xfId="3154" xr:uid="{00000000-0005-0000-0000-000016310000}"/>
    <cellStyle name="Migliaia 2 5 2 2 6 2 2" xfId="6010" xr:uid="{00000000-0005-0000-0000-000017310000}"/>
    <cellStyle name="Migliaia 2 5 2 2 6 2 2 2" xfId="11718" xr:uid="{00000000-0005-0000-0000-000018310000}"/>
    <cellStyle name="Migliaia 2 5 2 2 6 2 2 2 2" xfId="23136" xr:uid="{00000000-0005-0000-0000-000019310000}"/>
    <cellStyle name="Migliaia 2 5 2 2 6 2 2 2 2 2" xfId="45973" xr:uid="{00000000-0005-0000-0000-00001A310000}"/>
    <cellStyle name="Migliaia 2 5 2 2 6 2 2 2 3" xfId="34556" xr:uid="{00000000-0005-0000-0000-00001B310000}"/>
    <cellStyle name="Migliaia 2 5 2 2 6 2 2 3" xfId="17428" xr:uid="{00000000-0005-0000-0000-00001C310000}"/>
    <cellStyle name="Migliaia 2 5 2 2 6 2 2 3 2" xfId="40265" xr:uid="{00000000-0005-0000-0000-00001D310000}"/>
    <cellStyle name="Migliaia 2 5 2 2 6 2 2 4" xfId="28848" xr:uid="{00000000-0005-0000-0000-00001E310000}"/>
    <cellStyle name="Migliaia 2 5 2 2 6 2 3" xfId="8865" xr:uid="{00000000-0005-0000-0000-00001F310000}"/>
    <cellStyle name="Migliaia 2 5 2 2 6 2 3 2" xfId="20282" xr:uid="{00000000-0005-0000-0000-000020310000}"/>
    <cellStyle name="Migliaia 2 5 2 2 6 2 3 2 2" xfId="43119" xr:uid="{00000000-0005-0000-0000-000021310000}"/>
    <cellStyle name="Migliaia 2 5 2 2 6 2 3 3" xfId="31702" xr:uid="{00000000-0005-0000-0000-000022310000}"/>
    <cellStyle name="Migliaia 2 5 2 2 6 2 4" xfId="14574" xr:uid="{00000000-0005-0000-0000-000023310000}"/>
    <cellStyle name="Migliaia 2 5 2 2 6 2 4 2" xfId="37411" xr:uid="{00000000-0005-0000-0000-000024310000}"/>
    <cellStyle name="Migliaia 2 5 2 2 6 2 5" xfId="25994" xr:uid="{00000000-0005-0000-0000-000025310000}"/>
    <cellStyle name="Migliaia 2 5 2 2 6 3" xfId="4583" xr:uid="{00000000-0005-0000-0000-000026310000}"/>
    <cellStyle name="Migliaia 2 5 2 2 6 3 2" xfId="10292" xr:uid="{00000000-0005-0000-0000-000027310000}"/>
    <cellStyle name="Migliaia 2 5 2 2 6 3 2 2" xfId="21709" xr:uid="{00000000-0005-0000-0000-000028310000}"/>
    <cellStyle name="Migliaia 2 5 2 2 6 3 2 2 2" xfId="44546" xr:uid="{00000000-0005-0000-0000-000029310000}"/>
    <cellStyle name="Migliaia 2 5 2 2 6 3 2 3" xfId="33129" xr:uid="{00000000-0005-0000-0000-00002A310000}"/>
    <cellStyle name="Migliaia 2 5 2 2 6 3 3" xfId="16001" xr:uid="{00000000-0005-0000-0000-00002B310000}"/>
    <cellStyle name="Migliaia 2 5 2 2 6 3 3 2" xfId="38838" xr:uid="{00000000-0005-0000-0000-00002C310000}"/>
    <cellStyle name="Migliaia 2 5 2 2 6 3 4" xfId="27421" xr:uid="{00000000-0005-0000-0000-00002D310000}"/>
    <cellStyle name="Migliaia 2 5 2 2 6 4" xfId="7438" xr:uid="{00000000-0005-0000-0000-00002E310000}"/>
    <cellStyle name="Migliaia 2 5 2 2 6 4 2" xfId="18855" xr:uid="{00000000-0005-0000-0000-00002F310000}"/>
    <cellStyle name="Migliaia 2 5 2 2 6 4 2 2" xfId="41692" xr:uid="{00000000-0005-0000-0000-000030310000}"/>
    <cellStyle name="Migliaia 2 5 2 2 6 4 3" xfId="30275" xr:uid="{00000000-0005-0000-0000-000031310000}"/>
    <cellStyle name="Migliaia 2 5 2 2 6 5" xfId="13147" xr:uid="{00000000-0005-0000-0000-000032310000}"/>
    <cellStyle name="Migliaia 2 5 2 2 6 5 2" xfId="35984" xr:uid="{00000000-0005-0000-0000-000033310000}"/>
    <cellStyle name="Migliaia 2 5 2 2 6 6" xfId="24567" xr:uid="{00000000-0005-0000-0000-000034310000}"/>
    <cellStyle name="Migliaia 2 5 2 2 7" xfId="2069" xr:uid="{00000000-0005-0000-0000-000035310000}"/>
    <cellStyle name="Migliaia 2 5 2 2 7 2" xfId="4925" xr:uid="{00000000-0005-0000-0000-000036310000}"/>
    <cellStyle name="Migliaia 2 5 2 2 7 2 2" xfId="10633" xr:uid="{00000000-0005-0000-0000-000037310000}"/>
    <cellStyle name="Migliaia 2 5 2 2 7 2 2 2" xfId="22051" xr:uid="{00000000-0005-0000-0000-000038310000}"/>
    <cellStyle name="Migliaia 2 5 2 2 7 2 2 2 2" xfId="44888" xr:uid="{00000000-0005-0000-0000-000039310000}"/>
    <cellStyle name="Migliaia 2 5 2 2 7 2 2 3" xfId="33471" xr:uid="{00000000-0005-0000-0000-00003A310000}"/>
    <cellStyle name="Migliaia 2 5 2 2 7 2 3" xfId="16343" xr:uid="{00000000-0005-0000-0000-00003B310000}"/>
    <cellStyle name="Migliaia 2 5 2 2 7 2 3 2" xfId="39180" xr:uid="{00000000-0005-0000-0000-00003C310000}"/>
    <cellStyle name="Migliaia 2 5 2 2 7 2 4" xfId="27763" xr:uid="{00000000-0005-0000-0000-00003D310000}"/>
    <cellStyle name="Migliaia 2 5 2 2 7 3" xfId="7780" xr:uid="{00000000-0005-0000-0000-00003E310000}"/>
    <cellStyle name="Migliaia 2 5 2 2 7 3 2" xfId="19197" xr:uid="{00000000-0005-0000-0000-00003F310000}"/>
    <cellStyle name="Migliaia 2 5 2 2 7 3 2 2" xfId="42034" xr:uid="{00000000-0005-0000-0000-000040310000}"/>
    <cellStyle name="Migliaia 2 5 2 2 7 3 3" xfId="30617" xr:uid="{00000000-0005-0000-0000-000041310000}"/>
    <cellStyle name="Migliaia 2 5 2 2 7 4" xfId="13489" xr:uid="{00000000-0005-0000-0000-000042310000}"/>
    <cellStyle name="Migliaia 2 5 2 2 7 4 2" xfId="36326" xr:uid="{00000000-0005-0000-0000-000043310000}"/>
    <cellStyle name="Migliaia 2 5 2 2 7 5" xfId="24909" xr:uid="{00000000-0005-0000-0000-000044310000}"/>
    <cellStyle name="Migliaia 2 5 2 2 8" xfId="3498" xr:uid="{00000000-0005-0000-0000-000045310000}"/>
    <cellStyle name="Migliaia 2 5 2 2 8 2" xfId="9207" xr:uid="{00000000-0005-0000-0000-000046310000}"/>
    <cellStyle name="Migliaia 2 5 2 2 8 2 2" xfId="20624" xr:uid="{00000000-0005-0000-0000-000047310000}"/>
    <cellStyle name="Migliaia 2 5 2 2 8 2 2 2" xfId="43461" xr:uid="{00000000-0005-0000-0000-000048310000}"/>
    <cellStyle name="Migliaia 2 5 2 2 8 2 3" xfId="32044" xr:uid="{00000000-0005-0000-0000-000049310000}"/>
    <cellStyle name="Migliaia 2 5 2 2 8 3" xfId="14916" xr:uid="{00000000-0005-0000-0000-00004A310000}"/>
    <cellStyle name="Migliaia 2 5 2 2 8 3 2" xfId="37753" xr:uid="{00000000-0005-0000-0000-00004B310000}"/>
    <cellStyle name="Migliaia 2 5 2 2 8 4" xfId="26336" xr:uid="{00000000-0005-0000-0000-00004C310000}"/>
    <cellStyle name="Migliaia 2 5 2 2 9" xfId="6353" xr:uid="{00000000-0005-0000-0000-00004D310000}"/>
    <cellStyle name="Migliaia 2 5 2 2 9 2" xfId="17770" xr:uid="{00000000-0005-0000-0000-00004E310000}"/>
    <cellStyle name="Migliaia 2 5 2 2 9 2 2" xfId="40607" xr:uid="{00000000-0005-0000-0000-00004F310000}"/>
    <cellStyle name="Migliaia 2 5 2 2 9 3" xfId="29190" xr:uid="{00000000-0005-0000-0000-000050310000}"/>
    <cellStyle name="Migliaia 2 5 2 3" xfId="590" xr:uid="{00000000-0005-0000-0000-000051310000}"/>
    <cellStyle name="Migliaia 2 5 2 3 2" xfId="2172" xr:uid="{00000000-0005-0000-0000-000052310000}"/>
    <cellStyle name="Migliaia 2 5 2 3 2 2" xfId="5028" xr:uid="{00000000-0005-0000-0000-000053310000}"/>
    <cellStyle name="Migliaia 2 5 2 3 2 2 2" xfId="10736" xr:uid="{00000000-0005-0000-0000-000054310000}"/>
    <cellStyle name="Migliaia 2 5 2 3 2 2 2 2" xfId="22154" xr:uid="{00000000-0005-0000-0000-000055310000}"/>
    <cellStyle name="Migliaia 2 5 2 3 2 2 2 2 2" xfId="44991" xr:uid="{00000000-0005-0000-0000-000056310000}"/>
    <cellStyle name="Migliaia 2 5 2 3 2 2 2 3" xfId="33574" xr:uid="{00000000-0005-0000-0000-000057310000}"/>
    <cellStyle name="Migliaia 2 5 2 3 2 2 3" xfId="16446" xr:uid="{00000000-0005-0000-0000-000058310000}"/>
    <cellStyle name="Migliaia 2 5 2 3 2 2 3 2" xfId="39283" xr:uid="{00000000-0005-0000-0000-000059310000}"/>
    <cellStyle name="Migliaia 2 5 2 3 2 2 4" xfId="27866" xr:uid="{00000000-0005-0000-0000-00005A310000}"/>
    <cellStyle name="Migliaia 2 5 2 3 2 3" xfId="7883" xr:uid="{00000000-0005-0000-0000-00005B310000}"/>
    <cellStyle name="Migliaia 2 5 2 3 2 3 2" xfId="19300" xr:uid="{00000000-0005-0000-0000-00005C310000}"/>
    <cellStyle name="Migliaia 2 5 2 3 2 3 2 2" xfId="42137" xr:uid="{00000000-0005-0000-0000-00005D310000}"/>
    <cellStyle name="Migliaia 2 5 2 3 2 3 3" xfId="30720" xr:uid="{00000000-0005-0000-0000-00005E310000}"/>
    <cellStyle name="Migliaia 2 5 2 3 2 4" xfId="13592" xr:uid="{00000000-0005-0000-0000-00005F310000}"/>
    <cellStyle name="Migliaia 2 5 2 3 2 4 2" xfId="36429" xr:uid="{00000000-0005-0000-0000-000060310000}"/>
    <cellStyle name="Migliaia 2 5 2 3 2 5" xfId="25012" xr:uid="{00000000-0005-0000-0000-000061310000}"/>
    <cellStyle name="Migliaia 2 5 2 3 3" xfId="3601" xr:uid="{00000000-0005-0000-0000-000062310000}"/>
    <cellStyle name="Migliaia 2 5 2 3 3 2" xfId="9310" xr:uid="{00000000-0005-0000-0000-000063310000}"/>
    <cellStyle name="Migliaia 2 5 2 3 3 2 2" xfId="20727" xr:uid="{00000000-0005-0000-0000-000064310000}"/>
    <cellStyle name="Migliaia 2 5 2 3 3 2 2 2" xfId="43564" xr:uid="{00000000-0005-0000-0000-000065310000}"/>
    <cellStyle name="Migliaia 2 5 2 3 3 2 3" xfId="32147" xr:uid="{00000000-0005-0000-0000-000066310000}"/>
    <cellStyle name="Migliaia 2 5 2 3 3 3" xfId="15019" xr:uid="{00000000-0005-0000-0000-000067310000}"/>
    <cellStyle name="Migliaia 2 5 2 3 3 3 2" xfId="37856" xr:uid="{00000000-0005-0000-0000-000068310000}"/>
    <cellStyle name="Migliaia 2 5 2 3 3 4" xfId="26439" xr:uid="{00000000-0005-0000-0000-000069310000}"/>
    <cellStyle name="Migliaia 2 5 2 3 4" xfId="6456" xr:uid="{00000000-0005-0000-0000-00006A310000}"/>
    <cellStyle name="Migliaia 2 5 2 3 4 2" xfId="17873" xr:uid="{00000000-0005-0000-0000-00006B310000}"/>
    <cellStyle name="Migliaia 2 5 2 3 4 2 2" xfId="40710" xr:uid="{00000000-0005-0000-0000-00006C310000}"/>
    <cellStyle name="Migliaia 2 5 2 3 4 3" xfId="29293" xr:uid="{00000000-0005-0000-0000-00006D310000}"/>
    <cellStyle name="Migliaia 2 5 2 3 5" xfId="12165" xr:uid="{00000000-0005-0000-0000-00006E310000}"/>
    <cellStyle name="Migliaia 2 5 2 3 5 2" xfId="35002" xr:uid="{00000000-0005-0000-0000-00006F310000}"/>
    <cellStyle name="Migliaia 2 5 2 3 6" xfId="23585" xr:uid="{00000000-0005-0000-0000-000070310000}"/>
    <cellStyle name="Migliaia 2 5 2 4" xfId="853" xr:uid="{00000000-0005-0000-0000-000071310000}"/>
    <cellStyle name="Migliaia 2 5 2 4 2" xfId="2389" xr:uid="{00000000-0005-0000-0000-000072310000}"/>
    <cellStyle name="Migliaia 2 5 2 4 2 2" xfId="5245" xr:uid="{00000000-0005-0000-0000-000073310000}"/>
    <cellStyle name="Migliaia 2 5 2 4 2 2 2" xfId="10953" xr:uid="{00000000-0005-0000-0000-000074310000}"/>
    <cellStyle name="Migliaia 2 5 2 4 2 2 2 2" xfId="22371" xr:uid="{00000000-0005-0000-0000-000075310000}"/>
    <cellStyle name="Migliaia 2 5 2 4 2 2 2 2 2" xfId="45208" xr:uid="{00000000-0005-0000-0000-000076310000}"/>
    <cellStyle name="Migliaia 2 5 2 4 2 2 2 3" xfId="33791" xr:uid="{00000000-0005-0000-0000-000077310000}"/>
    <cellStyle name="Migliaia 2 5 2 4 2 2 3" xfId="16663" xr:uid="{00000000-0005-0000-0000-000078310000}"/>
    <cellStyle name="Migliaia 2 5 2 4 2 2 3 2" xfId="39500" xr:uid="{00000000-0005-0000-0000-000079310000}"/>
    <cellStyle name="Migliaia 2 5 2 4 2 2 4" xfId="28083" xr:uid="{00000000-0005-0000-0000-00007A310000}"/>
    <cellStyle name="Migliaia 2 5 2 4 2 3" xfId="8100" xr:uid="{00000000-0005-0000-0000-00007B310000}"/>
    <cellStyle name="Migliaia 2 5 2 4 2 3 2" xfId="19517" xr:uid="{00000000-0005-0000-0000-00007C310000}"/>
    <cellStyle name="Migliaia 2 5 2 4 2 3 2 2" xfId="42354" xr:uid="{00000000-0005-0000-0000-00007D310000}"/>
    <cellStyle name="Migliaia 2 5 2 4 2 3 3" xfId="30937" xr:uid="{00000000-0005-0000-0000-00007E310000}"/>
    <cellStyle name="Migliaia 2 5 2 4 2 4" xfId="13809" xr:uid="{00000000-0005-0000-0000-00007F310000}"/>
    <cellStyle name="Migliaia 2 5 2 4 2 4 2" xfId="36646" xr:uid="{00000000-0005-0000-0000-000080310000}"/>
    <cellStyle name="Migliaia 2 5 2 4 2 5" xfId="25229" xr:uid="{00000000-0005-0000-0000-000081310000}"/>
    <cellStyle name="Migliaia 2 5 2 4 3" xfId="3818" xr:uid="{00000000-0005-0000-0000-000082310000}"/>
    <cellStyle name="Migliaia 2 5 2 4 3 2" xfId="9527" xr:uid="{00000000-0005-0000-0000-000083310000}"/>
    <cellStyle name="Migliaia 2 5 2 4 3 2 2" xfId="20944" xr:uid="{00000000-0005-0000-0000-000084310000}"/>
    <cellStyle name="Migliaia 2 5 2 4 3 2 2 2" xfId="43781" xr:uid="{00000000-0005-0000-0000-000085310000}"/>
    <cellStyle name="Migliaia 2 5 2 4 3 2 3" xfId="32364" xr:uid="{00000000-0005-0000-0000-000086310000}"/>
    <cellStyle name="Migliaia 2 5 2 4 3 3" xfId="15236" xr:uid="{00000000-0005-0000-0000-000087310000}"/>
    <cellStyle name="Migliaia 2 5 2 4 3 3 2" xfId="38073" xr:uid="{00000000-0005-0000-0000-000088310000}"/>
    <cellStyle name="Migliaia 2 5 2 4 3 4" xfId="26656" xr:uid="{00000000-0005-0000-0000-000089310000}"/>
    <cellStyle name="Migliaia 2 5 2 4 4" xfId="6673" xr:uid="{00000000-0005-0000-0000-00008A310000}"/>
    <cellStyle name="Migliaia 2 5 2 4 4 2" xfId="18090" xr:uid="{00000000-0005-0000-0000-00008B310000}"/>
    <cellStyle name="Migliaia 2 5 2 4 4 2 2" xfId="40927" xr:uid="{00000000-0005-0000-0000-00008C310000}"/>
    <cellStyle name="Migliaia 2 5 2 4 4 3" xfId="29510" xr:uid="{00000000-0005-0000-0000-00008D310000}"/>
    <cellStyle name="Migliaia 2 5 2 4 5" xfId="12382" xr:uid="{00000000-0005-0000-0000-00008E310000}"/>
    <cellStyle name="Migliaia 2 5 2 4 5 2" xfId="35219" xr:uid="{00000000-0005-0000-0000-00008F310000}"/>
    <cellStyle name="Migliaia 2 5 2 4 6" xfId="23802" xr:uid="{00000000-0005-0000-0000-000090310000}"/>
    <cellStyle name="Migliaia 2 5 2 5" xfId="1100" xr:uid="{00000000-0005-0000-0000-000091310000}"/>
    <cellStyle name="Migliaia 2 5 2 5 2" xfId="2606" xr:uid="{00000000-0005-0000-0000-000092310000}"/>
    <cellStyle name="Migliaia 2 5 2 5 2 2" xfId="5462" xr:uid="{00000000-0005-0000-0000-000093310000}"/>
    <cellStyle name="Migliaia 2 5 2 5 2 2 2" xfId="11170" xr:uid="{00000000-0005-0000-0000-000094310000}"/>
    <cellStyle name="Migliaia 2 5 2 5 2 2 2 2" xfId="22588" xr:uid="{00000000-0005-0000-0000-000095310000}"/>
    <cellStyle name="Migliaia 2 5 2 5 2 2 2 2 2" xfId="45425" xr:uid="{00000000-0005-0000-0000-000096310000}"/>
    <cellStyle name="Migliaia 2 5 2 5 2 2 2 3" xfId="34008" xr:uid="{00000000-0005-0000-0000-000097310000}"/>
    <cellStyle name="Migliaia 2 5 2 5 2 2 3" xfId="16880" xr:uid="{00000000-0005-0000-0000-000098310000}"/>
    <cellStyle name="Migliaia 2 5 2 5 2 2 3 2" xfId="39717" xr:uid="{00000000-0005-0000-0000-000099310000}"/>
    <cellStyle name="Migliaia 2 5 2 5 2 2 4" xfId="28300" xr:uid="{00000000-0005-0000-0000-00009A310000}"/>
    <cellStyle name="Migliaia 2 5 2 5 2 3" xfId="8317" xr:uid="{00000000-0005-0000-0000-00009B310000}"/>
    <cellStyle name="Migliaia 2 5 2 5 2 3 2" xfId="19734" xr:uid="{00000000-0005-0000-0000-00009C310000}"/>
    <cellStyle name="Migliaia 2 5 2 5 2 3 2 2" xfId="42571" xr:uid="{00000000-0005-0000-0000-00009D310000}"/>
    <cellStyle name="Migliaia 2 5 2 5 2 3 3" xfId="31154" xr:uid="{00000000-0005-0000-0000-00009E310000}"/>
    <cellStyle name="Migliaia 2 5 2 5 2 4" xfId="14026" xr:uid="{00000000-0005-0000-0000-00009F310000}"/>
    <cellStyle name="Migliaia 2 5 2 5 2 4 2" xfId="36863" xr:uid="{00000000-0005-0000-0000-0000A0310000}"/>
    <cellStyle name="Migliaia 2 5 2 5 2 5" xfId="25446" xr:uid="{00000000-0005-0000-0000-0000A1310000}"/>
    <cellStyle name="Migliaia 2 5 2 5 3" xfId="4035" xr:uid="{00000000-0005-0000-0000-0000A2310000}"/>
    <cellStyle name="Migliaia 2 5 2 5 3 2" xfId="9744" xr:uid="{00000000-0005-0000-0000-0000A3310000}"/>
    <cellStyle name="Migliaia 2 5 2 5 3 2 2" xfId="21161" xr:uid="{00000000-0005-0000-0000-0000A4310000}"/>
    <cellStyle name="Migliaia 2 5 2 5 3 2 2 2" xfId="43998" xr:uid="{00000000-0005-0000-0000-0000A5310000}"/>
    <cellStyle name="Migliaia 2 5 2 5 3 2 3" xfId="32581" xr:uid="{00000000-0005-0000-0000-0000A6310000}"/>
    <cellStyle name="Migliaia 2 5 2 5 3 3" xfId="15453" xr:uid="{00000000-0005-0000-0000-0000A7310000}"/>
    <cellStyle name="Migliaia 2 5 2 5 3 3 2" xfId="38290" xr:uid="{00000000-0005-0000-0000-0000A8310000}"/>
    <cellStyle name="Migliaia 2 5 2 5 3 4" xfId="26873" xr:uid="{00000000-0005-0000-0000-0000A9310000}"/>
    <cellStyle name="Migliaia 2 5 2 5 4" xfId="6890" xr:uid="{00000000-0005-0000-0000-0000AA310000}"/>
    <cellStyle name="Migliaia 2 5 2 5 4 2" xfId="18307" xr:uid="{00000000-0005-0000-0000-0000AB310000}"/>
    <cellStyle name="Migliaia 2 5 2 5 4 2 2" xfId="41144" xr:uid="{00000000-0005-0000-0000-0000AC310000}"/>
    <cellStyle name="Migliaia 2 5 2 5 4 3" xfId="29727" xr:uid="{00000000-0005-0000-0000-0000AD310000}"/>
    <cellStyle name="Migliaia 2 5 2 5 5" xfId="12599" xr:uid="{00000000-0005-0000-0000-0000AE310000}"/>
    <cellStyle name="Migliaia 2 5 2 5 5 2" xfId="35436" xr:uid="{00000000-0005-0000-0000-0000AF310000}"/>
    <cellStyle name="Migliaia 2 5 2 5 6" xfId="24019" xr:uid="{00000000-0005-0000-0000-0000B0310000}"/>
    <cellStyle name="Migliaia 2 5 2 6" xfId="1347" xr:uid="{00000000-0005-0000-0000-0000B1310000}"/>
    <cellStyle name="Migliaia 2 5 2 6 2" xfId="2823" xr:uid="{00000000-0005-0000-0000-0000B2310000}"/>
    <cellStyle name="Migliaia 2 5 2 6 2 2" xfId="5679" xr:uid="{00000000-0005-0000-0000-0000B3310000}"/>
    <cellStyle name="Migliaia 2 5 2 6 2 2 2" xfId="11387" xr:uid="{00000000-0005-0000-0000-0000B4310000}"/>
    <cellStyle name="Migliaia 2 5 2 6 2 2 2 2" xfId="22805" xr:uid="{00000000-0005-0000-0000-0000B5310000}"/>
    <cellStyle name="Migliaia 2 5 2 6 2 2 2 2 2" xfId="45642" xr:uid="{00000000-0005-0000-0000-0000B6310000}"/>
    <cellStyle name="Migliaia 2 5 2 6 2 2 2 3" xfId="34225" xr:uid="{00000000-0005-0000-0000-0000B7310000}"/>
    <cellStyle name="Migliaia 2 5 2 6 2 2 3" xfId="17097" xr:uid="{00000000-0005-0000-0000-0000B8310000}"/>
    <cellStyle name="Migliaia 2 5 2 6 2 2 3 2" xfId="39934" xr:uid="{00000000-0005-0000-0000-0000B9310000}"/>
    <cellStyle name="Migliaia 2 5 2 6 2 2 4" xfId="28517" xr:uid="{00000000-0005-0000-0000-0000BA310000}"/>
    <cellStyle name="Migliaia 2 5 2 6 2 3" xfId="8534" xr:uid="{00000000-0005-0000-0000-0000BB310000}"/>
    <cellStyle name="Migliaia 2 5 2 6 2 3 2" xfId="19951" xr:uid="{00000000-0005-0000-0000-0000BC310000}"/>
    <cellStyle name="Migliaia 2 5 2 6 2 3 2 2" xfId="42788" xr:uid="{00000000-0005-0000-0000-0000BD310000}"/>
    <cellStyle name="Migliaia 2 5 2 6 2 3 3" xfId="31371" xr:uid="{00000000-0005-0000-0000-0000BE310000}"/>
    <cellStyle name="Migliaia 2 5 2 6 2 4" xfId="14243" xr:uid="{00000000-0005-0000-0000-0000BF310000}"/>
    <cellStyle name="Migliaia 2 5 2 6 2 4 2" xfId="37080" xr:uid="{00000000-0005-0000-0000-0000C0310000}"/>
    <cellStyle name="Migliaia 2 5 2 6 2 5" xfId="25663" xr:uid="{00000000-0005-0000-0000-0000C1310000}"/>
    <cellStyle name="Migliaia 2 5 2 6 3" xfId="4252" xr:uid="{00000000-0005-0000-0000-0000C2310000}"/>
    <cellStyle name="Migliaia 2 5 2 6 3 2" xfId="9961" xr:uid="{00000000-0005-0000-0000-0000C3310000}"/>
    <cellStyle name="Migliaia 2 5 2 6 3 2 2" xfId="21378" xr:uid="{00000000-0005-0000-0000-0000C4310000}"/>
    <cellStyle name="Migliaia 2 5 2 6 3 2 2 2" xfId="44215" xr:uid="{00000000-0005-0000-0000-0000C5310000}"/>
    <cellStyle name="Migliaia 2 5 2 6 3 2 3" xfId="32798" xr:uid="{00000000-0005-0000-0000-0000C6310000}"/>
    <cellStyle name="Migliaia 2 5 2 6 3 3" xfId="15670" xr:uid="{00000000-0005-0000-0000-0000C7310000}"/>
    <cellStyle name="Migliaia 2 5 2 6 3 3 2" xfId="38507" xr:uid="{00000000-0005-0000-0000-0000C8310000}"/>
    <cellStyle name="Migliaia 2 5 2 6 3 4" xfId="27090" xr:uid="{00000000-0005-0000-0000-0000C9310000}"/>
    <cellStyle name="Migliaia 2 5 2 6 4" xfId="7107" xr:uid="{00000000-0005-0000-0000-0000CA310000}"/>
    <cellStyle name="Migliaia 2 5 2 6 4 2" xfId="18524" xr:uid="{00000000-0005-0000-0000-0000CB310000}"/>
    <cellStyle name="Migliaia 2 5 2 6 4 2 2" xfId="41361" xr:uid="{00000000-0005-0000-0000-0000CC310000}"/>
    <cellStyle name="Migliaia 2 5 2 6 4 3" xfId="29944" xr:uid="{00000000-0005-0000-0000-0000CD310000}"/>
    <cellStyle name="Migliaia 2 5 2 6 5" xfId="12816" xr:uid="{00000000-0005-0000-0000-0000CE310000}"/>
    <cellStyle name="Migliaia 2 5 2 6 5 2" xfId="35653" xr:uid="{00000000-0005-0000-0000-0000CF310000}"/>
    <cellStyle name="Migliaia 2 5 2 6 6" xfId="24236" xr:uid="{00000000-0005-0000-0000-0000D0310000}"/>
    <cellStyle name="Migliaia 2 5 2 7" xfId="1594" xr:uid="{00000000-0005-0000-0000-0000D1310000}"/>
    <cellStyle name="Migliaia 2 5 2 7 2" xfId="3040" xr:uid="{00000000-0005-0000-0000-0000D2310000}"/>
    <cellStyle name="Migliaia 2 5 2 7 2 2" xfId="5896" xr:uid="{00000000-0005-0000-0000-0000D3310000}"/>
    <cellStyle name="Migliaia 2 5 2 7 2 2 2" xfId="11604" xr:uid="{00000000-0005-0000-0000-0000D4310000}"/>
    <cellStyle name="Migliaia 2 5 2 7 2 2 2 2" xfId="23022" xr:uid="{00000000-0005-0000-0000-0000D5310000}"/>
    <cellStyle name="Migliaia 2 5 2 7 2 2 2 2 2" xfId="45859" xr:uid="{00000000-0005-0000-0000-0000D6310000}"/>
    <cellStyle name="Migliaia 2 5 2 7 2 2 2 3" xfId="34442" xr:uid="{00000000-0005-0000-0000-0000D7310000}"/>
    <cellStyle name="Migliaia 2 5 2 7 2 2 3" xfId="17314" xr:uid="{00000000-0005-0000-0000-0000D8310000}"/>
    <cellStyle name="Migliaia 2 5 2 7 2 2 3 2" xfId="40151" xr:uid="{00000000-0005-0000-0000-0000D9310000}"/>
    <cellStyle name="Migliaia 2 5 2 7 2 2 4" xfId="28734" xr:uid="{00000000-0005-0000-0000-0000DA310000}"/>
    <cellStyle name="Migliaia 2 5 2 7 2 3" xfId="8751" xr:uid="{00000000-0005-0000-0000-0000DB310000}"/>
    <cellStyle name="Migliaia 2 5 2 7 2 3 2" xfId="20168" xr:uid="{00000000-0005-0000-0000-0000DC310000}"/>
    <cellStyle name="Migliaia 2 5 2 7 2 3 2 2" xfId="43005" xr:uid="{00000000-0005-0000-0000-0000DD310000}"/>
    <cellStyle name="Migliaia 2 5 2 7 2 3 3" xfId="31588" xr:uid="{00000000-0005-0000-0000-0000DE310000}"/>
    <cellStyle name="Migliaia 2 5 2 7 2 4" xfId="14460" xr:uid="{00000000-0005-0000-0000-0000DF310000}"/>
    <cellStyle name="Migliaia 2 5 2 7 2 4 2" xfId="37297" xr:uid="{00000000-0005-0000-0000-0000E0310000}"/>
    <cellStyle name="Migliaia 2 5 2 7 2 5" xfId="25880" xr:uid="{00000000-0005-0000-0000-0000E1310000}"/>
    <cellStyle name="Migliaia 2 5 2 7 3" xfId="4469" xr:uid="{00000000-0005-0000-0000-0000E2310000}"/>
    <cellStyle name="Migliaia 2 5 2 7 3 2" xfId="10178" xr:uid="{00000000-0005-0000-0000-0000E3310000}"/>
    <cellStyle name="Migliaia 2 5 2 7 3 2 2" xfId="21595" xr:uid="{00000000-0005-0000-0000-0000E4310000}"/>
    <cellStyle name="Migliaia 2 5 2 7 3 2 2 2" xfId="44432" xr:uid="{00000000-0005-0000-0000-0000E5310000}"/>
    <cellStyle name="Migliaia 2 5 2 7 3 2 3" xfId="33015" xr:uid="{00000000-0005-0000-0000-0000E6310000}"/>
    <cellStyle name="Migliaia 2 5 2 7 3 3" xfId="15887" xr:uid="{00000000-0005-0000-0000-0000E7310000}"/>
    <cellStyle name="Migliaia 2 5 2 7 3 3 2" xfId="38724" xr:uid="{00000000-0005-0000-0000-0000E8310000}"/>
    <cellStyle name="Migliaia 2 5 2 7 3 4" xfId="27307" xr:uid="{00000000-0005-0000-0000-0000E9310000}"/>
    <cellStyle name="Migliaia 2 5 2 7 4" xfId="7324" xr:uid="{00000000-0005-0000-0000-0000EA310000}"/>
    <cellStyle name="Migliaia 2 5 2 7 4 2" xfId="18741" xr:uid="{00000000-0005-0000-0000-0000EB310000}"/>
    <cellStyle name="Migliaia 2 5 2 7 4 2 2" xfId="41578" xr:uid="{00000000-0005-0000-0000-0000EC310000}"/>
    <cellStyle name="Migliaia 2 5 2 7 4 3" xfId="30161" xr:uid="{00000000-0005-0000-0000-0000ED310000}"/>
    <cellStyle name="Migliaia 2 5 2 7 5" xfId="13033" xr:uid="{00000000-0005-0000-0000-0000EE310000}"/>
    <cellStyle name="Migliaia 2 5 2 7 5 2" xfId="35870" xr:uid="{00000000-0005-0000-0000-0000EF310000}"/>
    <cellStyle name="Migliaia 2 5 2 7 6" xfId="24453" xr:uid="{00000000-0005-0000-0000-0000F0310000}"/>
    <cellStyle name="Migliaia 2 5 2 8" xfId="1948" xr:uid="{00000000-0005-0000-0000-0000F1310000}"/>
    <cellStyle name="Migliaia 2 5 2 8 2" xfId="4804" xr:uid="{00000000-0005-0000-0000-0000F2310000}"/>
    <cellStyle name="Migliaia 2 5 2 8 2 2" xfId="10513" xr:uid="{00000000-0005-0000-0000-0000F3310000}"/>
    <cellStyle name="Migliaia 2 5 2 8 2 2 2" xfId="21930" xr:uid="{00000000-0005-0000-0000-0000F4310000}"/>
    <cellStyle name="Migliaia 2 5 2 8 2 2 2 2" xfId="44767" xr:uid="{00000000-0005-0000-0000-0000F5310000}"/>
    <cellStyle name="Migliaia 2 5 2 8 2 2 3" xfId="33350" xr:uid="{00000000-0005-0000-0000-0000F6310000}"/>
    <cellStyle name="Migliaia 2 5 2 8 2 3" xfId="16222" xr:uid="{00000000-0005-0000-0000-0000F7310000}"/>
    <cellStyle name="Migliaia 2 5 2 8 2 3 2" xfId="39059" xr:uid="{00000000-0005-0000-0000-0000F8310000}"/>
    <cellStyle name="Migliaia 2 5 2 8 2 4" xfId="27642" xr:uid="{00000000-0005-0000-0000-0000F9310000}"/>
    <cellStyle name="Migliaia 2 5 2 8 3" xfId="7659" xr:uid="{00000000-0005-0000-0000-0000FA310000}"/>
    <cellStyle name="Migliaia 2 5 2 8 3 2" xfId="19076" xr:uid="{00000000-0005-0000-0000-0000FB310000}"/>
    <cellStyle name="Migliaia 2 5 2 8 3 2 2" xfId="41913" xr:uid="{00000000-0005-0000-0000-0000FC310000}"/>
    <cellStyle name="Migliaia 2 5 2 8 3 3" xfId="30496" xr:uid="{00000000-0005-0000-0000-0000FD310000}"/>
    <cellStyle name="Migliaia 2 5 2 8 4" xfId="13368" xr:uid="{00000000-0005-0000-0000-0000FE310000}"/>
    <cellStyle name="Migliaia 2 5 2 8 4 2" xfId="36205" xr:uid="{00000000-0005-0000-0000-0000FF310000}"/>
    <cellStyle name="Migliaia 2 5 2 8 5" xfId="24788" xr:uid="{00000000-0005-0000-0000-000000320000}"/>
    <cellStyle name="Migliaia 2 5 2 9" xfId="3377" xr:uid="{00000000-0005-0000-0000-000001320000}"/>
    <cellStyle name="Migliaia 2 5 2 9 2" xfId="9086" xr:uid="{00000000-0005-0000-0000-000002320000}"/>
    <cellStyle name="Migliaia 2 5 2 9 2 2" xfId="20503" xr:uid="{00000000-0005-0000-0000-000003320000}"/>
    <cellStyle name="Migliaia 2 5 2 9 2 2 2" xfId="43340" xr:uid="{00000000-0005-0000-0000-000004320000}"/>
    <cellStyle name="Migliaia 2 5 2 9 2 3" xfId="31923" xr:uid="{00000000-0005-0000-0000-000005320000}"/>
    <cellStyle name="Migliaia 2 5 2 9 3" xfId="14795" xr:uid="{00000000-0005-0000-0000-000006320000}"/>
    <cellStyle name="Migliaia 2 5 2 9 3 2" xfId="37632" xr:uid="{00000000-0005-0000-0000-000007320000}"/>
    <cellStyle name="Migliaia 2 5 2 9 4" xfId="26215" xr:uid="{00000000-0005-0000-0000-000008320000}"/>
    <cellStyle name="Migliaia 2 5 3" xfId="280" xr:uid="{00000000-0005-0000-0000-000009320000}"/>
    <cellStyle name="Migliaia 2 5 3 10" xfId="6193" xr:uid="{00000000-0005-0000-0000-00000A320000}"/>
    <cellStyle name="Migliaia 2 5 3 10 2" xfId="17610" xr:uid="{00000000-0005-0000-0000-00000B320000}"/>
    <cellStyle name="Migliaia 2 5 3 10 2 2" xfId="40447" xr:uid="{00000000-0005-0000-0000-00000C320000}"/>
    <cellStyle name="Migliaia 2 5 3 10 3" xfId="29030" xr:uid="{00000000-0005-0000-0000-00000D320000}"/>
    <cellStyle name="Migliaia 2 5 3 11" xfId="11902" xr:uid="{00000000-0005-0000-0000-00000E320000}"/>
    <cellStyle name="Migliaia 2 5 3 11 2" xfId="34739" xr:uid="{00000000-0005-0000-0000-00000F320000}"/>
    <cellStyle name="Migliaia 2 5 3 12" xfId="23322" xr:uid="{00000000-0005-0000-0000-000010320000}"/>
    <cellStyle name="Migliaia 2 5 3 2" xfId="437" xr:uid="{00000000-0005-0000-0000-000011320000}"/>
    <cellStyle name="Migliaia 2 5 3 2 10" xfId="12029" xr:uid="{00000000-0005-0000-0000-000012320000}"/>
    <cellStyle name="Migliaia 2 5 3 2 10 2" xfId="34866" xr:uid="{00000000-0005-0000-0000-000013320000}"/>
    <cellStyle name="Migliaia 2 5 3 2 11" xfId="23449" xr:uid="{00000000-0005-0000-0000-000014320000}"/>
    <cellStyle name="Migliaia 2 5 3 2 2" xfId="691" xr:uid="{00000000-0005-0000-0000-000015320000}"/>
    <cellStyle name="Migliaia 2 5 3 2 2 2" xfId="2253" xr:uid="{00000000-0005-0000-0000-000016320000}"/>
    <cellStyle name="Migliaia 2 5 3 2 2 2 2" xfId="5109" xr:uid="{00000000-0005-0000-0000-000017320000}"/>
    <cellStyle name="Migliaia 2 5 3 2 2 2 2 2" xfId="10817" xr:uid="{00000000-0005-0000-0000-000018320000}"/>
    <cellStyle name="Migliaia 2 5 3 2 2 2 2 2 2" xfId="22235" xr:uid="{00000000-0005-0000-0000-000019320000}"/>
    <cellStyle name="Migliaia 2 5 3 2 2 2 2 2 2 2" xfId="45072" xr:uid="{00000000-0005-0000-0000-00001A320000}"/>
    <cellStyle name="Migliaia 2 5 3 2 2 2 2 2 3" xfId="33655" xr:uid="{00000000-0005-0000-0000-00001B320000}"/>
    <cellStyle name="Migliaia 2 5 3 2 2 2 2 3" xfId="16527" xr:uid="{00000000-0005-0000-0000-00001C320000}"/>
    <cellStyle name="Migliaia 2 5 3 2 2 2 2 3 2" xfId="39364" xr:uid="{00000000-0005-0000-0000-00001D320000}"/>
    <cellStyle name="Migliaia 2 5 3 2 2 2 2 4" xfId="27947" xr:uid="{00000000-0005-0000-0000-00001E320000}"/>
    <cellStyle name="Migliaia 2 5 3 2 2 2 3" xfId="7964" xr:uid="{00000000-0005-0000-0000-00001F320000}"/>
    <cellStyle name="Migliaia 2 5 3 2 2 2 3 2" xfId="19381" xr:uid="{00000000-0005-0000-0000-000020320000}"/>
    <cellStyle name="Migliaia 2 5 3 2 2 2 3 2 2" xfId="42218" xr:uid="{00000000-0005-0000-0000-000021320000}"/>
    <cellStyle name="Migliaia 2 5 3 2 2 2 3 3" xfId="30801" xr:uid="{00000000-0005-0000-0000-000022320000}"/>
    <cellStyle name="Migliaia 2 5 3 2 2 2 4" xfId="13673" xr:uid="{00000000-0005-0000-0000-000023320000}"/>
    <cellStyle name="Migliaia 2 5 3 2 2 2 4 2" xfId="36510" xr:uid="{00000000-0005-0000-0000-000024320000}"/>
    <cellStyle name="Migliaia 2 5 3 2 2 2 5" xfId="25093" xr:uid="{00000000-0005-0000-0000-000025320000}"/>
    <cellStyle name="Migliaia 2 5 3 2 2 3" xfId="3682" xr:uid="{00000000-0005-0000-0000-000026320000}"/>
    <cellStyle name="Migliaia 2 5 3 2 2 3 2" xfId="9391" xr:uid="{00000000-0005-0000-0000-000027320000}"/>
    <cellStyle name="Migliaia 2 5 3 2 2 3 2 2" xfId="20808" xr:uid="{00000000-0005-0000-0000-000028320000}"/>
    <cellStyle name="Migliaia 2 5 3 2 2 3 2 2 2" xfId="43645" xr:uid="{00000000-0005-0000-0000-000029320000}"/>
    <cellStyle name="Migliaia 2 5 3 2 2 3 2 3" xfId="32228" xr:uid="{00000000-0005-0000-0000-00002A320000}"/>
    <cellStyle name="Migliaia 2 5 3 2 2 3 3" xfId="15100" xr:uid="{00000000-0005-0000-0000-00002B320000}"/>
    <cellStyle name="Migliaia 2 5 3 2 2 3 3 2" xfId="37937" xr:uid="{00000000-0005-0000-0000-00002C320000}"/>
    <cellStyle name="Migliaia 2 5 3 2 2 3 4" xfId="26520" xr:uid="{00000000-0005-0000-0000-00002D320000}"/>
    <cellStyle name="Migliaia 2 5 3 2 2 4" xfId="6537" xr:uid="{00000000-0005-0000-0000-00002E320000}"/>
    <cellStyle name="Migliaia 2 5 3 2 2 4 2" xfId="17954" xr:uid="{00000000-0005-0000-0000-00002F320000}"/>
    <cellStyle name="Migliaia 2 5 3 2 2 4 2 2" xfId="40791" xr:uid="{00000000-0005-0000-0000-000030320000}"/>
    <cellStyle name="Migliaia 2 5 3 2 2 4 3" xfId="29374" xr:uid="{00000000-0005-0000-0000-000031320000}"/>
    <cellStyle name="Migliaia 2 5 3 2 2 5" xfId="12246" xr:uid="{00000000-0005-0000-0000-000032320000}"/>
    <cellStyle name="Migliaia 2 5 3 2 2 5 2" xfId="35083" xr:uid="{00000000-0005-0000-0000-000033320000}"/>
    <cellStyle name="Migliaia 2 5 3 2 2 6" xfId="23666" xr:uid="{00000000-0005-0000-0000-000034320000}"/>
    <cellStyle name="Migliaia 2 5 3 2 3" xfId="951" xr:uid="{00000000-0005-0000-0000-000035320000}"/>
    <cellStyle name="Migliaia 2 5 3 2 3 2" xfId="2470" xr:uid="{00000000-0005-0000-0000-000036320000}"/>
    <cellStyle name="Migliaia 2 5 3 2 3 2 2" xfId="5326" xr:uid="{00000000-0005-0000-0000-000037320000}"/>
    <cellStyle name="Migliaia 2 5 3 2 3 2 2 2" xfId="11034" xr:uid="{00000000-0005-0000-0000-000038320000}"/>
    <cellStyle name="Migliaia 2 5 3 2 3 2 2 2 2" xfId="22452" xr:uid="{00000000-0005-0000-0000-000039320000}"/>
    <cellStyle name="Migliaia 2 5 3 2 3 2 2 2 2 2" xfId="45289" xr:uid="{00000000-0005-0000-0000-00003A320000}"/>
    <cellStyle name="Migliaia 2 5 3 2 3 2 2 2 3" xfId="33872" xr:uid="{00000000-0005-0000-0000-00003B320000}"/>
    <cellStyle name="Migliaia 2 5 3 2 3 2 2 3" xfId="16744" xr:uid="{00000000-0005-0000-0000-00003C320000}"/>
    <cellStyle name="Migliaia 2 5 3 2 3 2 2 3 2" xfId="39581" xr:uid="{00000000-0005-0000-0000-00003D320000}"/>
    <cellStyle name="Migliaia 2 5 3 2 3 2 2 4" xfId="28164" xr:uid="{00000000-0005-0000-0000-00003E320000}"/>
    <cellStyle name="Migliaia 2 5 3 2 3 2 3" xfId="8181" xr:uid="{00000000-0005-0000-0000-00003F320000}"/>
    <cellStyle name="Migliaia 2 5 3 2 3 2 3 2" xfId="19598" xr:uid="{00000000-0005-0000-0000-000040320000}"/>
    <cellStyle name="Migliaia 2 5 3 2 3 2 3 2 2" xfId="42435" xr:uid="{00000000-0005-0000-0000-000041320000}"/>
    <cellStyle name="Migliaia 2 5 3 2 3 2 3 3" xfId="31018" xr:uid="{00000000-0005-0000-0000-000042320000}"/>
    <cellStyle name="Migliaia 2 5 3 2 3 2 4" xfId="13890" xr:uid="{00000000-0005-0000-0000-000043320000}"/>
    <cellStyle name="Migliaia 2 5 3 2 3 2 4 2" xfId="36727" xr:uid="{00000000-0005-0000-0000-000044320000}"/>
    <cellStyle name="Migliaia 2 5 3 2 3 2 5" xfId="25310" xr:uid="{00000000-0005-0000-0000-000045320000}"/>
    <cellStyle name="Migliaia 2 5 3 2 3 3" xfId="3899" xr:uid="{00000000-0005-0000-0000-000046320000}"/>
    <cellStyle name="Migliaia 2 5 3 2 3 3 2" xfId="9608" xr:uid="{00000000-0005-0000-0000-000047320000}"/>
    <cellStyle name="Migliaia 2 5 3 2 3 3 2 2" xfId="21025" xr:uid="{00000000-0005-0000-0000-000048320000}"/>
    <cellStyle name="Migliaia 2 5 3 2 3 3 2 2 2" xfId="43862" xr:uid="{00000000-0005-0000-0000-000049320000}"/>
    <cellStyle name="Migliaia 2 5 3 2 3 3 2 3" xfId="32445" xr:uid="{00000000-0005-0000-0000-00004A320000}"/>
    <cellStyle name="Migliaia 2 5 3 2 3 3 3" xfId="15317" xr:uid="{00000000-0005-0000-0000-00004B320000}"/>
    <cellStyle name="Migliaia 2 5 3 2 3 3 3 2" xfId="38154" xr:uid="{00000000-0005-0000-0000-00004C320000}"/>
    <cellStyle name="Migliaia 2 5 3 2 3 3 4" xfId="26737" xr:uid="{00000000-0005-0000-0000-00004D320000}"/>
    <cellStyle name="Migliaia 2 5 3 2 3 4" xfId="6754" xr:uid="{00000000-0005-0000-0000-00004E320000}"/>
    <cellStyle name="Migliaia 2 5 3 2 3 4 2" xfId="18171" xr:uid="{00000000-0005-0000-0000-00004F320000}"/>
    <cellStyle name="Migliaia 2 5 3 2 3 4 2 2" xfId="41008" xr:uid="{00000000-0005-0000-0000-000050320000}"/>
    <cellStyle name="Migliaia 2 5 3 2 3 4 3" xfId="29591" xr:uid="{00000000-0005-0000-0000-000051320000}"/>
    <cellStyle name="Migliaia 2 5 3 2 3 5" xfId="12463" xr:uid="{00000000-0005-0000-0000-000052320000}"/>
    <cellStyle name="Migliaia 2 5 3 2 3 5 2" xfId="35300" xr:uid="{00000000-0005-0000-0000-000053320000}"/>
    <cellStyle name="Migliaia 2 5 3 2 3 6" xfId="23883" xr:uid="{00000000-0005-0000-0000-000054320000}"/>
    <cellStyle name="Migliaia 2 5 3 2 4" xfId="1198" xr:uid="{00000000-0005-0000-0000-000055320000}"/>
    <cellStyle name="Migliaia 2 5 3 2 4 2" xfId="2687" xr:uid="{00000000-0005-0000-0000-000056320000}"/>
    <cellStyle name="Migliaia 2 5 3 2 4 2 2" xfId="5543" xr:uid="{00000000-0005-0000-0000-000057320000}"/>
    <cellStyle name="Migliaia 2 5 3 2 4 2 2 2" xfId="11251" xr:uid="{00000000-0005-0000-0000-000058320000}"/>
    <cellStyle name="Migliaia 2 5 3 2 4 2 2 2 2" xfId="22669" xr:uid="{00000000-0005-0000-0000-000059320000}"/>
    <cellStyle name="Migliaia 2 5 3 2 4 2 2 2 2 2" xfId="45506" xr:uid="{00000000-0005-0000-0000-00005A320000}"/>
    <cellStyle name="Migliaia 2 5 3 2 4 2 2 2 3" xfId="34089" xr:uid="{00000000-0005-0000-0000-00005B320000}"/>
    <cellStyle name="Migliaia 2 5 3 2 4 2 2 3" xfId="16961" xr:uid="{00000000-0005-0000-0000-00005C320000}"/>
    <cellStyle name="Migliaia 2 5 3 2 4 2 2 3 2" xfId="39798" xr:uid="{00000000-0005-0000-0000-00005D320000}"/>
    <cellStyle name="Migliaia 2 5 3 2 4 2 2 4" xfId="28381" xr:uid="{00000000-0005-0000-0000-00005E320000}"/>
    <cellStyle name="Migliaia 2 5 3 2 4 2 3" xfId="8398" xr:uid="{00000000-0005-0000-0000-00005F320000}"/>
    <cellStyle name="Migliaia 2 5 3 2 4 2 3 2" xfId="19815" xr:uid="{00000000-0005-0000-0000-000060320000}"/>
    <cellStyle name="Migliaia 2 5 3 2 4 2 3 2 2" xfId="42652" xr:uid="{00000000-0005-0000-0000-000061320000}"/>
    <cellStyle name="Migliaia 2 5 3 2 4 2 3 3" xfId="31235" xr:uid="{00000000-0005-0000-0000-000062320000}"/>
    <cellStyle name="Migliaia 2 5 3 2 4 2 4" xfId="14107" xr:uid="{00000000-0005-0000-0000-000063320000}"/>
    <cellStyle name="Migliaia 2 5 3 2 4 2 4 2" xfId="36944" xr:uid="{00000000-0005-0000-0000-000064320000}"/>
    <cellStyle name="Migliaia 2 5 3 2 4 2 5" xfId="25527" xr:uid="{00000000-0005-0000-0000-000065320000}"/>
    <cellStyle name="Migliaia 2 5 3 2 4 3" xfId="4116" xr:uid="{00000000-0005-0000-0000-000066320000}"/>
    <cellStyle name="Migliaia 2 5 3 2 4 3 2" xfId="9825" xr:uid="{00000000-0005-0000-0000-000067320000}"/>
    <cellStyle name="Migliaia 2 5 3 2 4 3 2 2" xfId="21242" xr:uid="{00000000-0005-0000-0000-000068320000}"/>
    <cellStyle name="Migliaia 2 5 3 2 4 3 2 2 2" xfId="44079" xr:uid="{00000000-0005-0000-0000-000069320000}"/>
    <cellStyle name="Migliaia 2 5 3 2 4 3 2 3" xfId="32662" xr:uid="{00000000-0005-0000-0000-00006A320000}"/>
    <cellStyle name="Migliaia 2 5 3 2 4 3 3" xfId="15534" xr:uid="{00000000-0005-0000-0000-00006B320000}"/>
    <cellStyle name="Migliaia 2 5 3 2 4 3 3 2" xfId="38371" xr:uid="{00000000-0005-0000-0000-00006C320000}"/>
    <cellStyle name="Migliaia 2 5 3 2 4 3 4" xfId="26954" xr:uid="{00000000-0005-0000-0000-00006D320000}"/>
    <cellStyle name="Migliaia 2 5 3 2 4 4" xfId="6971" xr:uid="{00000000-0005-0000-0000-00006E320000}"/>
    <cellStyle name="Migliaia 2 5 3 2 4 4 2" xfId="18388" xr:uid="{00000000-0005-0000-0000-00006F320000}"/>
    <cellStyle name="Migliaia 2 5 3 2 4 4 2 2" xfId="41225" xr:uid="{00000000-0005-0000-0000-000070320000}"/>
    <cellStyle name="Migliaia 2 5 3 2 4 4 3" xfId="29808" xr:uid="{00000000-0005-0000-0000-000071320000}"/>
    <cellStyle name="Migliaia 2 5 3 2 4 5" xfId="12680" xr:uid="{00000000-0005-0000-0000-000072320000}"/>
    <cellStyle name="Migliaia 2 5 3 2 4 5 2" xfId="35517" xr:uid="{00000000-0005-0000-0000-000073320000}"/>
    <cellStyle name="Migliaia 2 5 3 2 4 6" xfId="24100" xr:uid="{00000000-0005-0000-0000-000074320000}"/>
    <cellStyle name="Migliaia 2 5 3 2 5" xfId="1445" xr:uid="{00000000-0005-0000-0000-000075320000}"/>
    <cellStyle name="Migliaia 2 5 3 2 5 2" xfId="2904" xr:uid="{00000000-0005-0000-0000-000076320000}"/>
    <cellStyle name="Migliaia 2 5 3 2 5 2 2" xfId="5760" xr:uid="{00000000-0005-0000-0000-000077320000}"/>
    <cellStyle name="Migliaia 2 5 3 2 5 2 2 2" xfId="11468" xr:uid="{00000000-0005-0000-0000-000078320000}"/>
    <cellStyle name="Migliaia 2 5 3 2 5 2 2 2 2" xfId="22886" xr:uid="{00000000-0005-0000-0000-000079320000}"/>
    <cellStyle name="Migliaia 2 5 3 2 5 2 2 2 2 2" xfId="45723" xr:uid="{00000000-0005-0000-0000-00007A320000}"/>
    <cellStyle name="Migliaia 2 5 3 2 5 2 2 2 3" xfId="34306" xr:uid="{00000000-0005-0000-0000-00007B320000}"/>
    <cellStyle name="Migliaia 2 5 3 2 5 2 2 3" xfId="17178" xr:uid="{00000000-0005-0000-0000-00007C320000}"/>
    <cellStyle name="Migliaia 2 5 3 2 5 2 2 3 2" xfId="40015" xr:uid="{00000000-0005-0000-0000-00007D320000}"/>
    <cellStyle name="Migliaia 2 5 3 2 5 2 2 4" xfId="28598" xr:uid="{00000000-0005-0000-0000-00007E320000}"/>
    <cellStyle name="Migliaia 2 5 3 2 5 2 3" xfId="8615" xr:uid="{00000000-0005-0000-0000-00007F320000}"/>
    <cellStyle name="Migliaia 2 5 3 2 5 2 3 2" xfId="20032" xr:uid="{00000000-0005-0000-0000-000080320000}"/>
    <cellStyle name="Migliaia 2 5 3 2 5 2 3 2 2" xfId="42869" xr:uid="{00000000-0005-0000-0000-000081320000}"/>
    <cellStyle name="Migliaia 2 5 3 2 5 2 3 3" xfId="31452" xr:uid="{00000000-0005-0000-0000-000082320000}"/>
    <cellStyle name="Migliaia 2 5 3 2 5 2 4" xfId="14324" xr:uid="{00000000-0005-0000-0000-000083320000}"/>
    <cellStyle name="Migliaia 2 5 3 2 5 2 4 2" xfId="37161" xr:uid="{00000000-0005-0000-0000-000084320000}"/>
    <cellStyle name="Migliaia 2 5 3 2 5 2 5" xfId="25744" xr:uid="{00000000-0005-0000-0000-000085320000}"/>
    <cellStyle name="Migliaia 2 5 3 2 5 3" xfId="4333" xr:uid="{00000000-0005-0000-0000-000086320000}"/>
    <cellStyle name="Migliaia 2 5 3 2 5 3 2" xfId="10042" xr:uid="{00000000-0005-0000-0000-000087320000}"/>
    <cellStyle name="Migliaia 2 5 3 2 5 3 2 2" xfId="21459" xr:uid="{00000000-0005-0000-0000-000088320000}"/>
    <cellStyle name="Migliaia 2 5 3 2 5 3 2 2 2" xfId="44296" xr:uid="{00000000-0005-0000-0000-000089320000}"/>
    <cellStyle name="Migliaia 2 5 3 2 5 3 2 3" xfId="32879" xr:uid="{00000000-0005-0000-0000-00008A320000}"/>
    <cellStyle name="Migliaia 2 5 3 2 5 3 3" xfId="15751" xr:uid="{00000000-0005-0000-0000-00008B320000}"/>
    <cellStyle name="Migliaia 2 5 3 2 5 3 3 2" xfId="38588" xr:uid="{00000000-0005-0000-0000-00008C320000}"/>
    <cellStyle name="Migliaia 2 5 3 2 5 3 4" xfId="27171" xr:uid="{00000000-0005-0000-0000-00008D320000}"/>
    <cellStyle name="Migliaia 2 5 3 2 5 4" xfId="7188" xr:uid="{00000000-0005-0000-0000-00008E320000}"/>
    <cellStyle name="Migliaia 2 5 3 2 5 4 2" xfId="18605" xr:uid="{00000000-0005-0000-0000-00008F320000}"/>
    <cellStyle name="Migliaia 2 5 3 2 5 4 2 2" xfId="41442" xr:uid="{00000000-0005-0000-0000-000090320000}"/>
    <cellStyle name="Migliaia 2 5 3 2 5 4 3" xfId="30025" xr:uid="{00000000-0005-0000-0000-000091320000}"/>
    <cellStyle name="Migliaia 2 5 3 2 5 5" xfId="12897" xr:uid="{00000000-0005-0000-0000-000092320000}"/>
    <cellStyle name="Migliaia 2 5 3 2 5 5 2" xfId="35734" xr:uid="{00000000-0005-0000-0000-000093320000}"/>
    <cellStyle name="Migliaia 2 5 3 2 5 6" xfId="24317" xr:uid="{00000000-0005-0000-0000-000094320000}"/>
    <cellStyle name="Migliaia 2 5 3 2 6" xfId="1692" xr:uid="{00000000-0005-0000-0000-000095320000}"/>
    <cellStyle name="Migliaia 2 5 3 2 6 2" xfId="3121" xr:uid="{00000000-0005-0000-0000-000096320000}"/>
    <cellStyle name="Migliaia 2 5 3 2 6 2 2" xfId="5977" xr:uid="{00000000-0005-0000-0000-000097320000}"/>
    <cellStyle name="Migliaia 2 5 3 2 6 2 2 2" xfId="11685" xr:uid="{00000000-0005-0000-0000-000098320000}"/>
    <cellStyle name="Migliaia 2 5 3 2 6 2 2 2 2" xfId="23103" xr:uid="{00000000-0005-0000-0000-000099320000}"/>
    <cellStyle name="Migliaia 2 5 3 2 6 2 2 2 2 2" xfId="45940" xr:uid="{00000000-0005-0000-0000-00009A320000}"/>
    <cellStyle name="Migliaia 2 5 3 2 6 2 2 2 3" xfId="34523" xr:uid="{00000000-0005-0000-0000-00009B320000}"/>
    <cellStyle name="Migliaia 2 5 3 2 6 2 2 3" xfId="17395" xr:uid="{00000000-0005-0000-0000-00009C320000}"/>
    <cellStyle name="Migliaia 2 5 3 2 6 2 2 3 2" xfId="40232" xr:uid="{00000000-0005-0000-0000-00009D320000}"/>
    <cellStyle name="Migliaia 2 5 3 2 6 2 2 4" xfId="28815" xr:uid="{00000000-0005-0000-0000-00009E320000}"/>
    <cellStyle name="Migliaia 2 5 3 2 6 2 3" xfId="8832" xr:uid="{00000000-0005-0000-0000-00009F320000}"/>
    <cellStyle name="Migliaia 2 5 3 2 6 2 3 2" xfId="20249" xr:uid="{00000000-0005-0000-0000-0000A0320000}"/>
    <cellStyle name="Migliaia 2 5 3 2 6 2 3 2 2" xfId="43086" xr:uid="{00000000-0005-0000-0000-0000A1320000}"/>
    <cellStyle name="Migliaia 2 5 3 2 6 2 3 3" xfId="31669" xr:uid="{00000000-0005-0000-0000-0000A2320000}"/>
    <cellStyle name="Migliaia 2 5 3 2 6 2 4" xfId="14541" xr:uid="{00000000-0005-0000-0000-0000A3320000}"/>
    <cellStyle name="Migliaia 2 5 3 2 6 2 4 2" xfId="37378" xr:uid="{00000000-0005-0000-0000-0000A4320000}"/>
    <cellStyle name="Migliaia 2 5 3 2 6 2 5" xfId="25961" xr:uid="{00000000-0005-0000-0000-0000A5320000}"/>
    <cellStyle name="Migliaia 2 5 3 2 6 3" xfId="4550" xr:uid="{00000000-0005-0000-0000-0000A6320000}"/>
    <cellStyle name="Migliaia 2 5 3 2 6 3 2" xfId="10259" xr:uid="{00000000-0005-0000-0000-0000A7320000}"/>
    <cellStyle name="Migliaia 2 5 3 2 6 3 2 2" xfId="21676" xr:uid="{00000000-0005-0000-0000-0000A8320000}"/>
    <cellStyle name="Migliaia 2 5 3 2 6 3 2 2 2" xfId="44513" xr:uid="{00000000-0005-0000-0000-0000A9320000}"/>
    <cellStyle name="Migliaia 2 5 3 2 6 3 2 3" xfId="33096" xr:uid="{00000000-0005-0000-0000-0000AA320000}"/>
    <cellStyle name="Migliaia 2 5 3 2 6 3 3" xfId="15968" xr:uid="{00000000-0005-0000-0000-0000AB320000}"/>
    <cellStyle name="Migliaia 2 5 3 2 6 3 3 2" xfId="38805" xr:uid="{00000000-0005-0000-0000-0000AC320000}"/>
    <cellStyle name="Migliaia 2 5 3 2 6 3 4" xfId="27388" xr:uid="{00000000-0005-0000-0000-0000AD320000}"/>
    <cellStyle name="Migliaia 2 5 3 2 6 4" xfId="7405" xr:uid="{00000000-0005-0000-0000-0000AE320000}"/>
    <cellStyle name="Migliaia 2 5 3 2 6 4 2" xfId="18822" xr:uid="{00000000-0005-0000-0000-0000AF320000}"/>
    <cellStyle name="Migliaia 2 5 3 2 6 4 2 2" xfId="41659" xr:uid="{00000000-0005-0000-0000-0000B0320000}"/>
    <cellStyle name="Migliaia 2 5 3 2 6 4 3" xfId="30242" xr:uid="{00000000-0005-0000-0000-0000B1320000}"/>
    <cellStyle name="Migliaia 2 5 3 2 6 5" xfId="13114" xr:uid="{00000000-0005-0000-0000-0000B2320000}"/>
    <cellStyle name="Migliaia 2 5 3 2 6 5 2" xfId="35951" xr:uid="{00000000-0005-0000-0000-0000B3320000}"/>
    <cellStyle name="Migliaia 2 5 3 2 6 6" xfId="24534" xr:uid="{00000000-0005-0000-0000-0000B4320000}"/>
    <cellStyle name="Migliaia 2 5 3 2 7" xfId="2036" xr:uid="{00000000-0005-0000-0000-0000B5320000}"/>
    <cellStyle name="Migliaia 2 5 3 2 7 2" xfId="4892" xr:uid="{00000000-0005-0000-0000-0000B6320000}"/>
    <cellStyle name="Migliaia 2 5 3 2 7 2 2" xfId="10600" xr:uid="{00000000-0005-0000-0000-0000B7320000}"/>
    <cellStyle name="Migliaia 2 5 3 2 7 2 2 2" xfId="22018" xr:uid="{00000000-0005-0000-0000-0000B8320000}"/>
    <cellStyle name="Migliaia 2 5 3 2 7 2 2 2 2" xfId="44855" xr:uid="{00000000-0005-0000-0000-0000B9320000}"/>
    <cellStyle name="Migliaia 2 5 3 2 7 2 2 3" xfId="33438" xr:uid="{00000000-0005-0000-0000-0000BA320000}"/>
    <cellStyle name="Migliaia 2 5 3 2 7 2 3" xfId="16310" xr:uid="{00000000-0005-0000-0000-0000BB320000}"/>
    <cellStyle name="Migliaia 2 5 3 2 7 2 3 2" xfId="39147" xr:uid="{00000000-0005-0000-0000-0000BC320000}"/>
    <cellStyle name="Migliaia 2 5 3 2 7 2 4" xfId="27730" xr:uid="{00000000-0005-0000-0000-0000BD320000}"/>
    <cellStyle name="Migliaia 2 5 3 2 7 3" xfId="7747" xr:uid="{00000000-0005-0000-0000-0000BE320000}"/>
    <cellStyle name="Migliaia 2 5 3 2 7 3 2" xfId="19164" xr:uid="{00000000-0005-0000-0000-0000BF320000}"/>
    <cellStyle name="Migliaia 2 5 3 2 7 3 2 2" xfId="42001" xr:uid="{00000000-0005-0000-0000-0000C0320000}"/>
    <cellStyle name="Migliaia 2 5 3 2 7 3 3" xfId="30584" xr:uid="{00000000-0005-0000-0000-0000C1320000}"/>
    <cellStyle name="Migliaia 2 5 3 2 7 4" xfId="13456" xr:uid="{00000000-0005-0000-0000-0000C2320000}"/>
    <cellStyle name="Migliaia 2 5 3 2 7 4 2" xfId="36293" xr:uid="{00000000-0005-0000-0000-0000C3320000}"/>
    <cellStyle name="Migliaia 2 5 3 2 7 5" xfId="24876" xr:uid="{00000000-0005-0000-0000-0000C4320000}"/>
    <cellStyle name="Migliaia 2 5 3 2 8" xfId="3465" xr:uid="{00000000-0005-0000-0000-0000C5320000}"/>
    <cellStyle name="Migliaia 2 5 3 2 8 2" xfId="9174" xr:uid="{00000000-0005-0000-0000-0000C6320000}"/>
    <cellStyle name="Migliaia 2 5 3 2 8 2 2" xfId="20591" xr:uid="{00000000-0005-0000-0000-0000C7320000}"/>
    <cellStyle name="Migliaia 2 5 3 2 8 2 2 2" xfId="43428" xr:uid="{00000000-0005-0000-0000-0000C8320000}"/>
    <cellStyle name="Migliaia 2 5 3 2 8 2 3" xfId="32011" xr:uid="{00000000-0005-0000-0000-0000C9320000}"/>
    <cellStyle name="Migliaia 2 5 3 2 8 3" xfId="14883" xr:uid="{00000000-0005-0000-0000-0000CA320000}"/>
    <cellStyle name="Migliaia 2 5 3 2 8 3 2" xfId="37720" xr:uid="{00000000-0005-0000-0000-0000CB320000}"/>
    <cellStyle name="Migliaia 2 5 3 2 8 4" xfId="26303" xr:uid="{00000000-0005-0000-0000-0000CC320000}"/>
    <cellStyle name="Migliaia 2 5 3 2 9" xfId="6320" xr:uid="{00000000-0005-0000-0000-0000CD320000}"/>
    <cellStyle name="Migliaia 2 5 3 2 9 2" xfId="17737" xr:uid="{00000000-0005-0000-0000-0000CE320000}"/>
    <cellStyle name="Migliaia 2 5 3 2 9 2 2" xfId="40574" xr:uid="{00000000-0005-0000-0000-0000CF320000}"/>
    <cellStyle name="Migliaia 2 5 3 2 9 3" xfId="29157" xr:uid="{00000000-0005-0000-0000-0000D0320000}"/>
    <cellStyle name="Migliaia 2 5 3 3" xfId="557" xr:uid="{00000000-0005-0000-0000-0000D1320000}"/>
    <cellStyle name="Migliaia 2 5 3 3 2" xfId="2139" xr:uid="{00000000-0005-0000-0000-0000D2320000}"/>
    <cellStyle name="Migliaia 2 5 3 3 2 2" xfId="4995" xr:uid="{00000000-0005-0000-0000-0000D3320000}"/>
    <cellStyle name="Migliaia 2 5 3 3 2 2 2" xfId="10703" xr:uid="{00000000-0005-0000-0000-0000D4320000}"/>
    <cellStyle name="Migliaia 2 5 3 3 2 2 2 2" xfId="22121" xr:uid="{00000000-0005-0000-0000-0000D5320000}"/>
    <cellStyle name="Migliaia 2 5 3 3 2 2 2 2 2" xfId="44958" xr:uid="{00000000-0005-0000-0000-0000D6320000}"/>
    <cellStyle name="Migliaia 2 5 3 3 2 2 2 3" xfId="33541" xr:uid="{00000000-0005-0000-0000-0000D7320000}"/>
    <cellStyle name="Migliaia 2 5 3 3 2 2 3" xfId="16413" xr:uid="{00000000-0005-0000-0000-0000D8320000}"/>
    <cellStyle name="Migliaia 2 5 3 3 2 2 3 2" xfId="39250" xr:uid="{00000000-0005-0000-0000-0000D9320000}"/>
    <cellStyle name="Migliaia 2 5 3 3 2 2 4" xfId="27833" xr:uid="{00000000-0005-0000-0000-0000DA320000}"/>
    <cellStyle name="Migliaia 2 5 3 3 2 3" xfId="7850" xr:uid="{00000000-0005-0000-0000-0000DB320000}"/>
    <cellStyle name="Migliaia 2 5 3 3 2 3 2" xfId="19267" xr:uid="{00000000-0005-0000-0000-0000DC320000}"/>
    <cellStyle name="Migliaia 2 5 3 3 2 3 2 2" xfId="42104" xr:uid="{00000000-0005-0000-0000-0000DD320000}"/>
    <cellStyle name="Migliaia 2 5 3 3 2 3 3" xfId="30687" xr:uid="{00000000-0005-0000-0000-0000DE320000}"/>
    <cellStyle name="Migliaia 2 5 3 3 2 4" xfId="13559" xr:uid="{00000000-0005-0000-0000-0000DF320000}"/>
    <cellStyle name="Migliaia 2 5 3 3 2 4 2" xfId="36396" xr:uid="{00000000-0005-0000-0000-0000E0320000}"/>
    <cellStyle name="Migliaia 2 5 3 3 2 5" xfId="24979" xr:uid="{00000000-0005-0000-0000-0000E1320000}"/>
    <cellStyle name="Migliaia 2 5 3 3 3" xfId="3568" xr:uid="{00000000-0005-0000-0000-0000E2320000}"/>
    <cellStyle name="Migliaia 2 5 3 3 3 2" xfId="9277" xr:uid="{00000000-0005-0000-0000-0000E3320000}"/>
    <cellStyle name="Migliaia 2 5 3 3 3 2 2" xfId="20694" xr:uid="{00000000-0005-0000-0000-0000E4320000}"/>
    <cellStyle name="Migliaia 2 5 3 3 3 2 2 2" xfId="43531" xr:uid="{00000000-0005-0000-0000-0000E5320000}"/>
    <cellStyle name="Migliaia 2 5 3 3 3 2 3" xfId="32114" xr:uid="{00000000-0005-0000-0000-0000E6320000}"/>
    <cellStyle name="Migliaia 2 5 3 3 3 3" xfId="14986" xr:uid="{00000000-0005-0000-0000-0000E7320000}"/>
    <cellStyle name="Migliaia 2 5 3 3 3 3 2" xfId="37823" xr:uid="{00000000-0005-0000-0000-0000E8320000}"/>
    <cellStyle name="Migliaia 2 5 3 3 3 4" xfId="26406" xr:uid="{00000000-0005-0000-0000-0000E9320000}"/>
    <cellStyle name="Migliaia 2 5 3 3 4" xfId="6423" xr:uid="{00000000-0005-0000-0000-0000EA320000}"/>
    <cellStyle name="Migliaia 2 5 3 3 4 2" xfId="17840" xr:uid="{00000000-0005-0000-0000-0000EB320000}"/>
    <cellStyle name="Migliaia 2 5 3 3 4 2 2" xfId="40677" xr:uid="{00000000-0005-0000-0000-0000EC320000}"/>
    <cellStyle name="Migliaia 2 5 3 3 4 3" xfId="29260" xr:uid="{00000000-0005-0000-0000-0000ED320000}"/>
    <cellStyle name="Migliaia 2 5 3 3 5" xfId="12132" xr:uid="{00000000-0005-0000-0000-0000EE320000}"/>
    <cellStyle name="Migliaia 2 5 3 3 5 2" xfId="34969" xr:uid="{00000000-0005-0000-0000-0000EF320000}"/>
    <cellStyle name="Migliaia 2 5 3 3 6" xfId="23552" xr:uid="{00000000-0005-0000-0000-0000F0320000}"/>
    <cellStyle name="Migliaia 2 5 3 4" xfId="820" xr:uid="{00000000-0005-0000-0000-0000F1320000}"/>
    <cellStyle name="Migliaia 2 5 3 4 2" xfId="2356" xr:uid="{00000000-0005-0000-0000-0000F2320000}"/>
    <cellStyle name="Migliaia 2 5 3 4 2 2" xfId="5212" xr:uid="{00000000-0005-0000-0000-0000F3320000}"/>
    <cellStyle name="Migliaia 2 5 3 4 2 2 2" xfId="10920" xr:uid="{00000000-0005-0000-0000-0000F4320000}"/>
    <cellStyle name="Migliaia 2 5 3 4 2 2 2 2" xfId="22338" xr:uid="{00000000-0005-0000-0000-0000F5320000}"/>
    <cellStyle name="Migliaia 2 5 3 4 2 2 2 2 2" xfId="45175" xr:uid="{00000000-0005-0000-0000-0000F6320000}"/>
    <cellStyle name="Migliaia 2 5 3 4 2 2 2 3" xfId="33758" xr:uid="{00000000-0005-0000-0000-0000F7320000}"/>
    <cellStyle name="Migliaia 2 5 3 4 2 2 3" xfId="16630" xr:uid="{00000000-0005-0000-0000-0000F8320000}"/>
    <cellStyle name="Migliaia 2 5 3 4 2 2 3 2" xfId="39467" xr:uid="{00000000-0005-0000-0000-0000F9320000}"/>
    <cellStyle name="Migliaia 2 5 3 4 2 2 4" xfId="28050" xr:uid="{00000000-0005-0000-0000-0000FA320000}"/>
    <cellStyle name="Migliaia 2 5 3 4 2 3" xfId="8067" xr:uid="{00000000-0005-0000-0000-0000FB320000}"/>
    <cellStyle name="Migliaia 2 5 3 4 2 3 2" xfId="19484" xr:uid="{00000000-0005-0000-0000-0000FC320000}"/>
    <cellStyle name="Migliaia 2 5 3 4 2 3 2 2" xfId="42321" xr:uid="{00000000-0005-0000-0000-0000FD320000}"/>
    <cellStyle name="Migliaia 2 5 3 4 2 3 3" xfId="30904" xr:uid="{00000000-0005-0000-0000-0000FE320000}"/>
    <cellStyle name="Migliaia 2 5 3 4 2 4" xfId="13776" xr:uid="{00000000-0005-0000-0000-0000FF320000}"/>
    <cellStyle name="Migliaia 2 5 3 4 2 4 2" xfId="36613" xr:uid="{00000000-0005-0000-0000-000000330000}"/>
    <cellStyle name="Migliaia 2 5 3 4 2 5" xfId="25196" xr:uid="{00000000-0005-0000-0000-000001330000}"/>
    <cellStyle name="Migliaia 2 5 3 4 3" xfId="3785" xr:uid="{00000000-0005-0000-0000-000002330000}"/>
    <cellStyle name="Migliaia 2 5 3 4 3 2" xfId="9494" xr:uid="{00000000-0005-0000-0000-000003330000}"/>
    <cellStyle name="Migliaia 2 5 3 4 3 2 2" xfId="20911" xr:uid="{00000000-0005-0000-0000-000004330000}"/>
    <cellStyle name="Migliaia 2 5 3 4 3 2 2 2" xfId="43748" xr:uid="{00000000-0005-0000-0000-000005330000}"/>
    <cellStyle name="Migliaia 2 5 3 4 3 2 3" xfId="32331" xr:uid="{00000000-0005-0000-0000-000006330000}"/>
    <cellStyle name="Migliaia 2 5 3 4 3 3" xfId="15203" xr:uid="{00000000-0005-0000-0000-000007330000}"/>
    <cellStyle name="Migliaia 2 5 3 4 3 3 2" xfId="38040" xr:uid="{00000000-0005-0000-0000-000008330000}"/>
    <cellStyle name="Migliaia 2 5 3 4 3 4" xfId="26623" xr:uid="{00000000-0005-0000-0000-000009330000}"/>
    <cellStyle name="Migliaia 2 5 3 4 4" xfId="6640" xr:uid="{00000000-0005-0000-0000-00000A330000}"/>
    <cellStyle name="Migliaia 2 5 3 4 4 2" xfId="18057" xr:uid="{00000000-0005-0000-0000-00000B330000}"/>
    <cellStyle name="Migliaia 2 5 3 4 4 2 2" xfId="40894" xr:uid="{00000000-0005-0000-0000-00000C330000}"/>
    <cellStyle name="Migliaia 2 5 3 4 4 3" xfId="29477" xr:uid="{00000000-0005-0000-0000-00000D330000}"/>
    <cellStyle name="Migliaia 2 5 3 4 5" xfId="12349" xr:uid="{00000000-0005-0000-0000-00000E330000}"/>
    <cellStyle name="Migliaia 2 5 3 4 5 2" xfId="35186" xr:uid="{00000000-0005-0000-0000-00000F330000}"/>
    <cellStyle name="Migliaia 2 5 3 4 6" xfId="23769" xr:uid="{00000000-0005-0000-0000-000010330000}"/>
    <cellStyle name="Migliaia 2 5 3 5" xfId="1067" xr:uid="{00000000-0005-0000-0000-000011330000}"/>
    <cellStyle name="Migliaia 2 5 3 5 2" xfId="2573" xr:uid="{00000000-0005-0000-0000-000012330000}"/>
    <cellStyle name="Migliaia 2 5 3 5 2 2" xfId="5429" xr:uid="{00000000-0005-0000-0000-000013330000}"/>
    <cellStyle name="Migliaia 2 5 3 5 2 2 2" xfId="11137" xr:uid="{00000000-0005-0000-0000-000014330000}"/>
    <cellStyle name="Migliaia 2 5 3 5 2 2 2 2" xfId="22555" xr:uid="{00000000-0005-0000-0000-000015330000}"/>
    <cellStyle name="Migliaia 2 5 3 5 2 2 2 2 2" xfId="45392" xr:uid="{00000000-0005-0000-0000-000016330000}"/>
    <cellStyle name="Migliaia 2 5 3 5 2 2 2 3" xfId="33975" xr:uid="{00000000-0005-0000-0000-000017330000}"/>
    <cellStyle name="Migliaia 2 5 3 5 2 2 3" xfId="16847" xr:uid="{00000000-0005-0000-0000-000018330000}"/>
    <cellStyle name="Migliaia 2 5 3 5 2 2 3 2" xfId="39684" xr:uid="{00000000-0005-0000-0000-000019330000}"/>
    <cellStyle name="Migliaia 2 5 3 5 2 2 4" xfId="28267" xr:uid="{00000000-0005-0000-0000-00001A330000}"/>
    <cellStyle name="Migliaia 2 5 3 5 2 3" xfId="8284" xr:uid="{00000000-0005-0000-0000-00001B330000}"/>
    <cellStyle name="Migliaia 2 5 3 5 2 3 2" xfId="19701" xr:uid="{00000000-0005-0000-0000-00001C330000}"/>
    <cellStyle name="Migliaia 2 5 3 5 2 3 2 2" xfId="42538" xr:uid="{00000000-0005-0000-0000-00001D330000}"/>
    <cellStyle name="Migliaia 2 5 3 5 2 3 3" xfId="31121" xr:uid="{00000000-0005-0000-0000-00001E330000}"/>
    <cellStyle name="Migliaia 2 5 3 5 2 4" xfId="13993" xr:uid="{00000000-0005-0000-0000-00001F330000}"/>
    <cellStyle name="Migliaia 2 5 3 5 2 4 2" xfId="36830" xr:uid="{00000000-0005-0000-0000-000020330000}"/>
    <cellStyle name="Migliaia 2 5 3 5 2 5" xfId="25413" xr:uid="{00000000-0005-0000-0000-000021330000}"/>
    <cellStyle name="Migliaia 2 5 3 5 3" xfId="4002" xr:uid="{00000000-0005-0000-0000-000022330000}"/>
    <cellStyle name="Migliaia 2 5 3 5 3 2" xfId="9711" xr:uid="{00000000-0005-0000-0000-000023330000}"/>
    <cellStyle name="Migliaia 2 5 3 5 3 2 2" xfId="21128" xr:uid="{00000000-0005-0000-0000-000024330000}"/>
    <cellStyle name="Migliaia 2 5 3 5 3 2 2 2" xfId="43965" xr:uid="{00000000-0005-0000-0000-000025330000}"/>
    <cellStyle name="Migliaia 2 5 3 5 3 2 3" xfId="32548" xr:uid="{00000000-0005-0000-0000-000026330000}"/>
    <cellStyle name="Migliaia 2 5 3 5 3 3" xfId="15420" xr:uid="{00000000-0005-0000-0000-000027330000}"/>
    <cellStyle name="Migliaia 2 5 3 5 3 3 2" xfId="38257" xr:uid="{00000000-0005-0000-0000-000028330000}"/>
    <cellStyle name="Migliaia 2 5 3 5 3 4" xfId="26840" xr:uid="{00000000-0005-0000-0000-000029330000}"/>
    <cellStyle name="Migliaia 2 5 3 5 4" xfId="6857" xr:uid="{00000000-0005-0000-0000-00002A330000}"/>
    <cellStyle name="Migliaia 2 5 3 5 4 2" xfId="18274" xr:uid="{00000000-0005-0000-0000-00002B330000}"/>
    <cellStyle name="Migliaia 2 5 3 5 4 2 2" xfId="41111" xr:uid="{00000000-0005-0000-0000-00002C330000}"/>
    <cellStyle name="Migliaia 2 5 3 5 4 3" xfId="29694" xr:uid="{00000000-0005-0000-0000-00002D330000}"/>
    <cellStyle name="Migliaia 2 5 3 5 5" xfId="12566" xr:uid="{00000000-0005-0000-0000-00002E330000}"/>
    <cellStyle name="Migliaia 2 5 3 5 5 2" xfId="35403" xr:uid="{00000000-0005-0000-0000-00002F330000}"/>
    <cellStyle name="Migliaia 2 5 3 5 6" xfId="23986" xr:uid="{00000000-0005-0000-0000-000030330000}"/>
    <cellStyle name="Migliaia 2 5 3 6" xfId="1314" xr:uid="{00000000-0005-0000-0000-000031330000}"/>
    <cellStyle name="Migliaia 2 5 3 6 2" xfId="2790" xr:uid="{00000000-0005-0000-0000-000032330000}"/>
    <cellStyle name="Migliaia 2 5 3 6 2 2" xfId="5646" xr:uid="{00000000-0005-0000-0000-000033330000}"/>
    <cellStyle name="Migliaia 2 5 3 6 2 2 2" xfId="11354" xr:uid="{00000000-0005-0000-0000-000034330000}"/>
    <cellStyle name="Migliaia 2 5 3 6 2 2 2 2" xfId="22772" xr:uid="{00000000-0005-0000-0000-000035330000}"/>
    <cellStyle name="Migliaia 2 5 3 6 2 2 2 2 2" xfId="45609" xr:uid="{00000000-0005-0000-0000-000036330000}"/>
    <cellStyle name="Migliaia 2 5 3 6 2 2 2 3" xfId="34192" xr:uid="{00000000-0005-0000-0000-000037330000}"/>
    <cellStyle name="Migliaia 2 5 3 6 2 2 3" xfId="17064" xr:uid="{00000000-0005-0000-0000-000038330000}"/>
    <cellStyle name="Migliaia 2 5 3 6 2 2 3 2" xfId="39901" xr:uid="{00000000-0005-0000-0000-000039330000}"/>
    <cellStyle name="Migliaia 2 5 3 6 2 2 4" xfId="28484" xr:uid="{00000000-0005-0000-0000-00003A330000}"/>
    <cellStyle name="Migliaia 2 5 3 6 2 3" xfId="8501" xr:uid="{00000000-0005-0000-0000-00003B330000}"/>
    <cellStyle name="Migliaia 2 5 3 6 2 3 2" xfId="19918" xr:uid="{00000000-0005-0000-0000-00003C330000}"/>
    <cellStyle name="Migliaia 2 5 3 6 2 3 2 2" xfId="42755" xr:uid="{00000000-0005-0000-0000-00003D330000}"/>
    <cellStyle name="Migliaia 2 5 3 6 2 3 3" xfId="31338" xr:uid="{00000000-0005-0000-0000-00003E330000}"/>
    <cellStyle name="Migliaia 2 5 3 6 2 4" xfId="14210" xr:uid="{00000000-0005-0000-0000-00003F330000}"/>
    <cellStyle name="Migliaia 2 5 3 6 2 4 2" xfId="37047" xr:uid="{00000000-0005-0000-0000-000040330000}"/>
    <cellStyle name="Migliaia 2 5 3 6 2 5" xfId="25630" xr:uid="{00000000-0005-0000-0000-000041330000}"/>
    <cellStyle name="Migliaia 2 5 3 6 3" xfId="4219" xr:uid="{00000000-0005-0000-0000-000042330000}"/>
    <cellStyle name="Migliaia 2 5 3 6 3 2" xfId="9928" xr:uid="{00000000-0005-0000-0000-000043330000}"/>
    <cellStyle name="Migliaia 2 5 3 6 3 2 2" xfId="21345" xr:uid="{00000000-0005-0000-0000-000044330000}"/>
    <cellStyle name="Migliaia 2 5 3 6 3 2 2 2" xfId="44182" xr:uid="{00000000-0005-0000-0000-000045330000}"/>
    <cellStyle name="Migliaia 2 5 3 6 3 2 3" xfId="32765" xr:uid="{00000000-0005-0000-0000-000046330000}"/>
    <cellStyle name="Migliaia 2 5 3 6 3 3" xfId="15637" xr:uid="{00000000-0005-0000-0000-000047330000}"/>
    <cellStyle name="Migliaia 2 5 3 6 3 3 2" xfId="38474" xr:uid="{00000000-0005-0000-0000-000048330000}"/>
    <cellStyle name="Migliaia 2 5 3 6 3 4" xfId="27057" xr:uid="{00000000-0005-0000-0000-000049330000}"/>
    <cellStyle name="Migliaia 2 5 3 6 4" xfId="7074" xr:uid="{00000000-0005-0000-0000-00004A330000}"/>
    <cellStyle name="Migliaia 2 5 3 6 4 2" xfId="18491" xr:uid="{00000000-0005-0000-0000-00004B330000}"/>
    <cellStyle name="Migliaia 2 5 3 6 4 2 2" xfId="41328" xr:uid="{00000000-0005-0000-0000-00004C330000}"/>
    <cellStyle name="Migliaia 2 5 3 6 4 3" xfId="29911" xr:uid="{00000000-0005-0000-0000-00004D330000}"/>
    <cellStyle name="Migliaia 2 5 3 6 5" xfId="12783" xr:uid="{00000000-0005-0000-0000-00004E330000}"/>
    <cellStyle name="Migliaia 2 5 3 6 5 2" xfId="35620" xr:uid="{00000000-0005-0000-0000-00004F330000}"/>
    <cellStyle name="Migliaia 2 5 3 6 6" xfId="24203" xr:uid="{00000000-0005-0000-0000-000050330000}"/>
    <cellStyle name="Migliaia 2 5 3 7" xfId="1561" xr:uid="{00000000-0005-0000-0000-000051330000}"/>
    <cellStyle name="Migliaia 2 5 3 7 2" xfId="3007" xr:uid="{00000000-0005-0000-0000-000052330000}"/>
    <cellStyle name="Migliaia 2 5 3 7 2 2" xfId="5863" xr:uid="{00000000-0005-0000-0000-000053330000}"/>
    <cellStyle name="Migliaia 2 5 3 7 2 2 2" xfId="11571" xr:uid="{00000000-0005-0000-0000-000054330000}"/>
    <cellStyle name="Migliaia 2 5 3 7 2 2 2 2" xfId="22989" xr:uid="{00000000-0005-0000-0000-000055330000}"/>
    <cellStyle name="Migliaia 2 5 3 7 2 2 2 2 2" xfId="45826" xr:uid="{00000000-0005-0000-0000-000056330000}"/>
    <cellStyle name="Migliaia 2 5 3 7 2 2 2 3" xfId="34409" xr:uid="{00000000-0005-0000-0000-000057330000}"/>
    <cellStyle name="Migliaia 2 5 3 7 2 2 3" xfId="17281" xr:uid="{00000000-0005-0000-0000-000058330000}"/>
    <cellStyle name="Migliaia 2 5 3 7 2 2 3 2" xfId="40118" xr:uid="{00000000-0005-0000-0000-000059330000}"/>
    <cellStyle name="Migliaia 2 5 3 7 2 2 4" xfId="28701" xr:uid="{00000000-0005-0000-0000-00005A330000}"/>
    <cellStyle name="Migliaia 2 5 3 7 2 3" xfId="8718" xr:uid="{00000000-0005-0000-0000-00005B330000}"/>
    <cellStyle name="Migliaia 2 5 3 7 2 3 2" xfId="20135" xr:uid="{00000000-0005-0000-0000-00005C330000}"/>
    <cellStyle name="Migliaia 2 5 3 7 2 3 2 2" xfId="42972" xr:uid="{00000000-0005-0000-0000-00005D330000}"/>
    <cellStyle name="Migliaia 2 5 3 7 2 3 3" xfId="31555" xr:uid="{00000000-0005-0000-0000-00005E330000}"/>
    <cellStyle name="Migliaia 2 5 3 7 2 4" xfId="14427" xr:uid="{00000000-0005-0000-0000-00005F330000}"/>
    <cellStyle name="Migliaia 2 5 3 7 2 4 2" xfId="37264" xr:uid="{00000000-0005-0000-0000-000060330000}"/>
    <cellStyle name="Migliaia 2 5 3 7 2 5" xfId="25847" xr:uid="{00000000-0005-0000-0000-000061330000}"/>
    <cellStyle name="Migliaia 2 5 3 7 3" xfId="4436" xr:uid="{00000000-0005-0000-0000-000062330000}"/>
    <cellStyle name="Migliaia 2 5 3 7 3 2" xfId="10145" xr:uid="{00000000-0005-0000-0000-000063330000}"/>
    <cellStyle name="Migliaia 2 5 3 7 3 2 2" xfId="21562" xr:uid="{00000000-0005-0000-0000-000064330000}"/>
    <cellStyle name="Migliaia 2 5 3 7 3 2 2 2" xfId="44399" xr:uid="{00000000-0005-0000-0000-000065330000}"/>
    <cellStyle name="Migliaia 2 5 3 7 3 2 3" xfId="32982" xr:uid="{00000000-0005-0000-0000-000066330000}"/>
    <cellStyle name="Migliaia 2 5 3 7 3 3" xfId="15854" xr:uid="{00000000-0005-0000-0000-000067330000}"/>
    <cellStyle name="Migliaia 2 5 3 7 3 3 2" xfId="38691" xr:uid="{00000000-0005-0000-0000-000068330000}"/>
    <cellStyle name="Migliaia 2 5 3 7 3 4" xfId="27274" xr:uid="{00000000-0005-0000-0000-000069330000}"/>
    <cellStyle name="Migliaia 2 5 3 7 4" xfId="7291" xr:uid="{00000000-0005-0000-0000-00006A330000}"/>
    <cellStyle name="Migliaia 2 5 3 7 4 2" xfId="18708" xr:uid="{00000000-0005-0000-0000-00006B330000}"/>
    <cellStyle name="Migliaia 2 5 3 7 4 2 2" xfId="41545" xr:uid="{00000000-0005-0000-0000-00006C330000}"/>
    <cellStyle name="Migliaia 2 5 3 7 4 3" xfId="30128" xr:uid="{00000000-0005-0000-0000-00006D330000}"/>
    <cellStyle name="Migliaia 2 5 3 7 5" xfId="13000" xr:uid="{00000000-0005-0000-0000-00006E330000}"/>
    <cellStyle name="Migliaia 2 5 3 7 5 2" xfId="35837" xr:uid="{00000000-0005-0000-0000-00006F330000}"/>
    <cellStyle name="Migliaia 2 5 3 7 6" xfId="24420" xr:uid="{00000000-0005-0000-0000-000070330000}"/>
    <cellStyle name="Migliaia 2 5 3 8" xfId="1909" xr:uid="{00000000-0005-0000-0000-000071330000}"/>
    <cellStyle name="Migliaia 2 5 3 8 2" xfId="4765" xr:uid="{00000000-0005-0000-0000-000072330000}"/>
    <cellStyle name="Migliaia 2 5 3 8 2 2" xfId="10474" xr:uid="{00000000-0005-0000-0000-000073330000}"/>
    <cellStyle name="Migliaia 2 5 3 8 2 2 2" xfId="21891" xr:uid="{00000000-0005-0000-0000-000074330000}"/>
    <cellStyle name="Migliaia 2 5 3 8 2 2 2 2" xfId="44728" xr:uid="{00000000-0005-0000-0000-000075330000}"/>
    <cellStyle name="Migliaia 2 5 3 8 2 2 3" xfId="33311" xr:uid="{00000000-0005-0000-0000-000076330000}"/>
    <cellStyle name="Migliaia 2 5 3 8 2 3" xfId="16183" xr:uid="{00000000-0005-0000-0000-000077330000}"/>
    <cellStyle name="Migliaia 2 5 3 8 2 3 2" xfId="39020" xr:uid="{00000000-0005-0000-0000-000078330000}"/>
    <cellStyle name="Migliaia 2 5 3 8 2 4" xfId="27603" xr:uid="{00000000-0005-0000-0000-000079330000}"/>
    <cellStyle name="Migliaia 2 5 3 8 3" xfId="7620" xr:uid="{00000000-0005-0000-0000-00007A330000}"/>
    <cellStyle name="Migliaia 2 5 3 8 3 2" xfId="19037" xr:uid="{00000000-0005-0000-0000-00007B330000}"/>
    <cellStyle name="Migliaia 2 5 3 8 3 2 2" xfId="41874" xr:uid="{00000000-0005-0000-0000-00007C330000}"/>
    <cellStyle name="Migliaia 2 5 3 8 3 3" xfId="30457" xr:uid="{00000000-0005-0000-0000-00007D330000}"/>
    <cellStyle name="Migliaia 2 5 3 8 4" xfId="13329" xr:uid="{00000000-0005-0000-0000-00007E330000}"/>
    <cellStyle name="Migliaia 2 5 3 8 4 2" xfId="36166" xr:uid="{00000000-0005-0000-0000-00007F330000}"/>
    <cellStyle name="Migliaia 2 5 3 8 5" xfId="24749" xr:uid="{00000000-0005-0000-0000-000080330000}"/>
    <cellStyle name="Migliaia 2 5 3 9" xfId="3338" xr:uid="{00000000-0005-0000-0000-000081330000}"/>
    <cellStyle name="Migliaia 2 5 3 9 2" xfId="9047" xr:uid="{00000000-0005-0000-0000-000082330000}"/>
    <cellStyle name="Migliaia 2 5 3 9 2 2" xfId="20464" xr:uid="{00000000-0005-0000-0000-000083330000}"/>
    <cellStyle name="Migliaia 2 5 3 9 2 2 2" xfId="43301" xr:uid="{00000000-0005-0000-0000-000084330000}"/>
    <cellStyle name="Migliaia 2 5 3 9 2 3" xfId="31884" xr:uid="{00000000-0005-0000-0000-000085330000}"/>
    <cellStyle name="Migliaia 2 5 3 9 3" xfId="14756" xr:uid="{00000000-0005-0000-0000-000086330000}"/>
    <cellStyle name="Migliaia 2 5 3 9 3 2" xfId="37593" xr:uid="{00000000-0005-0000-0000-000087330000}"/>
    <cellStyle name="Migliaia 2 5 3 9 4" xfId="26176" xr:uid="{00000000-0005-0000-0000-000088330000}"/>
    <cellStyle name="Migliaia 2 5 4" xfId="404" xr:uid="{00000000-0005-0000-0000-000089330000}"/>
    <cellStyle name="Migliaia 2 5 4 10" xfId="11999" xr:uid="{00000000-0005-0000-0000-00008A330000}"/>
    <cellStyle name="Migliaia 2 5 4 10 2" xfId="34836" xr:uid="{00000000-0005-0000-0000-00008B330000}"/>
    <cellStyle name="Migliaia 2 5 4 11" xfId="23419" xr:uid="{00000000-0005-0000-0000-00008C330000}"/>
    <cellStyle name="Migliaia 2 5 4 2" xfId="658" xr:uid="{00000000-0005-0000-0000-00008D330000}"/>
    <cellStyle name="Migliaia 2 5 4 2 2" xfId="2223" xr:uid="{00000000-0005-0000-0000-00008E330000}"/>
    <cellStyle name="Migliaia 2 5 4 2 2 2" xfId="5079" xr:uid="{00000000-0005-0000-0000-00008F330000}"/>
    <cellStyle name="Migliaia 2 5 4 2 2 2 2" xfId="10787" xr:uid="{00000000-0005-0000-0000-000090330000}"/>
    <cellStyle name="Migliaia 2 5 4 2 2 2 2 2" xfId="22205" xr:uid="{00000000-0005-0000-0000-000091330000}"/>
    <cellStyle name="Migliaia 2 5 4 2 2 2 2 2 2" xfId="45042" xr:uid="{00000000-0005-0000-0000-000092330000}"/>
    <cellStyle name="Migliaia 2 5 4 2 2 2 2 3" xfId="33625" xr:uid="{00000000-0005-0000-0000-000093330000}"/>
    <cellStyle name="Migliaia 2 5 4 2 2 2 3" xfId="16497" xr:uid="{00000000-0005-0000-0000-000094330000}"/>
    <cellStyle name="Migliaia 2 5 4 2 2 2 3 2" xfId="39334" xr:uid="{00000000-0005-0000-0000-000095330000}"/>
    <cellStyle name="Migliaia 2 5 4 2 2 2 4" xfId="27917" xr:uid="{00000000-0005-0000-0000-000096330000}"/>
    <cellStyle name="Migliaia 2 5 4 2 2 3" xfId="7934" xr:uid="{00000000-0005-0000-0000-000097330000}"/>
    <cellStyle name="Migliaia 2 5 4 2 2 3 2" xfId="19351" xr:uid="{00000000-0005-0000-0000-000098330000}"/>
    <cellStyle name="Migliaia 2 5 4 2 2 3 2 2" xfId="42188" xr:uid="{00000000-0005-0000-0000-000099330000}"/>
    <cellStyle name="Migliaia 2 5 4 2 2 3 3" xfId="30771" xr:uid="{00000000-0005-0000-0000-00009A330000}"/>
    <cellStyle name="Migliaia 2 5 4 2 2 4" xfId="13643" xr:uid="{00000000-0005-0000-0000-00009B330000}"/>
    <cellStyle name="Migliaia 2 5 4 2 2 4 2" xfId="36480" xr:uid="{00000000-0005-0000-0000-00009C330000}"/>
    <cellStyle name="Migliaia 2 5 4 2 2 5" xfId="25063" xr:uid="{00000000-0005-0000-0000-00009D330000}"/>
    <cellStyle name="Migliaia 2 5 4 2 3" xfId="3652" xr:uid="{00000000-0005-0000-0000-00009E330000}"/>
    <cellStyle name="Migliaia 2 5 4 2 3 2" xfId="9361" xr:uid="{00000000-0005-0000-0000-00009F330000}"/>
    <cellStyle name="Migliaia 2 5 4 2 3 2 2" xfId="20778" xr:uid="{00000000-0005-0000-0000-0000A0330000}"/>
    <cellStyle name="Migliaia 2 5 4 2 3 2 2 2" xfId="43615" xr:uid="{00000000-0005-0000-0000-0000A1330000}"/>
    <cellStyle name="Migliaia 2 5 4 2 3 2 3" xfId="32198" xr:uid="{00000000-0005-0000-0000-0000A2330000}"/>
    <cellStyle name="Migliaia 2 5 4 2 3 3" xfId="15070" xr:uid="{00000000-0005-0000-0000-0000A3330000}"/>
    <cellStyle name="Migliaia 2 5 4 2 3 3 2" xfId="37907" xr:uid="{00000000-0005-0000-0000-0000A4330000}"/>
    <cellStyle name="Migliaia 2 5 4 2 3 4" xfId="26490" xr:uid="{00000000-0005-0000-0000-0000A5330000}"/>
    <cellStyle name="Migliaia 2 5 4 2 4" xfId="6507" xr:uid="{00000000-0005-0000-0000-0000A6330000}"/>
    <cellStyle name="Migliaia 2 5 4 2 4 2" xfId="17924" xr:uid="{00000000-0005-0000-0000-0000A7330000}"/>
    <cellStyle name="Migliaia 2 5 4 2 4 2 2" xfId="40761" xr:uid="{00000000-0005-0000-0000-0000A8330000}"/>
    <cellStyle name="Migliaia 2 5 4 2 4 3" xfId="29344" xr:uid="{00000000-0005-0000-0000-0000A9330000}"/>
    <cellStyle name="Migliaia 2 5 4 2 5" xfId="12216" xr:uid="{00000000-0005-0000-0000-0000AA330000}"/>
    <cellStyle name="Migliaia 2 5 4 2 5 2" xfId="35053" xr:uid="{00000000-0005-0000-0000-0000AB330000}"/>
    <cellStyle name="Migliaia 2 5 4 2 6" xfId="23636" xr:uid="{00000000-0005-0000-0000-0000AC330000}"/>
    <cellStyle name="Migliaia 2 5 4 3" xfId="918" xr:uid="{00000000-0005-0000-0000-0000AD330000}"/>
    <cellStyle name="Migliaia 2 5 4 3 2" xfId="2440" xr:uid="{00000000-0005-0000-0000-0000AE330000}"/>
    <cellStyle name="Migliaia 2 5 4 3 2 2" xfId="5296" xr:uid="{00000000-0005-0000-0000-0000AF330000}"/>
    <cellStyle name="Migliaia 2 5 4 3 2 2 2" xfId="11004" xr:uid="{00000000-0005-0000-0000-0000B0330000}"/>
    <cellStyle name="Migliaia 2 5 4 3 2 2 2 2" xfId="22422" xr:uid="{00000000-0005-0000-0000-0000B1330000}"/>
    <cellStyle name="Migliaia 2 5 4 3 2 2 2 2 2" xfId="45259" xr:uid="{00000000-0005-0000-0000-0000B2330000}"/>
    <cellStyle name="Migliaia 2 5 4 3 2 2 2 3" xfId="33842" xr:uid="{00000000-0005-0000-0000-0000B3330000}"/>
    <cellStyle name="Migliaia 2 5 4 3 2 2 3" xfId="16714" xr:uid="{00000000-0005-0000-0000-0000B4330000}"/>
    <cellStyle name="Migliaia 2 5 4 3 2 2 3 2" xfId="39551" xr:uid="{00000000-0005-0000-0000-0000B5330000}"/>
    <cellStyle name="Migliaia 2 5 4 3 2 2 4" xfId="28134" xr:uid="{00000000-0005-0000-0000-0000B6330000}"/>
    <cellStyle name="Migliaia 2 5 4 3 2 3" xfId="8151" xr:uid="{00000000-0005-0000-0000-0000B7330000}"/>
    <cellStyle name="Migliaia 2 5 4 3 2 3 2" xfId="19568" xr:uid="{00000000-0005-0000-0000-0000B8330000}"/>
    <cellStyle name="Migliaia 2 5 4 3 2 3 2 2" xfId="42405" xr:uid="{00000000-0005-0000-0000-0000B9330000}"/>
    <cellStyle name="Migliaia 2 5 4 3 2 3 3" xfId="30988" xr:uid="{00000000-0005-0000-0000-0000BA330000}"/>
    <cellStyle name="Migliaia 2 5 4 3 2 4" xfId="13860" xr:uid="{00000000-0005-0000-0000-0000BB330000}"/>
    <cellStyle name="Migliaia 2 5 4 3 2 4 2" xfId="36697" xr:uid="{00000000-0005-0000-0000-0000BC330000}"/>
    <cellStyle name="Migliaia 2 5 4 3 2 5" xfId="25280" xr:uid="{00000000-0005-0000-0000-0000BD330000}"/>
    <cellStyle name="Migliaia 2 5 4 3 3" xfId="3869" xr:uid="{00000000-0005-0000-0000-0000BE330000}"/>
    <cellStyle name="Migliaia 2 5 4 3 3 2" xfId="9578" xr:uid="{00000000-0005-0000-0000-0000BF330000}"/>
    <cellStyle name="Migliaia 2 5 4 3 3 2 2" xfId="20995" xr:uid="{00000000-0005-0000-0000-0000C0330000}"/>
    <cellStyle name="Migliaia 2 5 4 3 3 2 2 2" xfId="43832" xr:uid="{00000000-0005-0000-0000-0000C1330000}"/>
    <cellStyle name="Migliaia 2 5 4 3 3 2 3" xfId="32415" xr:uid="{00000000-0005-0000-0000-0000C2330000}"/>
    <cellStyle name="Migliaia 2 5 4 3 3 3" xfId="15287" xr:uid="{00000000-0005-0000-0000-0000C3330000}"/>
    <cellStyle name="Migliaia 2 5 4 3 3 3 2" xfId="38124" xr:uid="{00000000-0005-0000-0000-0000C4330000}"/>
    <cellStyle name="Migliaia 2 5 4 3 3 4" xfId="26707" xr:uid="{00000000-0005-0000-0000-0000C5330000}"/>
    <cellStyle name="Migliaia 2 5 4 3 4" xfId="6724" xr:uid="{00000000-0005-0000-0000-0000C6330000}"/>
    <cellStyle name="Migliaia 2 5 4 3 4 2" xfId="18141" xr:uid="{00000000-0005-0000-0000-0000C7330000}"/>
    <cellStyle name="Migliaia 2 5 4 3 4 2 2" xfId="40978" xr:uid="{00000000-0005-0000-0000-0000C8330000}"/>
    <cellStyle name="Migliaia 2 5 4 3 4 3" xfId="29561" xr:uid="{00000000-0005-0000-0000-0000C9330000}"/>
    <cellStyle name="Migliaia 2 5 4 3 5" xfId="12433" xr:uid="{00000000-0005-0000-0000-0000CA330000}"/>
    <cellStyle name="Migliaia 2 5 4 3 5 2" xfId="35270" xr:uid="{00000000-0005-0000-0000-0000CB330000}"/>
    <cellStyle name="Migliaia 2 5 4 3 6" xfId="23853" xr:uid="{00000000-0005-0000-0000-0000CC330000}"/>
    <cellStyle name="Migliaia 2 5 4 4" xfId="1165" xr:uid="{00000000-0005-0000-0000-0000CD330000}"/>
    <cellStyle name="Migliaia 2 5 4 4 2" xfId="2657" xr:uid="{00000000-0005-0000-0000-0000CE330000}"/>
    <cellStyle name="Migliaia 2 5 4 4 2 2" xfId="5513" xr:uid="{00000000-0005-0000-0000-0000CF330000}"/>
    <cellStyle name="Migliaia 2 5 4 4 2 2 2" xfId="11221" xr:uid="{00000000-0005-0000-0000-0000D0330000}"/>
    <cellStyle name="Migliaia 2 5 4 4 2 2 2 2" xfId="22639" xr:uid="{00000000-0005-0000-0000-0000D1330000}"/>
    <cellStyle name="Migliaia 2 5 4 4 2 2 2 2 2" xfId="45476" xr:uid="{00000000-0005-0000-0000-0000D2330000}"/>
    <cellStyle name="Migliaia 2 5 4 4 2 2 2 3" xfId="34059" xr:uid="{00000000-0005-0000-0000-0000D3330000}"/>
    <cellStyle name="Migliaia 2 5 4 4 2 2 3" xfId="16931" xr:uid="{00000000-0005-0000-0000-0000D4330000}"/>
    <cellStyle name="Migliaia 2 5 4 4 2 2 3 2" xfId="39768" xr:uid="{00000000-0005-0000-0000-0000D5330000}"/>
    <cellStyle name="Migliaia 2 5 4 4 2 2 4" xfId="28351" xr:uid="{00000000-0005-0000-0000-0000D6330000}"/>
    <cellStyle name="Migliaia 2 5 4 4 2 3" xfId="8368" xr:uid="{00000000-0005-0000-0000-0000D7330000}"/>
    <cellStyle name="Migliaia 2 5 4 4 2 3 2" xfId="19785" xr:uid="{00000000-0005-0000-0000-0000D8330000}"/>
    <cellStyle name="Migliaia 2 5 4 4 2 3 2 2" xfId="42622" xr:uid="{00000000-0005-0000-0000-0000D9330000}"/>
    <cellStyle name="Migliaia 2 5 4 4 2 3 3" xfId="31205" xr:uid="{00000000-0005-0000-0000-0000DA330000}"/>
    <cellStyle name="Migliaia 2 5 4 4 2 4" xfId="14077" xr:uid="{00000000-0005-0000-0000-0000DB330000}"/>
    <cellStyle name="Migliaia 2 5 4 4 2 4 2" xfId="36914" xr:uid="{00000000-0005-0000-0000-0000DC330000}"/>
    <cellStyle name="Migliaia 2 5 4 4 2 5" xfId="25497" xr:uid="{00000000-0005-0000-0000-0000DD330000}"/>
    <cellStyle name="Migliaia 2 5 4 4 3" xfId="4086" xr:uid="{00000000-0005-0000-0000-0000DE330000}"/>
    <cellStyle name="Migliaia 2 5 4 4 3 2" xfId="9795" xr:uid="{00000000-0005-0000-0000-0000DF330000}"/>
    <cellStyle name="Migliaia 2 5 4 4 3 2 2" xfId="21212" xr:uid="{00000000-0005-0000-0000-0000E0330000}"/>
    <cellStyle name="Migliaia 2 5 4 4 3 2 2 2" xfId="44049" xr:uid="{00000000-0005-0000-0000-0000E1330000}"/>
    <cellStyle name="Migliaia 2 5 4 4 3 2 3" xfId="32632" xr:uid="{00000000-0005-0000-0000-0000E2330000}"/>
    <cellStyle name="Migliaia 2 5 4 4 3 3" xfId="15504" xr:uid="{00000000-0005-0000-0000-0000E3330000}"/>
    <cellStyle name="Migliaia 2 5 4 4 3 3 2" xfId="38341" xr:uid="{00000000-0005-0000-0000-0000E4330000}"/>
    <cellStyle name="Migliaia 2 5 4 4 3 4" xfId="26924" xr:uid="{00000000-0005-0000-0000-0000E5330000}"/>
    <cellStyle name="Migliaia 2 5 4 4 4" xfId="6941" xr:uid="{00000000-0005-0000-0000-0000E6330000}"/>
    <cellStyle name="Migliaia 2 5 4 4 4 2" xfId="18358" xr:uid="{00000000-0005-0000-0000-0000E7330000}"/>
    <cellStyle name="Migliaia 2 5 4 4 4 2 2" xfId="41195" xr:uid="{00000000-0005-0000-0000-0000E8330000}"/>
    <cellStyle name="Migliaia 2 5 4 4 4 3" xfId="29778" xr:uid="{00000000-0005-0000-0000-0000E9330000}"/>
    <cellStyle name="Migliaia 2 5 4 4 5" xfId="12650" xr:uid="{00000000-0005-0000-0000-0000EA330000}"/>
    <cellStyle name="Migliaia 2 5 4 4 5 2" xfId="35487" xr:uid="{00000000-0005-0000-0000-0000EB330000}"/>
    <cellStyle name="Migliaia 2 5 4 4 6" xfId="24070" xr:uid="{00000000-0005-0000-0000-0000EC330000}"/>
    <cellStyle name="Migliaia 2 5 4 5" xfId="1412" xr:uid="{00000000-0005-0000-0000-0000ED330000}"/>
    <cellStyle name="Migliaia 2 5 4 5 2" xfId="2874" xr:uid="{00000000-0005-0000-0000-0000EE330000}"/>
    <cellStyle name="Migliaia 2 5 4 5 2 2" xfId="5730" xr:uid="{00000000-0005-0000-0000-0000EF330000}"/>
    <cellStyle name="Migliaia 2 5 4 5 2 2 2" xfId="11438" xr:uid="{00000000-0005-0000-0000-0000F0330000}"/>
    <cellStyle name="Migliaia 2 5 4 5 2 2 2 2" xfId="22856" xr:uid="{00000000-0005-0000-0000-0000F1330000}"/>
    <cellStyle name="Migliaia 2 5 4 5 2 2 2 2 2" xfId="45693" xr:uid="{00000000-0005-0000-0000-0000F2330000}"/>
    <cellStyle name="Migliaia 2 5 4 5 2 2 2 3" xfId="34276" xr:uid="{00000000-0005-0000-0000-0000F3330000}"/>
    <cellStyle name="Migliaia 2 5 4 5 2 2 3" xfId="17148" xr:uid="{00000000-0005-0000-0000-0000F4330000}"/>
    <cellStyle name="Migliaia 2 5 4 5 2 2 3 2" xfId="39985" xr:uid="{00000000-0005-0000-0000-0000F5330000}"/>
    <cellStyle name="Migliaia 2 5 4 5 2 2 4" xfId="28568" xr:uid="{00000000-0005-0000-0000-0000F6330000}"/>
    <cellStyle name="Migliaia 2 5 4 5 2 3" xfId="8585" xr:uid="{00000000-0005-0000-0000-0000F7330000}"/>
    <cellStyle name="Migliaia 2 5 4 5 2 3 2" xfId="20002" xr:uid="{00000000-0005-0000-0000-0000F8330000}"/>
    <cellStyle name="Migliaia 2 5 4 5 2 3 2 2" xfId="42839" xr:uid="{00000000-0005-0000-0000-0000F9330000}"/>
    <cellStyle name="Migliaia 2 5 4 5 2 3 3" xfId="31422" xr:uid="{00000000-0005-0000-0000-0000FA330000}"/>
    <cellStyle name="Migliaia 2 5 4 5 2 4" xfId="14294" xr:uid="{00000000-0005-0000-0000-0000FB330000}"/>
    <cellStyle name="Migliaia 2 5 4 5 2 4 2" xfId="37131" xr:uid="{00000000-0005-0000-0000-0000FC330000}"/>
    <cellStyle name="Migliaia 2 5 4 5 2 5" xfId="25714" xr:uid="{00000000-0005-0000-0000-0000FD330000}"/>
    <cellStyle name="Migliaia 2 5 4 5 3" xfId="4303" xr:uid="{00000000-0005-0000-0000-0000FE330000}"/>
    <cellStyle name="Migliaia 2 5 4 5 3 2" xfId="10012" xr:uid="{00000000-0005-0000-0000-0000FF330000}"/>
    <cellStyle name="Migliaia 2 5 4 5 3 2 2" xfId="21429" xr:uid="{00000000-0005-0000-0000-000000340000}"/>
    <cellStyle name="Migliaia 2 5 4 5 3 2 2 2" xfId="44266" xr:uid="{00000000-0005-0000-0000-000001340000}"/>
    <cellStyle name="Migliaia 2 5 4 5 3 2 3" xfId="32849" xr:uid="{00000000-0005-0000-0000-000002340000}"/>
    <cellStyle name="Migliaia 2 5 4 5 3 3" xfId="15721" xr:uid="{00000000-0005-0000-0000-000003340000}"/>
    <cellStyle name="Migliaia 2 5 4 5 3 3 2" xfId="38558" xr:uid="{00000000-0005-0000-0000-000004340000}"/>
    <cellStyle name="Migliaia 2 5 4 5 3 4" xfId="27141" xr:uid="{00000000-0005-0000-0000-000005340000}"/>
    <cellStyle name="Migliaia 2 5 4 5 4" xfId="7158" xr:uid="{00000000-0005-0000-0000-000006340000}"/>
    <cellStyle name="Migliaia 2 5 4 5 4 2" xfId="18575" xr:uid="{00000000-0005-0000-0000-000007340000}"/>
    <cellStyle name="Migliaia 2 5 4 5 4 2 2" xfId="41412" xr:uid="{00000000-0005-0000-0000-000008340000}"/>
    <cellStyle name="Migliaia 2 5 4 5 4 3" xfId="29995" xr:uid="{00000000-0005-0000-0000-000009340000}"/>
    <cellStyle name="Migliaia 2 5 4 5 5" xfId="12867" xr:uid="{00000000-0005-0000-0000-00000A340000}"/>
    <cellStyle name="Migliaia 2 5 4 5 5 2" xfId="35704" xr:uid="{00000000-0005-0000-0000-00000B340000}"/>
    <cellStyle name="Migliaia 2 5 4 5 6" xfId="24287" xr:uid="{00000000-0005-0000-0000-00000C340000}"/>
    <cellStyle name="Migliaia 2 5 4 6" xfId="1659" xr:uid="{00000000-0005-0000-0000-00000D340000}"/>
    <cellStyle name="Migliaia 2 5 4 6 2" xfId="3091" xr:uid="{00000000-0005-0000-0000-00000E340000}"/>
    <cellStyle name="Migliaia 2 5 4 6 2 2" xfId="5947" xr:uid="{00000000-0005-0000-0000-00000F340000}"/>
    <cellStyle name="Migliaia 2 5 4 6 2 2 2" xfId="11655" xr:uid="{00000000-0005-0000-0000-000010340000}"/>
    <cellStyle name="Migliaia 2 5 4 6 2 2 2 2" xfId="23073" xr:uid="{00000000-0005-0000-0000-000011340000}"/>
    <cellStyle name="Migliaia 2 5 4 6 2 2 2 2 2" xfId="45910" xr:uid="{00000000-0005-0000-0000-000012340000}"/>
    <cellStyle name="Migliaia 2 5 4 6 2 2 2 3" xfId="34493" xr:uid="{00000000-0005-0000-0000-000013340000}"/>
    <cellStyle name="Migliaia 2 5 4 6 2 2 3" xfId="17365" xr:uid="{00000000-0005-0000-0000-000014340000}"/>
    <cellStyle name="Migliaia 2 5 4 6 2 2 3 2" xfId="40202" xr:uid="{00000000-0005-0000-0000-000015340000}"/>
    <cellStyle name="Migliaia 2 5 4 6 2 2 4" xfId="28785" xr:uid="{00000000-0005-0000-0000-000016340000}"/>
    <cellStyle name="Migliaia 2 5 4 6 2 3" xfId="8802" xr:uid="{00000000-0005-0000-0000-000017340000}"/>
    <cellStyle name="Migliaia 2 5 4 6 2 3 2" xfId="20219" xr:uid="{00000000-0005-0000-0000-000018340000}"/>
    <cellStyle name="Migliaia 2 5 4 6 2 3 2 2" xfId="43056" xr:uid="{00000000-0005-0000-0000-000019340000}"/>
    <cellStyle name="Migliaia 2 5 4 6 2 3 3" xfId="31639" xr:uid="{00000000-0005-0000-0000-00001A340000}"/>
    <cellStyle name="Migliaia 2 5 4 6 2 4" xfId="14511" xr:uid="{00000000-0005-0000-0000-00001B340000}"/>
    <cellStyle name="Migliaia 2 5 4 6 2 4 2" xfId="37348" xr:uid="{00000000-0005-0000-0000-00001C340000}"/>
    <cellStyle name="Migliaia 2 5 4 6 2 5" xfId="25931" xr:uid="{00000000-0005-0000-0000-00001D340000}"/>
    <cellStyle name="Migliaia 2 5 4 6 3" xfId="4520" xr:uid="{00000000-0005-0000-0000-00001E340000}"/>
    <cellStyle name="Migliaia 2 5 4 6 3 2" xfId="10229" xr:uid="{00000000-0005-0000-0000-00001F340000}"/>
    <cellStyle name="Migliaia 2 5 4 6 3 2 2" xfId="21646" xr:uid="{00000000-0005-0000-0000-000020340000}"/>
    <cellStyle name="Migliaia 2 5 4 6 3 2 2 2" xfId="44483" xr:uid="{00000000-0005-0000-0000-000021340000}"/>
    <cellStyle name="Migliaia 2 5 4 6 3 2 3" xfId="33066" xr:uid="{00000000-0005-0000-0000-000022340000}"/>
    <cellStyle name="Migliaia 2 5 4 6 3 3" xfId="15938" xr:uid="{00000000-0005-0000-0000-000023340000}"/>
    <cellStyle name="Migliaia 2 5 4 6 3 3 2" xfId="38775" xr:uid="{00000000-0005-0000-0000-000024340000}"/>
    <cellStyle name="Migliaia 2 5 4 6 3 4" xfId="27358" xr:uid="{00000000-0005-0000-0000-000025340000}"/>
    <cellStyle name="Migliaia 2 5 4 6 4" xfId="7375" xr:uid="{00000000-0005-0000-0000-000026340000}"/>
    <cellStyle name="Migliaia 2 5 4 6 4 2" xfId="18792" xr:uid="{00000000-0005-0000-0000-000027340000}"/>
    <cellStyle name="Migliaia 2 5 4 6 4 2 2" xfId="41629" xr:uid="{00000000-0005-0000-0000-000028340000}"/>
    <cellStyle name="Migliaia 2 5 4 6 4 3" xfId="30212" xr:uid="{00000000-0005-0000-0000-000029340000}"/>
    <cellStyle name="Migliaia 2 5 4 6 5" xfId="13084" xr:uid="{00000000-0005-0000-0000-00002A340000}"/>
    <cellStyle name="Migliaia 2 5 4 6 5 2" xfId="35921" xr:uid="{00000000-0005-0000-0000-00002B340000}"/>
    <cellStyle name="Migliaia 2 5 4 6 6" xfId="24504" xr:uid="{00000000-0005-0000-0000-00002C340000}"/>
    <cellStyle name="Migliaia 2 5 4 7" xfId="2006" xr:uid="{00000000-0005-0000-0000-00002D340000}"/>
    <cellStyle name="Migliaia 2 5 4 7 2" xfId="4862" xr:uid="{00000000-0005-0000-0000-00002E340000}"/>
    <cellStyle name="Migliaia 2 5 4 7 2 2" xfId="10570" xr:uid="{00000000-0005-0000-0000-00002F340000}"/>
    <cellStyle name="Migliaia 2 5 4 7 2 2 2" xfId="21988" xr:uid="{00000000-0005-0000-0000-000030340000}"/>
    <cellStyle name="Migliaia 2 5 4 7 2 2 2 2" xfId="44825" xr:uid="{00000000-0005-0000-0000-000031340000}"/>
    <cellStyle name="Migliaia 2 5 4 7 2 2 3" xfId="33408" xr:uid="{00000000-0005-0000-0000-000032340000}"/>
    <cellStyle name="Migliaia 2 5 4 7 2 3" xfId="16280" xr:uid="{00000000-0005-0000-0000-000033340000}"/>
    <cellStyle name="Migliaia 2 5 4 7 2 3 2" xfId="39117" xr:uid="{00000000-0005-0000-0000-000034340000}"/>
    <cellStyle name="Migliaia 2 5 4 7 2 4" xfId="27700" xr:uid="{00000000-0005-0000-0000-000035340000}"/>
    <cellStyle name="Migliaia 2 5 4 7 3" xfId="7717" xr:uid="{00000000-0005-0000-0000-000036340000}"/>
    <cellStyle name="Migliaia 2 5 4 7 3 2" xfId="19134" xr:uid="{00000000-0005-0000-0000-000037340000}"/>
    <cellStyle name="Migliaia 2 5 4 7 3 2 2" xfId="41971" xr:uid="{00000000-0005-0000-0000-000038340000}"/>
    <cellStyle name="Migliaia 2 5 4 7 3 3" xfId="30554" xr:uid="{00000000-0005-0000-0000-000039340000}"/>
    <cellStyle name="Migliaia 2 5 4 7 4" xfId="13426" xr:uid="{00000000-0005-0000-0000-00003A340000}"/>
    <cellStyle name="Migliaia 2 5 4 7 4 2" xfId="36263" xr:uid="{00000000-0005-0000-0000-00003B340000}"/>
    <cellStyle name="Migliaia 2 5 4 7 5" xfId="24846" xr:uid="{00000000-0005-0000-0000-00003C340000}"/>
    <cellStyle name="Migliaia 2 5 4 8" xfId="3435" xr:uid="{00000000-0005-0000-0000-00003D340000}"/>
    <cellStyle name="Migliaia 2 5 4 8 2" xfId="9144" xr:uid="{00000000-0005-0000-0000-00003E340000}"/>
    <cellStyle name="Migliaia 2 5 4 8 2 2" xfId="20561" xr:uid="{00000000-0005-0000-0000-00003F340000}"/>
    <cellStyle name="Migliaia 2 5 4 8 2 2 2" xfId="43398" xr:uid="{00000000-0005-0000-0000-000040340000}"/>
    <cellStyle name="Migliaia 2 5 4 8 2 3" xfId="31981" xr:uid="{00000000-0005-0000-0000-000041340000}"/>
    <cellStyle name="Migliaia 2 5 4 8 3" xfId="14853" xr:uid="{00000000-0005-0000-0000-000042340000}"/>
    <cellStyle name="Migliaia 2 5 4 8 3 2" xfId="37690" xr:uid="{00000000-0005-0000-0000-000043340000}"/>
    <cellStyle name="Migliaia 2 5 4 8 4" xfId="26273" xr:uid="{00000000-0005-0000-0000-000044340000}"/>
    <cellStyle name="Migliaia 2 5 4 9" xfId="6290" xr:uid="{00000000-0005-0000-0000-000045340000}"/>
    <cellStyle name="Migliaia 2 5 4 9 2" xfId="17707" xr:uid="{00000000-0005-0000-0000-000046340000}"/>
    <cellStyle name="Migliaia 2 5 4 9 2 2" xfId="40544" xr:uid="{00000000-0005-0000-0000-000047340000}"/>
    <cellStyle name="Migliaia 2 5 4 9 3" xfId="29127" xr:uid="{00000000-0005-0000-0000-000048340000}"/>
    <cellStyle name="Migliaia 2 5 5" xfId="524" xr:uid="{00000000-0005-0000-0000-000049340000}"/>
    <cellStyle name="Migliaia 2 5 5 2" xfId="2109" xr:uid="{00000000-0005-0000-0000-00004A340000}"/>
    <cellStyle name="Migliaia 2 5 5 2 2" xfId="4965" xr:uid="{00000000-0005-0000-0000-00004B340000}"/>
    <cellStyle name="Migliaia 2 5 5 2 2 2" xfId="10673" xr:uid="{00000000-0005-0000-0000-00004C340000}"/>
    <cellStyle name="Migliaia 2 5 5 2 2 2 2" xfId="22091" xr:uid="{00000000-0005-0000-0000-00004D340000}"/>
    <cellStyle name="Migliaia 2 5 5 2 2 2 2 2" xfId="44928" xr:uid="{00000000-0005-0000-0000-00004E340000}"/>
    <cellStyle name="Migliaia 2 5 5 2 2 2 3" xfId="33511" xr:uid="{00000000-0005-0000-0000-00004F340000}"/>
    <cellStyle name="Migliaia 2 5 5 2 2 3" xfId="16383" xr:uid="{00000000-0005-0000-0000-000050340000}"/>
    <cellStyle name="Migliaia 2 5 5 2 2 3 2" xfId="39220" xr:uid="{00000000-0005-0000-0000-000051340000}"/>
    <cellStyle name="Migliaia 2 5 5 2 2 4" xfId="27803" xr:uid="{00000000-0005-0000-0000-000052340000}"/>
    <cellStyle name="Migliaia 2 5 5 2 3" xfId="7820" xr:uid="{00000000-0005-0000-0000-000053340000}"/>
    <cellStyle name="Migliaia 2 5 5 2 3 2" xfId="19237" xr:uid="{00000000-0005-0000-0000-000054340000}"/>
    <cellStyle name="Migliaia 2 5 5 2 3 2 2" xfId="42074" xr:uid="{00000000-0005-0000-0000-000055340000}"/>
    <cellStyle name="Migliaia 2 5 5 2 3 3" xfId="30657" xr:uid="{00000000-0005-0000-0000-000056340000}"/>
    <cellStyle name="Migliaia 2 5 5 2 4" xfId="13529" xr:uid="{00000000-0005-0000-0000-000057340000}"/>
    <cellStyle name="Migliaia 2 5 5 2 4 2" xfId="36366" xr:uid="{00000000-0005-0000-0000-000058340000}"/>
    <cellStyle name="Migliaia 2 5 5 2 5" xfId="24949" xr:uid="{00000000-0005-0000-0000-000059340000}"/>
    <cellStyle name="Migliaia 2 5 5 3" xfId="3538" xr:uid="{00000000-0005-0000-0000-00005A340000}"/>
    <cellStyle name="Migliaia 2 5 5 3 2" xfId="9247" xr:uid="{00000000-0005-0000-0000-00005B340000}"/>
    <cellStyle name="Migliaia 2 5 5 3 2 2" xfId="20664" xr:uid="{00000000-0005-0000-0000-00005C340000}"/>
    <cellStyle name="Migliaia 2 5 5 3 2 2 2" xfId="43501" xr:uid="{00000000-0005-0000-0000-00005D340000}"/>
    <cellStyle name="Migliaia 2 5 5 3 2 3" xfId="32084" xr:uid="{00000000-0005-0000-0000-00005E340000}"/>
    <cellStyle name="Migliaia 2 5 5 3 3" xfId="14956" xr:uid="{00000000-0005-0000-0000-00005F340000}"/>
    <cellStyle name="Migliaia 2 5 5 3 3 2" xfId="37793" xr:uid="{00000000-0005-0000-0000-000060340000}"/>
    <cellStyle name="Migliaia 2 5 5 3 4" xfId="26376" xr:uid="{00000000-0005-0000-0000-000061340000}"/>
    <cellStyle name="Migliaia 2 5 5 4" xfId="6393" xr:uid="{00000000-0005-0000-0000-000062340000}"/>
    <cellStyle name="Migliaia 2 5 5 4 2" xfId="17810" xr:uid="{00000000-0005-0000-0000-000063340000}"/>
    <cellStyle name="Migliaia 2 5 5 4 2 2" xfId="40647" xr:uid="{00000000-0005-0000-0000-000064340000}"/>
    <cellStyle name="Migliaia 2 5 5 4 3" xfId="29230" xr:uid="{00000000-0005-0000-0000-000065340000}"/>
    <cellStyle name="Migliaia 2 5 5 5" xfId="12102" xr:uid="{00000000-0005-0000-0000-000066340000}"/>
    <cellStyle name="Migliaia 2 5 5 5 2" xfId="34939" xr:uid="{00000000-0005-0000-0000-000067340000}"/>
    <cellStyle name="Migliaia 2 5 5 6" xfId="23522" xr:uid="{00000000-0005-0000-0000-000068340000}"/>
    <cellStyle name="Migliaia 2 5 6" xfId="787" xr:uid="{00000000-0005-0000-0000-000069340000}"/>
    <cellStyle name="Migliaia 2 5 6 2" xfId="2326" xr:uid="{00000000-0005-0000-0000-00006A340000}"/>
    <cellStyle name="Migliaia 2 5 6 2 2" xfId="5182" xr:uid="{00000000-0005-0000-0000-00006B340000}"/>
    <cellStyle name="Migliaia 2 5 6 2 2 2" xfId="10890" xr:uid="{00000000-0005-0000-0000-00006C340000}"/>
    <cellStyle name="Migliaia 2 5 6 2 2 2 2" xfId="22308" xr:uid="{00000000-0005-0000-0000-00006D340000}"/>
    <cellStyle name="Migliaia 2 5 6 2 2 2 2 2" xfId="45145" xr:uid="{00000000-0005-0000-0000-00006E340000}"/>
    <cellStyle name="Migliaia 2 5 6 2 2 2 3" xfId="33728" xr:uid="{00000000-0005-0000-0000-00006F340000}"/>
    <cellStyle name="Migliaia 2 5 6 2 2 3" xfId="16600" xr:uid="{00000000-0005-0000-0000-000070340000}"/>
    <cellStyle name="Migliaia 2 5 6 2 2 3 2" xfId="39437" xr:uid="{00000000-0005-0000-0000-000071340000}"/>
    <cellStyle name="Migliaia 2 5 6 2 2 4" xfId="28020" xr:uid="{00000000-0005-0000-0000-000072340000}"/>
    <cellStyle name="Migliaia 2 5 6 2 3" xfId="8037" xr:uid="{00000000-0005-0000-0000-000073340000}"/>
    <cellStyle name="Migliaia 2 5 6 2 3 2" xfId="19454" xr:uid="{00000000-0005-0000-0000-000074340000}"/>
    <cellStyle name="Migliaia 2 5 6 2 3 2 2" xfId="42291" xr:uid="{00000000-0005-0000-0000-000075340000}"/>
    <cellStyle name="Migliaia 2 5 6 2 3 3" xfId="30874" xr:uid="{00000000-0005-0000-0000-000076340000}"/>
    <cellStyle name="Migliaia 2 5 6 2 4" xfId="13746" xr:uid="{00000000-0005-0000-0000-000077340000}"/>
    <cellStyle name="Migliaia 2 5 6 2 4 2" xfId="36583" xr:uid="{00000000-0005-0000-0000-000078340000}"/>
    <cellStyle name="Migliaia 2 5 6 2 5" xfId="25166" xr:uid="{00000000-0005-0000-0000-000079340000}"/>
    <cellStyle name="Migliaia 2 5 6 3" xfId="3755" xr:uid="{00000000-0005-0000-0000-00007A340000}"/>
    <cellStyle name="Migliaia 2 5 6 3 2" xfId="9464" xr:uid="{00000000-0005-0000-0000-00007B340000}"/>
    <cellStyle name="Migliaia 2 5 6 3 2 2" xfId="20881" xr:uid="{00000000-0005-0000-0000-00007C340000}"/>
    <cellStyle name="Migliaia 2 5 6 3 2 2 2" xfId="43718" xr:uid="{00000000-0005-0000-0000-00007D340000}"/>
    <cellStyle name="Migliaia 2 5 6 3 2 3" xfId="32301" xr:uid="{00000000-0005-0000-0000-00007E340000}"/>
    <cellStyle name="Migliaia 2 5 6 3 3" xfId="15173" xr:uid="{00000000-0005-0000-0000-00007F340000}"/>
    <cellStyle name="Migliaia 2 5 6 3 3 2" xfId="38010" xr:uid="{00000000-0005-0000-0000-000080340000}"/>
    <cellStyle name="Migliaia 2 5 6 3 4" xfId="26593" xr:uid="{00000000-0005-0000-0000-000081340000}"/>
    <cellStyle name="Migliaia 2 5 6 4" xfId="6610" xr:uid="{00000000-0005-0000-0000-000082340000}"/>
    <cellStyle name="Migliaia 2 5 6 4 2" xfId="18027" xr:uid="{00000000-0005-0000-0000-000083340000}"/>
    <cellStyle name="Migliaia 2 5 6 4 2 2" xfId="40864" xr:uid="{00000000-0005-0000-0000-000084340000}"/>
    <cellStyle name="Migliaia 2 5 6 4 3" xfId="29447" xr:uid="{00000000-0005-0000-0000-000085340000}"/>
    <cellStyle name="Migliaia 2 5 6 5" xfId="12319" xr:uid="{00000000-0005-0000-0000-000086340000}"/>
    <cellStyle name="Migliaia 2 5 6 5 2" xfId="35156" xr:uid="{00000000-0005-0000-0000-000087340000}"/>
    <cellStyle name="Migliaia 2 5 6 6" xfId="23739" xr:uid="{00000000-0005-0000-0000-000088340000}"/>
    <cellStyle name="Migliaia 2 5 7" xfId="1034" xr:uid="{00000000-0005-0000-0000-000089340000}"/>
    <cellStyle name="Migliaia 2 5 7 2" xfId="2543" xr:uid="{00000000-0005-0000-0000-00008A340000}"/>
    <cellStyle name="Migliaia 2 5 7 2 2" xfId="5399" xr:uid="{00000000-0005-0000-0000-00008B340000}"/>
    <cellStyle name="Migliaia 2 5 7 2 2 2" xfId="11107" xr:uid="{00000000-0005-0000-0000-00008C340000}"/>
    <cellStyle name="Migliaia 2 5 7 2 2 2 2" xfId="22525" xr:uid="{00000000-0005-0000-0000-00008D340000}"/>
    <cellStyle name="Migliaia 2 5 7 2 2 2 2 2" xfId="45362" xr:uid="{00000000-0005-0000-0000-00008E340000}"/>
    <cellStyle name="Migliaia 2 5 7 2 2 2 3" xfId="33945" xr:uid="{00000000-0005-0000-0000-00008F340000}"/>
    <cellStyle name="Migliaia 2 5 7 2 2 3" xfId="16817" xr:uid="{00000000-0005-0000-0000-000090340000}"/>
    <cellStyle name="Migliaia 2 5 7 2 2 3 2" xfId="39654" xr:uid="{00000000-0005-0000-0000-000091340000}"/>
    <cellStyle name="Migliaia 2 5 7 2 2 4" xfId="28237" xr:uid="{00000000-0005-0000-0000-000092340000}"/>
    <cellStyle name="Migliaia 2 5 7 2 3" xfId="8254" xr:uid="{00000000-0005-0000-0000-000093340000}"/>
    <cellStyle name="Migliaia 2 5 7 2 3 2" xfId="19671" xr:uid="{00000000-0005-0000-0000-000094340000}"/>
    <cellStyle name="Migliaia 2 5 7 2 3 2 2" xfId="42508" xr:uid="{00000000-0005-0000-0000-000095340000}"/>
    <cellStyle name="Migliaia 2 5 7 2 3 3" xfId="31091" xr:uid="{00000000-0005-0000-0000-000096340000}"/>
    <cellStyle name="Migliaia 2 5 7 2 4" xfId="13963" xr:uid="{00000000-0005-0000-0000-000097340000}"/>
    <cellStyle name="Migliaia 2 5 7 2 4 2" xfId="36800" xr:uid="{00000000-0005-0000-0000-000098340000}"/>
    <cellStyle name="Migliaia 2 5 7 2 5" xfId="25383" xr:uid="{00000000-0005-0000-0000-000099340000}"/>
    <cellStyle name="Migliaia 2 5 7 3" xfId="3972" xr:uid="{00000000-0005-0000-0000-00009A340000}"/>
    <cellStyle name="Migliaia 2 5 7 3 2" xfId="9681" xr:uid="{00000000-0005-0000-0000-00009B340000}"/>
    <cellStyle name="Migliaia 2 5 7 3 2 2" xfId="21098" xr:uid="{00000000-0005-0000-0000-00009C340000}"/>
    <cellStyle name="Migliaia 2 5 7 3 2 2 2" xfId="43935" xr:uid="{00000000-0005-0000-0000-00009D340000}"/>
    <cellStyle name="Migliaia 2 5 7 3 2 3" xfId="32518" xr:uid="{00000000-0005-0000-0000-00009E340000}"/>
    <cellStyle name="Migliaia 2 5 7 3 3" xfId="15390" xr:uid="{00000000-0005-0000-0000-00009F340000}"/>
    <cellStyle name="Migliaia 2 5 7 3 3 2" xfId="38227" xr:uid="{00000000-0005-0000-0000-0000A0340000}"/>
    <cellStyle name="Migliaia 2 5 7 3 4" xfId="26810" xr:uid="{00000000-0005-0000-0000-0000A1340000}"/>
    <cellStyle name="Migliaia 2 5 7 4" xfId="6827" xr:uid="{00000000-0005-0000-0000-0000A2340000}"/>
    <cellStyle name="Migliaia 2 5 7 4 2" xfId="18244" xr:uid="{00000000-0005-0000-0000-0000A3340000}"/>
    <cellStyle name="Migliaia 2 5 7 4 2 2" xfId="41081" xr:uid="{00000000-0005-0000-0000-0000A4340000}"/>
    <cellStyle name="Migliaia 2 5 7 4 3" xfId="29664" xr:uid="{00000000-0005-0000-0000-0000A5340000}"/>
    <cellStyle name="Migliaia 2 5 7 5" xfId="12536" xr:uid="{00000000-0005-0000-0000-0000A6340000}"/>
    <cellStyle name="Migliaia 2 5 7 5 2" xfId="35373" xr:uid="{00000000-0005-0000-0000-0000A7340000}"/>
    <cellStyle name="Migliaia 2 5 7 6" xfId="23956" xr:uid="{00000000-0005-0000-0000-0000A8340000}"/>
    <cellStyle name="Migliaia 2 5 8" xfId="1281" xr:uid="{00000000-0005-0000-0000-0000A9340000}"/>
    <cellStyle name="Migliaia 2 5 8 2" xfId="2760" xr:uid="{00000000-0005-0000-0000-0000AA340000}"/>
    <cellStyle name="Migliaia 2 5 8 2 2" xfId="5616" xr:uid="{00000000-0005-0000-0000-0000AB340000}"/>
    <cellStyle name="Migliaia 2 5 8 2 2 2" xfId="11324" xr:uid="{00000000-0005-0000-0000-0000AC340000}"/>
    <cellStyle name="Migliaia 2 5 8 2 2 2 2" xfId="22742" xr:uid="{00000000-0005-0000-0000-0000AD340000}"/>
    <cellStyle name="Migliaia 2 5 8 2 2 2 2 2" xfId="45579" xr:uid="{00000000-0005-0000-0000-0000AE340000}"/>
    <cellStyle name="Migliaia 2 5 8 2 2 2 3" xfId="34162" xr:uid="{00000000-0005-0000-0000-0000AF340000}"/>
    <cellStyle name="Migliaia 2 5 8 2 2 3" xfId="17034" xr:uid="{00000000-0005-0000-0000-0000B0340000}"/>
    <cellStyle name="Migliaia 2 5 8 2 2 3 2" xfId="39871" xr:uid="{00000000-0005-0000-0000-0000B1340000}"/>
    <cellStyle name="Migliaia 2 5 8 2 2 4" xfId="28454" xr:uid="{00000000-0005-0000-0000-0000B2340000}"/>
    <cellStyle name="Migliaia 2 5 8 2 3" xfId="8471" xr:uid="{00000000-0005-0000-0000-0000B3340000}"/>
    <cellStyle name="Migliaia 2 5 8 2 3 2" xfId="19888" xr:uid="{00000000-0005-0000-0000-0000B4340000}"/>
    <cellStyle name="Migliaia 2 5 8 2 3 2 2" xfId="42725" xr:uid="{00000000-0005-0000-0000-0000B5340000}"/>
    <cellStyle name="Migliaia 2 5 8 2 3 3" xfId="31308" xr:uid="{00000000-0005-0000-0000-0000B6340000}"/>
    <cellStyle name="Migliaia 2 5 8 2 4" xfId="14180" xr:uid="{00000000-0005-0000-0000-0000B7340000}"/>
    <cellStyle name="Migliaia 2 5 8 2 4 2" xfId="37017" xr:uid="{00000000-0005-0000-0000-0000B8340000}"/>
    <cellStyle name="Migliaia 2 5 8 2 5" xfId="25600" xr:uid="{00000000-0005-0000-0000-0000B9340000}"/>
    <cellStyle name="Migliaia 2 5 8 3" xfId="4189" xr:uid="{00000000-0005-0000-0000-0000BA340000}"/>
    <cellStyle name="Migliaia 2 5 8 3 2" xfId="9898" xr:uid="{00000000-0005-0000-0000-0000BB340000}"/>
    <cellStyle name="Migliaia 2 5 8 3 2 2" xfId="21315" xr:uid="{00000000-0005-0000-0000-0000BC340000}"/>
    <cellStyle name="Migliaia 2 5 8 3 2 2 2" xfId="44152" xr:uid="{00000000-0005-0000-0000-0000BD340000}"/>
    <cellStyle name="Migliaia 2 5 8 3 2 3" xfId="32735" xr:uid="{00000000-0005-0000-0000-0000BE340000}"/>
    <cellStyle name="Migliaia 2 5 8 3 3" xfId="15607" xr:uid="{00000000-0005-0000-0000-0000BF340000}"/>
    <cellStyle name="Migliaia 2 5 8 3 3 2" xfId="38444" xr:uid="{00000000-0005-0000-0000-0000C0340000}"/>
    <cellStyle name="Migliaia 2 5 8 3 4" xfId="27027" xr:uid="{00000000-0005-0000-0000-0000C1340000}"/>
    <cellStyle name="Migliaia 2 5 8 4" xfId="7044" xr:uid="{00000000-0005-0000-0000-0000C2340000}"/>
    <cellStyle name="Migliaia 2 5 8 4 2" xfId="18461" xr:uid="{00000000-0005-0000-0000-0000C3340000}"/>
    <cellStyle name="Migliaia 2 5 8 4 2 2" xfId="41298" xr:uid="{00000000-0005-0000-0000-0000C4340000}"/>
    <cellStyle name="Migliaia 2 5 8 4 3" xfId="29881" xr:uid="{00000000-0005-0000-0000-0000C5340000}"/>
    <cellStyle name="Migliaia 2 5 8 5" xfId="12753" xr:uid="{00000000-0005-0000-0000-0000C6340000}"/>
    <cellStyle name="Migliaia 2 5 8 5 2" xfId="35590" xr:uid="{00000000-0005-0000-0000-0000C7340000}"/>
    <cellStyle name="Migliaia 2 5 8 6" xfId="24173" xr:uid="{00000000-0005-0000-0000-0000C8340000}"/>
    <cellStyle name="Migliaia 2 5 9" xfId="1528" xr:uid="{00000000-0005-0000-0000-0000C9340000}"/>
    <cellStyle name="Migliaia 2 5 9 2" xfId="2977" xr:uid="{00000000-0005-0000-0000-0000CA340000}"/>
    <cellStyle name="Migliaia 2 5 9 2 2" xfId="5833" xr:uid="{00000000-0005-0000-0000-0000CB340000}"/>
    <cellStyle name="Migliaia 2 5 9 2 2 2" xfId="11541" xr:uid="{00000000-0005-0000-0000-0000CC340000}"/>
    <cellStyle name="Migliaia 2 5 9 2 2 2 2" xfId="22959" xr:uid="{00000000-0005-0000-0000-0000CD340000}"/>
    <cellStyle name="Migliaia 2 5 9 2 2 2 2 2" xfId="45796" xr:uid="{00000000-0005-0000-0000-0000CE340000}"/>
    <cellStyle name="Migliaia 2 5 9 2 2 2 3" xfId="34379" xr:uid="{00000000-0005-0000-0000-0000CF340000}"/>
    <cellStyle name="Migliaia 2 5 9 2 2 3" xfId="17251" xr:uid="{00000000-0005-0000-0000-0000D0340000}"/>
    <cellStyle name="Migliaia 2 5 9 2 2 3 2" xfId="40088" xr:uid="{00000000-0005-0000-0000-0000D1340000}"/>
    <cellStyle name="Migliaia 2 5 9 2 2 4" xfId="28671" xr:uid="{00000000-0005-0000-0000-0000D2340000}"/>
    <cellStyle name="Migliaia 2 5 9 2 3" xfId="8688" xr:uid="{00000000-0005-0000-0000-0000D3340000}"/>
    <cellStyle name="Migliaia 2 5 9 2 3 2" xfId="20105" xr:uid="{00000000-0005-0000-0000-0000D4340000}"/>
    <cellStyle name="Migliaia 2 5 9 2 3 2 2" xfId="42942" xr:uid="{00000000-0005-0000-0000-0000D5340000}"/>
    <cellStyle name="Migliaia 2 5 9 2 3 3" xfId="31525" xr:uid="{00000000-0005-0000-0000-0000D6340000}"/>
    <cellStyle name="Migliaia 2 5 9 2 4" xfId="14397" xr:uid="{00000000-0005-0000-0000-0000D7340000}"/>
    <cellStyle name="Migliaia 2 5 9 2 4 2" xfId="37234" xr:uid="{00000000-0005-0000-0000-0000D8340000}"/>
    <cellStyle name="Migliaia 2 5 9 2 5" xfId="25817" xr:uid="{00000000-0005-0000-0000-0000D9340000}"/>
    <cellStyle name="Migliaia 2 5 9 3" xfId="4406" xr:uid="{00000000-0005-0000-0000-0000DA340000}"/>
    <cellStyle name="Migliaia 2 5 9 3 2" xfId="10115" xr:uid="{00000000-0005-0000-0000-0000DB340000}"/>
    <cellStyle name="Migliaia 2 5 9 3 2 2" xfId="21532" xr:uid="{00000000-0005-0000-0000-0000DC340000}"/>
    <cellStyle name="Migliaia 2 5 9 3 2 2 2" xfId="44369" xr:uid="{00000000-0005-0000-0000-0000DD340000}"/>
    <cellStyle name="Migliaia 2 5 9 3 2 3" xfId="32952" xr:uid="{00000000-0005-0000-0000-0000DE340000}"/>
    <cellStyle name="Migliaia 2 5 9 3 3" xfId="15824" xr:uid="{00000000-0005-0000-0000-0000DF340000}"/>
    <cellStyle name="Migliaia 2 5 9 3 3 2" xfId="38661" xr:uid="{00000000-0005-0000-0000-0000E0340000}"/>
    <cellStyle name="Migliaia 2 5 9 3 4" xfId="27244" xr:uid="{00000000-0005-0000-0000-0000E1340000}"/>
    <cellStyle name="Migliaia 2 5 9 4" xfId="7261" xr:uid="{00000000-0005-0000-0000-0000E2340000}"/>
    <cellStyle name="Migliaia 2 5 9 4 2" xfId="18678" xr:uid="{00000000-0005-0000-0000-0000E3340000}"/>
    <cellStyle name="Migliaia 2 5 9 4 2 2" xfId="41515" xr:uid="{00000000-0005-0000-0000-0000E4340000}"/>
    <cellStyle name="Migliaia 2 5 9 4 3" xfId="30098" xr:uid="{00000000-0005-0000-0000-0000E5340000}"/>
    <cellStyle name="Migliaia 2 5 9 5" xfId="12970" xr:uid="{00000000-0005-0000-0000-0000E6340000}"/>
    <cellStyle name="Migliaia 2 5 9 5 2" xfId="35807" xr:uid="{00000000-0005-0000-0000-0000E7340000}"/>
    <cellStyle name="Migliaia 2 5 9 6" xfId="24390" xr:uid="{00000000-0005-0000-0000-0000E8340000}"/>
    <cellStyle name="Migliaia 2 6" xfId="241" xr:uid="{00000000-0005-0000-0000-0000E9340000}"/>
    <cellStyle name="Migliaia 2 6 10" xfId="1876" xr:uid="{00000000-0005-0000-0000-0000EA340000}"/>
    <cellStyle name="Migliaia 2 6 10 2" xfId="4732" xr:uid="{00000000-0005-0000-0000-0000EB340000}"/>
    <cellStyle name="Migliaia 2 6 10 2 2" xfId="10441" xr:uid="{00000000-0005-0000-0000-0000EC340000}"/>
    <cellStyle name="Migliaia 2 6 10 2 2 2" xfId="21858" xr:uid="{00000000-0005-0000-0000-0000ED340000}"/>
    <cellStyle name="Migliaia 2 6 10 2 2 2 2" xfId="44695" xr:uid="{00000000-0005-0000-0000-0000EE340000}"/>
    <cellStyle name="Migliaia 2 6 10 2 2 3" xfId="33278" xr:uid="{00000000-0005-0000-0000-0000EF340000}"/>
    <cellStyle name="Migliaia 2 6 10 2 3" xfId="16150" xr:uid="{00000000-0005-0000-0000-0000F0340000}"/>
    <cellStyle name="Migliaia 2 6 10 2 3 2" xfId="38987" xr:uid="{00000000-0005-0000-0000-0000F1340000}"/>
    <cellStyle name="Migliaia 2 6 10 2 4" xfId="27570" xr:uid="{00000000-0005-0000-0000-0000F2340000}"/>
    <cellStyle name="Migliaia 2 6 10 3" xfId="7587" xr:uid="{00000000-0005-0000-0000-0000F3340000}"/>
    <cellStyle name="Migliaia 2 6 10 3 2" xfId="19004" xr:uid="{00000000-0005-0000-0000-0000F4340000}"/>
    <cellStyle name="Migliaia 2 6 10 3 2 2" xfId="41841" xr:uid="{00000000-0005-0000-0000-0000F5340000}"/>
    <cellStyle name="Migliaia 2 6 10 3 3" xfId="30424" xr:uid="{00000000-0005-0000-0000-0000F6340000}"/>
    <cellStyle name="Migliaia 2 6 10 4" xfId="13296" xr:uid="{00000000-0005-0000-0000-0000F7340000}"/>
    <cellStyle name="Migliaia 2 6 10 4 2" xfId="36133" xr:uid="{00000000-0005-0000-0000-0000F8340000}"/>
    <cellStyle name="Migliaia 2 6 10 5" xfId="24716" xr:uid="{00000000-0005-0000-0000-0000F9340000}"/>
    <cellStyle name="Migliaia 2 6 11" xfId="3305" xr:uid="{00000000-0005-0000-0000-0000FA340000}"/>
    <cellStyle name="Migliaia 2 6 11 2" xfId="9014" xr:uid="{00000000-0005-0000-0000-0000FB340000}"/>
    <cellStyle name="Migliaia 2 6 11 2 2" xfId="20431" xr:uid="{00000000-0005-0000-0000-0000FC340000}"/>
    <cellStyle name="Migliaia 2 6 11 2 2 2" xfId="43268" xr:uid="{00000000-0005-0000-0000-0000FD340000}"/>
    <cellStyle name="Migliaia 2 6 11 2 3" xfId="31851" xr:uid="{00000000-0005-0000-0000-0000FE340000}"/>
    <cellStyle name="Migliaia 2 6 11 3" xfId="14723" xr:uid="{00000000-0005-0000-0000-0000FF340000}"/>
    <cellStyle name="Migliaia 2 6 11 3 2" xfId="37560" xr:uid="{00000000-0005-0000-0000-000000350000}"/>
    <cellStyle name="Migliaia 2 6 11 4" xfId="26143" xr:uid="{00000000-0005-0000-0000-000001350000}"/>
    <cellStyle name="Migliaia 2 6 12" xfId="6160" xr:uid="{00000000-0005-0000-0000-000002350000}"/>
    <cellStyle name="Migliaia 2 6 12 2" xfId="17577" xr:uid="{00000000-0005-0000-0000-000003350000}"/>
    <cellStyle name="Migliaia 2 6 12 2 2" xfId="40414" xr:uid="{00000000-0005-0000-0000-000004350000}"/>
    <cellStyle name="Migliaia 2 6 12 3" xfId="28997" xr:uid="{00000000-0005-0000-0000-000005350000}"/>
    <cellStyle name="Migliaia 2 6 13" xfId="11869" xr:uid="{00000000-0005-0000-0000-000006350000}"/>
    <cellStyle name="Migliaia 2 6 13 2" xfId="34706" xr:uid="{00000000-0005-0000-0000-000007350000}"/>
    <cellStyle name="Migliaia 2 6 14" xfId="23289" xr:uid="{00000000-0005-0000-0000-000008350000}"/>
    <cellStyle name="Migliaia 2 6 2" xfId="324" xr:uid="{00000000-0005-0000-0000-000009350000}"/>
    <cellStyle name="Migliaia 2 6 2 10" xfId="6237" xr:uid="{00000000-0005-0000-0000-00000A350000}"/>
    <cellStyle name="Migliaia 2 6 2 10 2" xfId="17654" xr:uid="{00000000-0005-0000-0000-00000B350000}"/>
    <cellStyle name="Migliaia 2 6 2 10 2 2" xfId="40491" xr:uid="{00000000-0005-0000-0000-00000C350000}"/>
    <cellStyle name="Migliaia 2 6 2 10 3" xfId="29074" xr:uid="{00000000-0005-0000-0000-00000D350000}"/>
    <cellStyle name="Migliaia 2 6 2 11" xfId="11946" xr:uid="{00000000-0005-0000-0000-00000E350000}"/>
    <cellStyle name="Migliaia 2 6 2 11 2" xfId="34783" xr:uid="{00000000-0005-0000-0000-00000F350000}"/>
    <cellStyle name="Migliaia 2 6 2 12" xfId="23366" xr:uid="{00000000-0005-0000-0000-000010350000}"/>
    <cellStyle name="Migliaia 2 6 2 2" xfId="474" xr:uid="{00000000-0005-0000-0000-000011350000}"/>
    <cellStyle name="Migliaia 2 6 2 2 10" xfId="12066" xr:uid="{00000000-0005-0000-0000-000012350000}"/>
    <cellStyle name="Migliaia 2 6 2 2 10 2" xfId="34903" xr:uid="{00000000-0005-0000-0000-000013350000}"/>
    <cellStyle name="Migliaia 2 6 2 2 11" xfId="23486" xr:uid="{00000000-0005-0000-0000-000014350000}"/>
    <cellStyle name="Migliaia 2 6 2 2 2" xfId="728" xr:uid="{00000000-0005-0000-0000-000015350000}"/>
    <cellStyle name="Migliaia 2 6 2 2 2 2" xfId="2290" xr:uid="{00000000-0005-0000-0000-000016350000}"/>
    <cellStyle name="Migliaia 2 6 2 2 2 2 2" xfId="5146" xr:uid="{00000000-0005-0000-0000-000017350000}"/>
    <cellStyle name="Migliaia 2 6 2 2 2 2 2 2" xfId="10854" xr:uid="{00000000-0005-0000-0000-000018350000}"/>
    <cellStyle name="Migliaia 2 6 2 2 2 2 2 2 2" xfId="22272" xr:uid="{00000000-0005-0000-0000-000019350000}"/>
    <cellStyle name="Migliaia 2 6 2 2 2 2 2 2 2 2" xfId="45109" xr:uid="{00000000-0005-0000-0000-00001A350000}"/>
    <cellStyle name="Migliaia 2 6 2 2 2 2 2 2 3" xfId="33692" xr:uid="{00000000-0005-0000-0000-00001B350000}"/>
    <cellStyle name="Migliaia 2 6 2 2 2 2 2 3" xfId="16564" xr:uid="{00000000-0005-0000-0000-00001C350000}"/>
    <cellStyle name="Migliaia 2 6 2 2 2 2 2 3 2" xfId="39401" xr:uid="{00000000-0005-0000-0000-00001D350000}"/>
    <cellStyle name="Migliaia 2 6 2 2 2 2 2 4" xfId="27984" xr:uid="{00000000-0005-0000-0000-00001E350000}"/>
    <cellStyle name="Migliaia 2 6 2 2 2 2 3" xfId="8001" xr:uid="{00000000-0005-0000-0000-00001F350000}"/>
    <cellStyle name="Migliaia 2 6 2 2 2 2 3 2" xfId="19418" xr:uid="{00000000-0005-0000-0000-000020350000}"/>
    <cellStyle name="Migliaia 2 6 2 2 2 2 3 2 2" xfId="42255" xr:uid="{00000000-0005-0000-0000-000021350000}"/>
    <cellStyle name="Migliaia 2 6 2 2 2 2 3 3" xfId="30838" xr:uid="{00000000-0005-0000-0000-000022350000}"/>
    <cellStyle name="Migliaia 2 6 2 2 2 2 4" xfId="13710" xr:uid="{00000000-0005-0000-0000-000023350000}"/>
    <cellStyle name="Migliaia 2 6 2 2 2 2 4 2" xfId="36547" xr:uid="{00000000-0005-0000-0000-000024350000}"/>
    <cellStyle name="Migliaia 2 6 2 2 2 2 5" xfId="25130" xr:uid="{00000000-0005-0000-0000-000025350000}"/>
    <cellStyle name="Migliaia 2 6 2 2 2 3" xfId="3719" xr:uid="{00000000-0005-0000-0000-000026350000}"/>
    <cellStyle name="Migliaia 2 6 2 2 2 3 2" xfId="9428" xr:uid="{00000000-0005-0000-0000-000027350000}"/>
    <cellStyle name="Migliaia 2 6 2 2 2 3 2 2" xfId="20845" xr:uid="{00000000-0005-0000-0000-000028350000}"/>
    <cellStyle name="Migliaia 2 6 2 2 2 3 2 2 2" xfId="43682" xr:uid="{00000000-0005-0000-0000-000029350000}"/>
    <cellStyle name="Migliaia 2 6 2 2 2 3 2 3" xfId="32265" xr:uid="{00000000-0005-0000-0000-00002A350000}"/>
    <cellStyle name="Migliaia 2 6 2 2 2 3 3" xfId="15137" xr:uid="{00000000-0005-0000-0000-00002B350000}"/>
    <cellStyle name="Migliaia 2 6 2 2 2 3 3 2" xfId="37974" xr:uid="{00000000-0005-0000-0000-00002C350000}"/>
    <cellStyle name="Migliaia 2 6 2 2 2 3 4" xfId="26557" xr:uid="{00000000-0005-0000-0000-00002D350000}"/>
    <cellStyle name="Migliaia 2 6 2 2 2 4" xfId="6574" xr:uid="{00000000-0005-0000-0000-00002E350000}"/>
    <cellStyle name="Migliaia 2 6 2 2 2 4 2" xfId="17991" xr:uid="{00000000-0005-0000-0000-00002F350000}"/>
    <cellStyle name="Migliaia 2 6 2 2 2 4 2 2" xfId="40828" xr:uid="{00000000-0005-0000-0000-000030350000}"/>
    <cellStyle name="Migliaia 2 6 2 2 2 4 3" xfId="29411" xr:uid="{00000000-0005-0000-0000-000031350000}"/>
    <cellStyle name="Migliaia 2 6 2 2 2 5" xfId="12283" xr:uid="{00000000-0005-0000-0000-000032350000}"/>
    <cellStyle name="Migliaia 2 6 2 2 2 5 2" xfId="35120" xr:uid="{00000000-0005-0000-0000-000033350000}"/>
    <cellStyle name="Migliaia 2 6 2 2 2 6" xfId="23703" xr:uid="{00000000-0005-0000-0000-000034350000}"/>
    <cellStyle name="Migliaia 2 6 2 2 3" xfId="988" xr:uid="{00000000-0005-0000-0000-000035350000}"/>
    <cellStyle name="Migliaia 2 6 2 2 3 2" xfId="2507" xr:uid="{00000000-0005-0000-0000-000036350000}"/>
    <cellStyle name="Migliaia 2 6 2 2 3 2 2" xfId="5363" xr:uid="{00000000-0005-0000-0000-000037350000}"/>
    <cellStyle name="Migliaia 2 6 2 2 3 2 2 2" xfId="11071" xr:uid="{00000000-0005-0000-0000-000038350000}"/>
    <cellStyle name="Migliaia 2 6 2 2 3 2 2 2 2" xfId="22489" xr:uid="{00000000-0005-0000-0000-000039350000}"/>
    <cellStyle name="Migliaia 2 6 2 2 3 2 2 2 2 2" xfId="45326" xr:uid="{00000000-0005-0000-0000-00003A350000}"/>
    <cellStyle name="Migliaia 2 6 2 2 3 2 2 2 3" xfId="33909" xr:uid="{00000000-0005-0000-0000-00003B350000}"/>
    <cellStyle name="Migliaia 2 6 2 2 3 2 2 3" xfId="16781" xr:uid="{00000000-0005-0000-0000-00003C350000}"/>
    <cellStyle name="Migliaia 2 6 2 2 3 2 2 3 2" xfId="39618" xr:uid="{00000000-0005-0000-0000-00003D350000}"/>
    <cellStyle name="Migliaia 2 6 2 2 3 2 2 4" xfId="28201" xr:uid="{00000000-0005-0000-0000-00003E350000}"/>
    <cellStyle name="Migliaia 2 6 2 2 3 2 3" xfId="8218" xr:uid="{00000000-0005-0000-0000-00003F350000}"/>
    <cellStyle name="Migliaia 2 6 2 2 3 2 3 2" xfId="19635" xr:uid="{00000000-0005-0000-0000-000040350000}"/>
    <cellStyle name="Migliaia 2 6 2 2 3 2 3 2 2" xfId="42472" xr:uid="{00000000-0005-0000-0000-000041350000}"/>
    <cellStyle name="Migliaia 2 6 2 2 3 2 3 3" xfId="31055" xr:uid="{00000000-0005-0000-0000-000042350000}"/>
    <cellStyle name="Migliaia 2 6 2 2 3 2 4" xfId="13927" xr:uid="{00000000-0005-0000-0000-000043350000}"/>
    <cellStyle name="Migliaia 2 6 2 2 3 2 4 2" xfId="36764" xr:uid="{00000000-0005-0000-0000-000044350000}"/>
    <cellStyle name="Migliaia 2 6 2 2 3 2 5" xfId="25347" xr:uid="{00000000-0005-0000-0000-000045350000}"/>
    <cellStyle name="Migliaia 2 6 2 2 3 3" xfId="3936" xr:uid="{00000000-0005-0000-0000-000046350000}"/>
    <cellStyle name="Migliaia 2 6 2 2 3 3 2" xfId="9645" xr:uid="{00000000-0005-0000-0000-000047350000}"/>
    <cellStyle name="Migliaia 2 6 2 2 3 3 2 2" xfId="21062" xr:uid="{00000000-0005-0000-0000-000048350000}"/>
    <cellStyle name="Migliaia 2 6 2 2 3 3 2 2 2" xfId="43899" xr:uid="{00000000-0005-0000-0000-000049350000}"/>
    <cellStyle name="Migliaia 2 6 2 2 3 3 2 3" xfId="32482" xr:uid="{00000000-0005-0000-0000-00004A350000}"/>
    <cellStyle name="Migliaia 2 6 2 2 3 3 3" xfId="15354" xr:uid="{00000000-0005-0000-0000-00004B350000}"/>
    <cellStyle name="Migliaia 2 6 2 2 3 3 3 2" xfId="38191" xr:uid="{00000000-0005-0000-0000-00004C350000}"/>
    <cellStyle name="Migliaia 2 6 2 2 3 3 4" xfId="26774" xr:uid="{00000000-0005-0000-0000-00004D350000}"/>
    <cellStyle name="Migliaia 2 6 2 2 3 4" xfId="6791" xr:uid="{00000000-0005-0000-0000-00004E350000}"/>
    <cellStyle name="Migliaia 2 6 2 2 3 4 2" xfId="18208" xr:uid="{00000000-0005-0000-0000-00004F350000}"/>
    <cellStyle name="Migliaia 2 6 2 2 3 4 2 2" xfId="41045" xr:uid="{00000000-0005-0000-0000-000050350000}"/>
    <cellStyle name="Migliaia 2 6 2 2 3 4 3" xfId="29628" xr:uid="{00000000-0005-0000-0000-000051350000}"/>
    <cellStyle name="Migliaia 2 6 2 2 3 5" xfId="12500" xr:uid="{00000000-0005-0000-0000-000052350000}"/>
    <cellStyle name="Migliaia 2 6 2 2 3 5 2" xfId="35337" xr:uid="{00000000-0005-0000-0000-000053350000}"/>
    <cellStyle name="Migliaia 2 6 2 2 3 6" xfId="23920" xr:uid="{00000000-0005-0000-0000-000054350000}"/>
    <cellStyle name="Migliaia 2 6 2 2 4" xfId="1235" xr:uid="{00000000-0005-0000-0000-000055350000}"/>
    <cellStyle name="Migliaia 2 6 2 2 4 2" xfId="2724" xr:uid="{00000000-0005-0000-0000-000056350000}"/>
    <cellStyle name="Migliaia 2 6 2 2 4 2 2" xfId="5580" xr:uid="{00000000-0005-0000-0000-000057350000}"/>
    <cellStyle name="Migliaia 2 6 2 2 4 2 2 2" xfId="11288" xr:uid="{00000000-0005-0000-0000-000058350000}"/>
    <cellStyle name="Migliaia 2 6 2 2 4 2 2 2 2" xfId="22706" xr:uid="{00000000-0005-0000-0000-000059350000}"/>
    <cellStyle name="Migliaia 2 6 2 2 4 2 2 2 2 2" xfId="45543" xr:uid="{00000000-0005-0000-0000-00005A350000}"/>
    <cellStyle name="Migliaia 2 6 2 2 4 2 2 2 3" xfId="34126" xr:uid="{00000000-0005-0000-0000-00005B350000}"/>
    <cellStyle name="Migliaia 2 6 2 2 4 2 2 3" xfId="16998" xr:uid="{00000000-0005-0000-0000-00005C350000}"/>
    <cellStyle name="Migliaia 2 6 2 2 4 2 2 3 2" xfId="39835" xr:uid="{00000000-0005-0000-0000-00005D350000}"/>
    <cellStyle name="Migliaia 2 6 2 2 4 2 2 4" xfId="28418" xr:uid="{00000000-0005-0000-0000-00005E350000}"/>
    <cellStyle name="Migliaia 2 6 2 2 4 2 3" xfId="8435" xr:uid="{00000000-0005-0000-0000-00005F350000}"/>
    <cellStyle name="Migliaia 2 6 2 2 4 2 3 2" xfId="19852" xr:uid="{00000000-0005-0000-0000-000060350000}"/>
    <cellStyle name="Migliaia 2 6 2 2 4 2 3 2 2" xfId="42689" xr:uid="{00000000-0005-0000-0000-000061350000}"/>
    <cellStyle name="Migliaia 2 6 2 2 4 2 3 3" xfId="31272" xr:uid="{00000000-0005-0000-0000-000062350000}"/>
    <cellStyle name="Migliaia 2 6 2 2 4 2 4" xfId="14144" xr:uid="{00000000-0005-0000-0000-000063350000}"/>
    <cellStyle name="Migliaia 2 6 2 2 4 2 4 2" xfId="36981" xr:uid="{00000000-0005-0000-0000-000064350000}"/>
    <cellStyle name="Migliaia 2 6 2 2 4 2 5" xfId="25564" xr:uid="{00000000-0005-0000-0000-000065350000}"/>
    <cellStyle name="Migliaia 2 6 2 2 4 3" xfId="4153" xr:uid="{00000000-0005-0000-0000-000066350000}"/>
    <cellStyle name="Migliaia 2 6 2 2 4 3 2" xfId="9862" xr:uid="{00000000-0005-0000-0000-000067350000}"/>
    <cellStyle name="Migliaia 2 6 2 2 4 3 2 2" xfId="21279" xr:uid="{00000000-0005-0000-0000-000068350000}"/>
    <cellStyle name="Migliaia 2 6 2 2 4 3 2 2 2" xfId="44116" xr:uid="{00000000-0005-0000-0000-000069350000}"/>
    <cellStyle name="Migliaia 2 6 2 2 4 3 2 3" xfId="32699" xr:uid="{00000000-0005-0000-0000-00006A350000}"/>
    <cellStyle name="Migliaia 2 6 2 2 4 3 3" xfId="15571" xr:uid="{00000000-0005-0000-0000-00006B350000}"/>
    <cellStyle name="Migliaia 2 6 2 2 4 3 3 2" xfId="38408" xr:uid="{00000000-0005-0000-0000-00006C350000}"/>
    <cellStyle name="Migliaia 2 6 2 2 4 3 4" xfId="26991" xr:uid="{00000000-0005-0000-0000-00006D350000}"/>
    <cellStyle name="Migliaia 2 6 2 2 4 4" xfId="7008" xr:uid="{00000000-0005-0000-0000-00006E350000}"/>
    <cellStyle name="Migliaia 2 6 2 2 4 4 2" xfId="18425" xr:uid="{00000000-0005-0000-0000-00006F350000}"/>
    <cellStyle name="Migliaia 2 6 2 2 4 4 2 2" xfId="41262" xr:uid="{00000000-0005-0000-0000-000070350000}"/>
    <cellStyle name="Migliaia 2 6 2 2 4 4 3" xfId="29845" xr:uid="{00000000-0005-0000-0000-000071350000}"/>
    <cellStyle name="Migliaia 2 6 2 2 4 5" xfId="12717" xr:uid="{00000000-0005-0000-0000-000072350000}"/>
    <cellStyle name="Migliaia 2 6 2 2 4 5 2" xfId="35554" xr:uid="{00000000-0005-0000-0000-000073350000}"/>
    <cellStyle name="Migliaia 2 6 2 2 4 6" xfId="24137" xr:uid="{00000000-0005-0000-0000-000074350000}"/>
    <cellStyle name="Migliaia 2 6 2 2 5" xfId="1482" xr:uid="{00000000-0005-0000-0000-000075350000}"/>
    <cellStyle name="Migliaia 2 6 2 2 5 2" xfId="2941" xr:uid="{00000000-0005-0000-0000-000076350000}"/>
    <cellStyle name="Migliaia 2 6 2 2 5 2 2" xfId="5797" xr:uid="{00000000-0005-0000-0000-000077350000}"/>
    <cellStyle name="Migliaia 2 6 2 2 5 2 2 2" xfId="11505" xr:uid="{00000000-0005-0000-0000-000078350000}"/>
    <cellStyle name="Migliaia 2 6 2 2 5 2 2 2 2" xfId="22923" xr:uid="{00000000-0005-0000-0000-000079350000}"/>
    <cellStyle name="Migliaia 2 6 2 2 5 2 2 2 2 2" xfId="45760" xr:uid="{00000000-0005-0000-0000-00007A350000}"/>
    <cellStyle name="Migliaia 2 6 2 2 5 2 2 2 3" xfId="34343" xr:uid="{00000000-0005-0000-0000-00007B350000}"/>
    <cellStyle name="Migliaia 2 6 2 2 5 2 2 3" xfId="17215" xr:uid="{00000000-0005-0000-0000-00007C350000}"/>
    <cellStyle name="Migliaia 2 6 2 2 5 2 2 3 2" xfId="40052" xr:uid="{00000000-0005-0000-0000-00007D350000}"/>
    <cellStyle name="Migliaia 2 6 2 2 5 2 2 4" xfId="28635" xr:uid="{00000000-0005-0000-0000-00007E350000}"/>
    <cellStyle name="Migliaia 2 6 2 2 5 2 3" xfId="8652" xr:uid="{00000000-0005-0000-0000-00007F350000}"/>
    <cellStyle name="Migliaia 2 6 2 2 5 2 3 2" xfId="20069" xr:uid="{00000000-0005-0000-0000-000080350000}"/>
    <cellStyle name="Migliaia 2 6 2 2 5 2 3 2 2" xfId="42906" xr:uid="{00000000-0005-0000-0000-000081350000}"/>
    <cellStyle name="Migliaia 2 6 2 2 5 2 3 3" xfId="31489" xr:uid="{00000000-0005-0000-0000-000082350000}"/>
    <cellStyle name="Migliaia 2 6 2 2 5 2 4" xfId="14361" xr:uid="{00000000-0005-0000-0000-000083350000}"/>
    <cellStyle name="Migliaia 2 6 2 2 5 2 4 2" xfId="37198" xr:uid="{00000000-0005-0000-0000-000084350000}"/>
    <cellStyle name="Migliaia 2 6 2 2 5 2 5" xfId="25781" xr:uid="{00000000-0005-0000-0000-000085350000}"/>
    <cellStyle name="Migliaia 2 6 2 2 5 3" xfId="4370" xr:uid="{00000000-0005-0000-0000-000086350000}"/>
    <cellStyle name="Migliaia 2 6 2 2 5 3 2" xfId="10079" xr:uid="{00000000-0005-0000-0000-000087350000}"/>
    <cellStyle name="Migliaia 2 6 2 2 5 3 2 2" xfId="21496" xr:uid="{00000000-0005-0000-0000-000088350000}"/>
    <cellStyle name="Migliaia 2 6 2 2 5 3 2 2 2" xfId="44333" xr:uid="{00000000-0005-0000-0000-000089350000}"/>
    <cellStyle name="Migliaia 2 6 2 2 5 3 2 3" xfId="32916" xr:uid="{00000000-0005-0000-0000-00008A350000}"/>
    <cellStyle name="Migliaia 2 6 2 2 5 3 3" xfId="15788" xr:uid="{00000000-0005-0000-0000-00008B350000}"/>
    <cellStyle name="Migliaia 2 6 2 2 5 3 3 2" xfId="38625" xr:uid="{00000000-0005-0000-0000-00008C350000}"/>
    <cellStyle name="Migliaia 2 6 2 2 5 3 4" xfId="27208" xr:uid="{00000000-0005-0000-0000-00008D350000}"/>
    <cellStyle name="Migliaia 2 6 2 2 5 4" xfId="7225" xr:uid="{00000000-0005-0000-0000-00008E350000}"/>
    <cellStyle name="Migliaia 2 6 2 2 5 4 2" xfId="18642" xr:uid="{00000000-0005-0000-0000-00008F350000}"/>
    <cellStyle name="Migliaia 2 6 2 2 5 4 2 2" xfId="41479" xr:uid="{00000000-0005-0000-0000-000090350000}"/>
    <cellStyle name="Migliaia 2 6 2 2 5 4 3" xfId="30062" xr:uid="{00000000-0005-0000-0000-000091350000}"/>
    <cellStyle name="Migliaia 2 6 2 2 5 5" xfId="12934" xr:uid="{00000000-0005-0000-0000-000092350000}"/>
    <cellStyle name="Migliaia 2 6 2 2 5 5 2" xfId="35771" xr:uid="{00000000-0005-0000-0000-000093350000}"/>
    <cellStyle name="Migliaia 2 6 2 2 5 6" xfId="24354" xr:uid="{00000000-0005-0000-0000-000094350000}"/>
    <cellStyle name="Migliaia 2 6 2 2 6" xfId="1729" xr:uid="{00000000-0005-0000-0000-000095350000}"/>
    <cellStyle name="Migliaia 2 6 2 2 6 2" xfId="3158" xr:uid="{00000000-0005-0000-0000-000096350000}"/>
    <cellStyle name="Migliaia 2 6 2 2 6 2 2" xfId="6014" xr:uid="{00000000-0005-0000-0000-000097350000}"/>
    <cellStyle name="Migliaia 2 6 2 2 6 2 2 2" xfId="11722" xr:uid="{00000000-0005-0000-0000-000098350000}"/>
    <cellStyle name="Migliaia 2 6 2 2 6 2 2 2 2" xfId="23140" xr:uid="{00000000-0005-0000-0000-000099350000}"/>
    <cellStyle name="Migliaia 2 6 2 2 6 2 2 2 2 2" xfId="45977" xr:uid="{00000000-0005-0000-0000-00009A350000}"/>
    <cellStyle name="Migliaia 2 6 2 2 6 2 2 2 3" xfId="34560" xr:uid="{00000000-0005-0000-0000-00009B350000}"/>
    <cellStyle name="Migliaia 2 6 2 2 6 2 2 3" xfId="17432" xr:uid="{00000000-0005-0000-0000-00009C350000}"/>
    <cellStyle name="Migliaia 2 6 2 2 6 2 2 3 2" xfId="40269" xr:uid="{00000000-0005-0000-0000-00009D350000}"/>
    <cellStyle name="Migliaia 2 6 2 2 6 2 2 4" xfId="28852" xr:uid="{00000000-0005-0000-0000-00009E350000}"/>
    <cellStyle name="Migliaia 2 6 2 2 6 2 3" xfId="8869" xr:uid="{00000000-0005-0000-0000-00009F350000}"/>
    <cellStyle name="Migliaia 2 6 2 2 6 2 3 2" xfId="20286" xr:uid="{00000000-0005-0000-0000-0000A0350000}"/>
    <cellStyle name="Migliaia 2 6 2 2 6 2 3 2 2" xfId="43123" xr:uid="{00000000-0005-0000-0000-0000A1350000}"/>
    <cellStyle name="Migliaia 2 6 2 2 6 2 3 3" xfId="31706" xr:uid="{00000000-0005-0000-0000-0000A2350000}"/>
    <cellStyle name="Migliaia 2 6 2 2 6 2 4" xfId="14578" xr:uid="{00000000-0005-0000-0000-0000A3350000}"/>
    <cellStyle name="Migliaia 2 6 2 2 6 2 4 2" xfId="37415" xr:uid="{00000000-0005-0000-0000-0000A4350000}"/>
    <cellStyle name="Migliaia 2 6 2 2 6 2 5" xfId="25998" xr:uid="{00000000-0005-0000-0000-0000A5350000}"/>
    <cellStyle name="Migliaia 2 6 2 2 6 3" xfId="4587" xr:uid="{00000000-0005-0000-0000-0000A6350000}"/>
    <cellStyle name="Migliaia 2 6 2 2 6 3 2" xfId="10296" xr:uid="{00000000-0005-0000-0000-0000A7350000}"/>
    <cellStyle name="Migliaia 2 6 2 2 6 3 2 2" xfId="21713" xr:uid="{00000000-0005-0000-0000-0000A8350000}"/>
    <cellStyle name="Migliaia 2 6 2 2 6 3 2 2 2" xfId="44550" xr:uid="{00000000-0005-0000-0000-0000A9350000}"/>
    <cellStyle name="Migliaia 2 6 2 2 6 3 2 3" xfId="33133" xr:uid="{00000000-0005-0000-0000-0000AA350000}"/>
    <cellStyle name="Migliaia 2 6 2 2 6 3 3" xfId="16005" xr:uid="{00000000-0005-0000-0000-0000AB350000}"/>
    <cellStyle name="Migliaia 2 6 2 2 6 3 3 2" xfId="38842" xr:uid="{00000000-0005-0000-0000-0000AC350000}"/>
    <cellStyle name="Migliaia 2 6 2 2 6 3 4" xfId="27425" xr:uid="{00000000-0005-0000-0000-0000AD350000}"/>
    <cellStyle name="Migliaia 2 6 2 2 6 4" xfId="7442" xr:uid="{00000000-0005-0000-0000-0000AE350000}"/>
    <cellStyle name="Migliaia 2 6 2 2 6 4 2" xfId="18859" xr:uid="{00000000-0005-0000-0000-0000AF350000}"/>
    <cellStyle name="Migliaia 2 6 2 2 6 4 2 2" xfId="41696" xr:uid="{00000000-0005-0000-0000-0000B0350000}"/>
    <cellStyle name="Migliaia 2 6 2 2 6 4 3" xfId="30279" xr:uid="{00000000-0005-0000-0000-0000B1350000}"/>
    <cellStyle name="Migliaia 2 6 2 2 6 5" xfId="13151" xr:uid="{00000000-0005-0000-0000-0000B2350000}"/>
    <cellStyle name="Migliaia 2 6 2 2 6 5 2" xfId="35988" xr:uid="{00000000-0005-0000-0000-0000B3350000}"/>
    <cellStyle name="Migliaia 2 6 2 2 6 6" xfId="24571" xr:uid="{00000000-0005-0000-0000-0000B4350000}"/>
    <cellStyle name="Migliaia 2 6 2 2 7" xfId="2073" xr:uid="{00000000-0005-0000-0000-0000B5350000}"/>
    <cellStyle name="Migliaia 2 6 2 2 7 2" xfId="4929" xr:uid="{00000000-0005-0000-0000-0000B6350000}"/>
    <cellStyle name="Migliaia 2 6 2 2 7 2 2" xfId="10637" xr:uid="{00000000-0005-0000-0000-0000B7350000}"/>
    <cellStyle name="Migliaia 2 6 2 2 7 2 2 2" xfId="22055" xr:uid="{00000000-0005-0000-0000-0000B8350000}"/>
    <cellStyle name="Migliaia 2 6 2 2 7 2 2 2 2" xfId="44892" xr:uid="{00000000-0005-0000-0000-0000B9350000}"/>
    <cellStyle name="Migliaia 2 6 2 2 7 2 2 3" xfId="33475" xr:uid="{00000000-0005-0000-0000-0000BA350000}"/>
    <cellStyle name="Migliaia 2 6 2 2 7 2 3" xfId="16347" xr:uid="{00000000-0005-0000-0000-0000BB350000}"/>
    <cellStyle name="Migliaia 2 6 2 2 7 2 3 2" xfId="39184" xr:uid="{00000000-0005-0000-0000-0000BC350000}"/>
    <cellStyle name="Migliaia 2 6 2 2 7 2 4" xfId="27767" xr:uid="{00000000-0005-0000-0000-0000BD350000}"/>
    <cellStyle name="Migliaia 2 6 2 2 7 3" xfId="7784" xr:uid="{00000000-0005-0000-0000-0000BE350000}"/>
    <cellStyle name="Migliaia 2 6 2 2 7 3 2" xfId="19201" xr:uid="{00000000-0005-0000-0000-0000BF350000}"/>
    <cellStyle name="Migliaia 2 6 2 2 7 3 2 2" xfId="42038" xr:uid="{00000000-0005-0000-0000-0000C0350000}"/>
    <cellStyle name="Migliaia 2 6 2 2 7 3 3" xfId="30621" xr:uid="{00000000-0005-0000-0000-0000C1350000}"/>
    <cellStyle name="Migliaia 2 6 2 2 7 4" xfId="13493" xr:uid="{00000000-0005-0000-0000-0000C2350000}"/>
    <cellStyle name="Migliaia 2 6 2 2 7 4 2" xfId="36330" xr:uid="{00000000-0005-0000-0000-0000C3350000}"/>
    <cellStyle name="Migliaia 2 6 2 2 7 5" xfId="24913" xr:uid="{00000000-0005-0000-0000-0000C4350000}"/>
    <cellStyle name="Migliaia 2 6 2 2 8" xfId="3502" xr:uid="{00000000-0005-0000-0000-0000C5350000}"/>
    <cellStyle name="Migliaia 2 6 2 2 8 2" xfId="9211" xr:uid="{00000000-0005-0000-0000-0000C6350000}"/>
    <cellStyle name="Migliaia 2 6 2 2 8 2 2" xfId="20628" xr:uid="{00000000-0005-0000-0000-0000C7350000}"/>
    <cellStyle name="Migliaia 2 6 2 2 8 2 2 2" xfId="43465" xr:uid="{00000000-0005-0000-0000-0000C8350000}"/>
    <cellStyle name="Migliaia 2 6 2 2 8 2 3" xfId="32048" xr:uid="{00000000-0005-0000-0000-0000C9350000}"/>
    <cellStyle name="Migliaia 2 6 2 2 8 3" xfId="14920" xr:uid="{00000000-0005-0000-0000-0000CA350000}"/>
    <cellStyle name="Migliaia 2 6 2 2 8 3 2" xfId="37757" xr:uid="{00000000-0005-0000-0000-0000CB350000}"/>
    <cellStyle name="Migliaia 2 6 2 2 8 4" xfId="26340" xr:uid="{00000000-0005-0000-0000-0000CC350000}"/>
    <cellStyle name="Migliaia 2 6 2 2 9" xfId="6357" xr:uid="{00000000-0005-0000-0000-0000CD350000}"/>
    <cellStyle name="Migliaia 2 6 2 2 9 2" xfId="17774" xr:uid="{00000000-0005-0000-0000-0000CE350000}"/>
    <cellStyle name="Migliaia 2 6 2 2 9 2 2" xfId="40611" xr:uid="{00000000-0005-0000-0000-0000CF350000}"/>
    <cellStyle name="Migliaia 2 6 2 2 9 3" xfId="29194" xr:uid="{00000000-0005-0000-0000-0000D0350000}"/>
    <cellStyle name="Migliaia 2 6 2 3" xfId="594" xr:uid="{00000000-0005-0000-0000-0000D1350000}"/>
    <cellStyle name="Migliaia 2 6 2 3 2" xfId="2176" xr:uid="{00000000-0005-0000-0000-0000D2350000}"/>
    <cellStyle name="Migliaia 2 6 2 3 2 2" xfId="5032" xr:uid="{00000000-0005-0000-0000-0000D3350000}"/>
    <cellStyle name="Migliaia 2 6 2 3 2 2 2" xfId="10740" xr:uid="{00000000-0005-0000-0000-0000D4350000}"/>
    <cellStyle name="Migliaia 2 6 2 3 2 2 2 2" xfId="22158" xr:uid="{00000000-0005-0000-0000-0000D5350000}"/>
    <cellStyle name="Migliaia 2 6 2 3 2 2 2 2 2" xfId="44995" xr:uid="{00000000-0005-0000-0000-0000D6350000}"/>
    <cellStyle name="Migliaia 2 6 2 3 2 2 2 3" xfId="33578" xr:uid="{00000000-0005-0000-0000-0000D7350000}"/>
    <cellStyle name="Migliaia 2 6 2 3 2 2 3" xfId="16450" xr:uid="{00000000-0005-0000-0000-0000D8350000}"/>
    <cellStyle name="Migliaia 2 6 2 3 2 2 3 2" xfId="39287" xr:uid="{00000000-0005-0000-0000-0000D9350000}"/>
    <cellStyle name="Migliaia 2 6 2 3 2 2 4" xfId="27870" xr:uid="{00000000-0005-0000-0000-0000DA350000}"/>
    <cellStyle name="Migliaia 2 6 2 3 2 3" xfId="7887" xr:uid="{00000000-0005-0000-0000-0000DB350000}"/>
    <cellStyle name="Migliaia 2 6 2 3 2 3 2" xfId="19304" xr:uid="{00000000-0005-0000-0000-0000DC350000}"/>
    <cellStyle name="Migliaia 2 6 2 3 2 3 2 2" xfId="42141" xr:uid="{00000000-0005-0000-0000-0000DD350000}"/>
    <cellStyle name="Migliaia 2 6 2 3 2 3 3" xfId="30724" xr:uid="{00000000-0005-0000-0000-0000DE350000}"/>
    <cellStyle name="Migliaia 2 6 2 3 2 4" xfId="13596" xr:uid="{00000000-0005-0000-0000-0000DF350000}"/>
    <cellStyle name="Migliaia 2 6 2 3 2 4 2" xfId="36433" xr:uid="{00000000-0005-0000-0000-0000E0350000}"/>
    <cellStyle name="Migliaia 2 6 2 3 2 5" xfId="25016" xr:uid="{00000000-0005-0000-0000-0000E1350000}"/>
    <cellStyle name="Migliaia 2 6 2 3 3" xfId="3605" xr:uid="{00000000-0005-0000-0000-0000E2350000}"/>
    <cellStyle name="Migliaia 2 6 2 3 3 2" xfId="9314" xr:uid="{00000000-0005-0000-0000-0000E3350000}"/>
    <cellStyle name="Migliaia 2 6 2 3 3 2 2" xfId="20731" xr:uid="{00000000-0005-0000-0000-0000E4350000}"/>
    <cellStyle name="Migliaia 2 6 2 3 3 2 2 2" xfId="43568" xr:uid="{00000000-0005-0000-0000-0000E5350000}"/>
    <cellStyle name="Migliaia 2 6 2 3 3 2 3" xfId="32151" xr:uid="{00000000-0005-0000-0000-0000E6350000}"/>
    <cellStyle name="Migliaia 2 6 2 3 3 3" xfId="15023" xr:uid="{00000000-0005-0000-0000-0000E7350000}"/>
    <cellStyle name="Migliaia 2 6 2 3 3 3 2" xfId="37860" xr:uid="{00000000-0005-0000-0000-0000E8350000}"/>
    <cellStyle name="Migliaia 2 6 2 3 3 4" xfId="26443" xr:uid="{00000000-0005-0000-0000-0000E9350000}"/>
    <cellStyle name="Migliaia 2 6 2 3 4" xfId="6460" xr:uid="{00000000-0005-0000-0000-0000EA350000}"/>
    <cellStyle name="Migliaia 2 6 2 3 4 2" xfId="17877" xr:uid="{00000000-0005-0000-0000-0000EB350000}"/>
    <cellStyle name="Migliaia 2 6 2 3 4 2 2" xfId="40714" xr:uid="{00000000-0005-0000-0000-0000EC350000}"/>
    <cellStyle name="Migliaia 2 6 2 3 4 3" xfId="29297" xr:uid="{00000000-0005-0000-0000-0000ED350000}"/>
    <cellStyle name="Migliaia 2 6 2 3 5" xfId="12169" xr:uid="{00000000-0005-0000-0000-0000EE350000}"/>
    <cellStyle name="Migliaia 2 6 2 3 5 2" xfId="35006" xr:uid="{00000000-0005-0000-0000-0000EF350000}"/>
    <cellStyle name="Migliaia 2 6 2 3 6" xfId="23589" xr:uid="{00000000-0005-0000-0000-0000F0350000}"/>
    <cellStyle name="Migliaia 2 6 2 4" xfId="857" xr:uid="{00000000-0005-0000-0000-0000F1350000}"/>
    <cellStyle name="Migliaia 2 6 2 4 2" xfId="2393" xr:uid="{00000000-0005-0000-0000-0000F2350000}"/>
    <cellStyle name="Migliaia 2 6 2 4 2 2" xfId="5249" xr:uid="{00000000-0005-0000-0000-0000F3350000}"/>
    <cellStyle name="Migliaia 2 6 2 4 2 2 2" xfId="10957" xr:uid="{00000000-0005-0000-0000-0000F4350000}"/>
    <cellStyle name="Migliaia 2 6 2 4 2 2 2 2" xfId="22375" xr:uid="{00000000-0005-0000-0000-0000F5350000}"/>
    <cellStyle name="Migliaia 2 6 2 4 2 2 2 2 2" xfId="45212" xr:uid="{00000000-0005-0000-0000-0000F6350000}"/>
    <cellStyle name="Migliaia 2 6 2 4 2 2 2 3" xfId="33795" xr:uid="{00000000-0005-0000-0000-0000F7350000}"/>
    <cellStyle name="Migliaia 2 6 2 4 2 2 3" xfId="16667" xr:uid="{00000000-0005-0000-0000-0000F8350000}"/>
    <cellStyle name="Migliaia 2 6 2 4 2 2 3 2" xfId="39504" xr:uid="{00000000-0005-0000-0000-0000F9350000}"/>
    <cellStyle name="Migliaia 2 6 2 4 2 2 4" xfId="28087" xr:uid="{00000000-0005-0000-0000-0000FA350000}"/>
    <cellStyle name="Migliaia 2 6 2 4 2 3" xfId="8104" xr:uid="{00000000-0005-0000-0000-0000FB350000}"/>
    <cellStyle name="Migliaia 2 6 2 4 2 3 2" xfId="19521" xr:uid="{00000000-0005-0000-0000-0000FC350000}"/>
    <cellStyle name="Migliaia 2 6 2 4 2 3 2 2" xfId="42358" xr:uid="{00000000-0005-0000-0000-0000FD350000}"/>
    <cellStyle name="Migliaia 2 6 2 4 2 3 3" xfId="30941" xr:uid="{00000000-0005-0000-0000-0000FE350000}"/>
    <cellStyle name="Migliaia 2 6 2 4 2 4" xfId="13813" xr:uid="{00000000-0005-0000-0000-0000FF350000}"/>
    <cellStyle name="Migliaia 2 6 2 4 2 4 2" xfId="36650" xr:uid="{00000000-0005-0000-0000-000000360000}"/>
    <cellStyle name="Migliaia 2 6 2 4 2 5" xfId="25233" xr:uid="{00000000-0005-0000-0000-000001360000}"/>
    <cellStyle name="Migliaia 2 6 2 4 3" xfId="3822" xr:uid="{00000000-0005-0000-0000-000002360000}"/>
    <cellStyle name="Migliaia 2 6 2 4 3 2" xfId="9531" xr:uid="{00000000-0005-0000-0000-000003360000}"/>
    <cellStyle name="Migliaia 2 6 2 4 3 2 2" xfId="20948" xr:uid="{00000000-0005-0000-0000-000004360000}"/>
    <cellStyle name="Migliaia 2 6 2 4 3 2 2 2" xfId="43785" xr:uid="{00000000-0005-0000-0000-000005360000}"/>
    <cellStyle name="Migliaia 2 6 2 4 3 2 3" xfId="32368" xr:uid="{00000000-0005-0000-0000-000006360000}"/>
    <cellStyle name="Migliaia 2 6 2 4 3 3" xfId="15240" xr:uid="{00000000-0005-0000-0000-000007360000}"/>
    <cellStyle name="Migliaia 2 6 2 4 3 3 2" xfId="38077" xr:uid="{00000000-0005-0000-0000-000008360000}"/>
    <cellStyle name="Migliaia 2 6 2 4 3 4" xfId="26660" xr:uid="{00000000-0005-0000-0000-000009360000}"/>
    <cellStyle name="Migliaia 2 6 2 4 4" xfId="6677" xr:uid="{00000000-0005-0000-0000-00000A360000}"/>
    <cellStyle name="Migliaia 2 6 2 4 4 2" xfId="18094" xr:uid="{00000000-0005-0000-0000-00000B360000}"/>
    <cellStyle name="Migliaia 2 6 2 4 4 2 2" xfId="40931" xr:uid="{00000000-0005-0000-0000-00000C360000}"/>
    <cellStyle name="Migliaia 2 6 2 4 4 3" xfId="29514" xr:uid="{00000000-0005-0000-0000-00000D360000}"/>
    <cellStyle name="Migliaia 2 6 2 4 5" xfId="12386" xr:uid="{00000000-0005-0000-0000-00000E360000}"/>
    <cellStyle name="Migliaia 2 6 2 4 5 2" xfId="35223" xr:uid="{00000000-0005-0000-0000-00000F360000}"/>
    <cellStyle name="Migliaia 2 6 2 4 6" xfId="23806" xr:uid="{00000000-0005-0000-0000-000010360000}"/>
    <cellStyle name="Migliaia 2 6 2 5" xfId="1104" xr:uid="{00000000-0005-0000-0000-000011360000}"/>
    <cellStyle name="Migliaia 2 6 2 5 2" xfId="2610" xr:uid="{00000000-0005-0000-0000-000012360000}"/>
    <cellStyle name="Migliaia 2 6 2 5 2 2" xfId="5466" xr:uid="{00000000-0005-0000-0000-000013360000}"/>
    <cellStyle name="Migliaia 2 6 2 5 2 2 2" xfId="11174" xr:uid="{00000000-0005-0000-0000-000014360000}"/>
    <cellStyle name="Migliaia 2 6 2 5 2 2 2 2" xfId="22592" xr:uid="{00000000-0005-0000-0000-000015360000}"/>
    <cellStyle name="Migliaia 2 6 2 5 2 2 2 2 2" xfId="45429" xr:uid="{00000000-0005-0000-0000-000016360000}"/>
    <cellStyle name="Migliaia 2 6 2 5 2 2 2 3" xfId="34012" xr:uid="{00000000-0005-0000-0000-000017360000}"/>
    <cellStyle name="Migliaia 2 6 2 5 2 2 3" xfId="16884" xr:uid="{00000000-0005-0000-0000-000018360000}"/>
    <cellStyle name="Migliaia 2 6 2 5 2 2 3 2" xfId="39721" xr:uid="{00000000-0005-0000-0000-000019360000}"/>
    <cellStyle name="Migliaia 2 6 2 5 2 2 4" xfId="28304" xr:uid="{00000000-0005-0000-0000-00001A360000}"/>
    <cellStyle name="Migliaia 2 6 2 5 2 3" xfId="8321" xr:uid="{00000000-0005-0000-0000-00001B360000}"/>
    <cellStyle name="Migliaia 2 6 2 5 2 3 2" xfId="19738" xr:uid="{00000000-0005-0000-0000-00001C360000}"/>
    <cellStyle name="Migliaia 2 6 2 5 2 3 2 2" xfId="42575" xr:uid="{00000000-0005-0000-0000-00001D360000}"/>
    <cellStyle name="Migliaia 2 6 2 5 2 3 3" xfId="31158" xr:uid="{00000000-0005-0000-0000-00001E360000}"/>
    <cellStyle name="Migliaia 2 6 2 5 2 4" xfId="14030" xr:uid="{00000000-0005-0000-0000-00001F360000}"/>
    <cellStyle name="Migliaia 2 6 2 5 2 4 2" xfId="36867" xr:uid="{00000000-0005-0000-0000-000020360000}"/>
    <cellStyle name="Migliaia 2 6 2 5 2 5" xfId="25450" xr:uid="{00000000-0005-0000-0000-000021360000}"/>
    <cellStyle name="Migliaia 2 6 2 5 3" xfId="4039" xr:uid="{00000000-0005-0000-0000-000022360000}"/>
    <cellStyle name="Migliaia 2 6 2 5 3 2" xfId="9748" xr:uid="{00000000-0005-0000-0000-000023360000}"/>
    <cellStyle name="Migliaia 2 6 2 5 3 2 2" xfId="21165" xr:uid="{00000000-0005-0000-0000-000024360000}"/>
    <cellStyle name="Migliaia 2 6 2 5 3 2 2 2" xfId="44002" xr:uid="{00000000-0005-0000-0000-000025360000}"/>
    <cellStyle name="Migliaia 2 6 2 5 3 2 3" xfId="32585" xr:uid="{00000000-0005-0000-0000-000026360000}"/>
    <cellStyle name="Migliaia 2 6 2 5 3 3" xfId="15457" xr:uid="{00000000-0005-0000-0000-000027360000}"/>
    <cellStyle name="Migliaia 2 6 2 5 3 3 2" xfId="38294" xr:uid="{00000000-0005-0000-0000-000028360000}"/>
    <cellStyle name="Migliaia 2 6 2 5 3 4" xfId="26877" xr:uid="{00000000-0005-0000-0000-000029360000}"/>
    <cellStyle name="Migliaia 2 6 2 5 4" xfId="6894" xr:uid="{00000000-0005-0000-0000-00002A360000}"/>
    <cellStyle name="Migliaia 2 6 2 5 4 2" xfId="18311" xr:uid="{00000000-0005-0000-0000-00002B360000}"/>
    <cellStyle name="Migliaia 2 6 2 5 4 2 2" xfId="41148" xr:uid="{00000000-0005-0000-0000-00002C360000}"/>
    <cellStyle name="Migliaia 2 6 2 5 4 3" xfId="29731" xr:uid="{00000000-0005-0000-0000-00002D360000}"/>
    <cellStyle name="Migliaia 2 6 2 5 5" xfId="12603" xr:uid="{00000000-0005-0000-0000-00002E360000}"/>
    <cellStyle name="Migliaia 2 6 2 5 5 2" xfId="35440" xr:uid="{00000000-0005-0000-0000-00002F360000}"/>
    <cellStyle name="Migliaia 2 6 2 5 6" xfId="24023" xr:uid="{00000000-0005-0000-0000-000030360000}"/>
    <cellStyle name="Migliaia 2 6 2 6" xfId="1351" xr:uid="{00000000-0005-0000-0000-000031360000}"/>
    <cellStyle name="Migliaia 2 6 2 6 2" xfId="2827" xr:uid="{00000000-0005-0000-0000-000032360000}"/>
    <cellStyle name="Migliaia 2 6 2 6 2 2" xfId="5683" xr:uid="{00000000-0005-0000-0000-000033360000}"/>
    <cellStyle name="Migliaia 2 6 2 6 2 2 2" xfId="11391" xr:uid="{00000000-0005-0000-0000-000034360000}"/>
    <cellStyle name="Migliaia 2 6 2 6 2 2 2 2" xfId="22809" xr:uid="{00000000-0005-0000-0000-000035360000}"/>
    <cellStyle name="Migliaia 2 6 2 6 2 2 2 2 2" xfId="45646" xr:uid="{00000000-0005-0000-0000-000036360000}"/>
    <cellStyle name="Migliaia 2 6 2 6 2 2 2 3" xfId="34229" xr:uid="{00000000-0005-0000-0000-000037360000}"/>
    <cellStyle name="Migliaia 2 6 2 6 2 2 3" xfId="17101" xr:uid="{00000000-0005-0000-0000-000038360000}"/>
    <cellStyle name="Migliaia 2 6 2 6 2 2 3 2" xfId="39938" xr:uid="{00000000-0005-0000-0000-000039360000}"/>
    <cellStyle name="Migliaia 2 6 2 6 2 2 4" xfId="28521" xr:uid="{00000000-0005-0000-0000-00003A360000}"/>
    <cellStyle name="Migliaia 2 6 2 6 2 3" xfId="8538" xr:uid="{00000000-0005-0000-0000-00003B360000}"/>
    <cellStyle name="Migliaia 2 6 2 6 2 3 2" xfId="19955" xr:uid="{00000000-0005-0000-0000-00003C360000}"/>
    <cellStyle name="Migliaia 2 6 2 6 2 3 2 2" xfId="42792" xr:uid="{00000000-0005-0000-0000-00003D360000}"/>
    <cellStyle name="Migliaia 2 6 2 6 2 3 3" xfId="31375" xr:uid="{00000000-0005-0000-0000-00003E360000}"/>
    <cellStyle name="Migliaia 2 6 2 6 2 4" xfId="14247" xr:uid="{00000000-0005-0000-0000-00003F360000}"/>
    <cellStyle name="Migliaia 2 6 2 6 2 4 2" xfId="37084" xr:uid="{00000000-0005-0000-0000-000040360000}"/>
    <cellStyle name="Migliaia 2 6 2 6 2 5" xfId="25667" xr:uid="{00000000-0005-0000-0000-000041360000}"/>
    <cellStyle name="Migliaia 2 6 2 6 3" xfId="4256" xr:uid="{00000000-0005-0000-0000-000042360000}"/>
    <cellStyle name="Migliaia 2 6 2 6 3 2" xfId="9965" xr:uid="{00000000-0005-0000-0000-000043360000}"/>
    <cellStyle name="Migliaia 2 6 2 6 3 2 2" xfId="21382" xr:uid="{00000000-0005-0000-0000-000044360000}"/>
    <cellStyle name="Migliaia 2 6 2 6 3 2 2 2" xfId="44219" xr:uid="{00000000-0005-0000-0000-000045360000}"/>
    <cellStyle name="Migliaia 2 6 2 6 3 2 3" xfId="32802" xr:uid="{00000000-0005-0000-0000-000046360000}"/>
    <cellStyle name="Migliaia 2 6 2 6 3 3" xfId="15674" xr:uid="{00000000-0005-0000-0000-000047360000}"/>
    <cellStyle name="Migliaia 2 6 2 6 3 3 2" xfId="38511" xr:uid="{00000000-0005-0000-0000-000048360000}"/>
    <cellStyle name="Migliaia 2 6 2 6 3 4" xfId="27094" xr:uid="{00000000-0005-0000-0000-000049360000}"/>
    <cellStyle name="Migliaia 2 6 2 6 4" xfId="7111" xr:uid="{00000000-0005-0000-0000-00004A360000}"/>
    <cellStyle name="Migliaia 2 6 2 6 4 2" xfId="18528" xr:uid="{00000000-0005-0000-0000-00004B360000}"/>
    <cellStyle name="Migliaia 2 6 2 6 4 2 2" xfId="41365" xr:uid="{00000000-0005-0000-0000-00004C360000}"/>
    <cellStyle name="Migliaia 2 6 2 6 4 3" xfId="29948" xr:uid="{00000000-0005-0000-0000-00004D360000}"/>
    <cellStyle name="Migliaia 2 6 2 6 5" xfId="12820" xr:uid="{00000000-0005-0000-0000-00004E360000}"/>
    <cellStyle name="Migliaia 2 6 2 6 5 2" xfId="35657" xr:uid="{00000000-0005-0000-0000-00004F360000}"/>
    <cellStyle name="Migliaia 2 6 2 6 6" xfId="24240" xr:uid="{00000000-0005-0000-0000-000050360000}"/>
    <cellStyle name="Migliaia 2 6 2 7" xfId="1598" xr:uid="{00000000-0005-0000-0000-000051360000}"/>
    <cellStyle name="Migliaia 2 6 2 7 2" xfId="3044" xr:uid="{00000000-0005-0000-0000-000052360000}"/>
    <cellStyle name="Migliaia 2 6 2 7 2 2" xfId="5900" xr:uid="{00000000-0005-0000-0000-000053360000}"/>
    <cellStyle name="Migliaia 2 6 2 7 2 2 2" xfId="11608" xr:uid="{00000000-0005-0000-0000-000054360000}"/>
    <cellStyle name="Migliaia 2 6 2 7 2 2 2 2" xfId="23026" xr:uid="{00000000-0005-0000-0000-000055360000}"/>
    <cellStyle name="Migliaia 2 6 2 7 2 2 2 2 2" xfId="45863" xr:uid="{00000000-0005-0000-0000-000056360000}"/>
    <cellStyle name="Migliaia 2 6 2 7 2 2 2 3" xfId="34446" xr:uid="{00000000-0005-0000-0000-000057360000}"/>
    <cellStyle name="Migliaia 2 6 2 7 2 2 3" xfId="17318" xr:uid="{00000000-0005-0000-0000-000058360000}"/>
    <cellStyle name="Migliaia 2 6 2 7 2 2 3 2" xfId="40155" xr:uid="{00000000-0005-0000-0000-000059360000}"/>
    <cellStyle name="Migliaia 2 6 2 7 2 2 4" xfId="28738" xr:uid="{00000000-0005-0000-0000-00005A360000}"/>
    <cellStyle name="Migliaia 2 6 2 7 2 3" xfId="8755" xr:uid="{00000000-0005-0000-0000-00005B360000}"/>
    <cellStyle name="Migliaia 2 6 2 7 2 3 2" xfId="20172" xr:uid="{00000000-0005-0000-0000-00005C360000}"/>
    <cellStyle name="Migliaia 2 6 2 7 2 3 2 2" xfId="43009" xr:uid="{00000000-0005-0000-0000-00005D360000}"/>
    <cellStyle name="Migliaia 2 6 2 7 2 3 3" xfId="31592" xr:uid="{00000000-0005-0000-0000-00005E360000}"/>
    <cellStyle name="Migliaia 2 6 2 7 2 4" xfId="14464" xr:uid="{00000000-0005-0000-0000-00005F360000}"/>
    <cellStyle name="Migliaia 2 6 2 7 2 4 2" xfId="37301" xr:uid="{00000000-0005-0000-0000-000060360000}"/>
    <cellStyle name="Migliaia 2 6 2 7 2 5" xfId="25884" xr:uid="{00000000-0005-0000-0000-000061360000}"/>
    <cellStyle name="Migliaia 2 6 2 7 3" xfId="4473" xr:uid="{00000000-0005-0000-0000-000062360000}"/>
    <cellStyle name="Migliaia 2 6 2 7 3 2" xfId="10182" xr:uid="{00000000-0005-0000-0000-000063360000}"/>
    <cellStyle name="Migliaia 2 6 2 7 3 2 2" xfId="21599" xr:uid="{00000000-0005-0000-0000-000064360000}"/>
    <cellStyle name="Migliaia 2 6 2 7 3 2 2 2" xfId="44436" xr:uid="{00000000-0005-0000-0000-000065360000}"/>
    <cellStyle name="Migliaia 2 6 2 7 3 2 3" xfId="33019" xr:uid="{00000000-0005-0000-0000-000066360000}"/>
    <cellStyle name="Migliaia 2 6 2 7 3 3" xfId="15891" xr:uid="{00000000-0005-0000-0000-000067360000}"/>
    <cellStyle name="Migliaia 2 6 2 7 3 3 2" xfId="38728" xr:uid="{00000000-0005-0000-0000-000068360000}"/>
    <cellStyle name="Migliaia 2 6 2 7 3 4" xfId="27311" xr:uid="{00000000-0005-0000-0000-000069360000}"/>
    <cellStyle name="Migliaia 2 6 2 7 4" xfId="7328" xr:uid="{00000000-0005-0000-0000-00006A360000}"/>
    <cellStyle name="Migliaia 2 6 2 7 4 2" xfId="18745" xr:uid="{00000000-0005-0000-0000-00006B360000}"/>
    <cellStyle name="Migliaia 2 6 2 7 4 2 2" xfId="41582" xr:uid="{00000000-0005-0000-0000-00006C360000}"/>
    <cellStyle name="Migliaia 2 6 2 7 4 3" xfId="30165" xr:uid="{00000000-0005-0000-0000-00006D360000}"/>
    <cellStyle name="Migliaia 2 6 2 7 5" xfId="13037" xr:uid="{00000000-0005-0000-0000-00006E360000}"/>
    <cellStyle name="Migliaia 2 6 2 7 5 2" xfId="35874" xr:uid="{00000000-0005-0000-0000-00006F360000}"/>
    <cellStyle name="Migliaia 2 6 2 7 6" xfId="24457" xr:uid="{00000000-0005-0000-0000-000070360000}"/>
    <cellStyle name="Migliaia 2 6 2 8" xfId="1953" xr:uid="{00000000-0005-0000-0000-000071360000}"/>
    <cellStyle name="Migliaia 2 6 2 8 2" xfId="4809" xr:uid="{00000000-0005-0000-0000-000072360000}"/>
    <cellStyle name="Migliaia 2 6 2 8 2 2" xfId="10518" xr:uid="{00000000-0005-0000-0000-000073360000}"/>
    <cellStyle name="Migliaia 2 6 2 8 2 2 2" xfId="21935" xr:uid="{00000000-0005-0000-0000-000074360000}"/>
    <cellStyle name="Migliaia 2 6 2 8 2 2 2 2" xfId="44772" xr:uid="{00000000-0005-0000-0000-000075360000}"/>
    <cellStyle name="Migliaia 2 6 2 8 2 2 3" xfId="33355" xr:uid="{00000000-0005-0000-0000-000076360000}"/>
    <cellStyle name="Migliaia 2 6 2 8 2 3" xfId="16227" xr:uid="{00000000-0005-0000-0000-000077360000}"/>
    <cellStyle name="Migliaia 2 6 2 8 2 3 2" xfId="39064" xr:uid="{00000000-0005-0000-0000-000078360000}"/>
    <cellStyle name="Migliaia 2 6 2 8 2 4" xfId="27647" xr:uid="{00000000-0005-0000-0000-000079360000}"/>
    <cellStyle name="Migliaia 2 6 2 8 3" xfId="7664" xr:uid="{00000000-0005-0000-0000-00007A360000}"/>
    <cellStyle name="Migliaia 2 6 2 8 3 2" xfId="19081" xr:uid="{00000000-0005-0000-0000-00007B360000}"/>
    <cellStyle name="Migliaia 2 6 2 8 3 2 2" xfId="41918" xr:uid="{00000000-0005-0000-0000-00007C360000}"/>
    <cellStyle name="Migliaia 2 6 2 8 3 3" xfId="30501" xr:uid="{00000000-0005-0000-0000-00007D360000}"/>
    <cellStyle name="Migliaia 2 6 2 8 4" xfId="13373" xr:uid="{00000000-0005-0000-0000-00007E360000}"/>
    <cellStyle name="Migliaia 2 6 2 8 4 2" xfId="36210" xr:uid="{00000000-0005-0000-0000-00007F360000}"/>
    <cellStyle name="Migliaia 2 6 2 8 5" xfId="24793" xr:uid="{00000000-0005-0000-0000-000080360000}"/>
    <cellStyle name="Migliaia 2 6 2 9" xfId="3382" xr:uid="{00000000-0005-0000-0000-000081360000}"/>
    <cellStyle name="Migliaia 2 6 2 9 2" xfId="9091" xr:uid="{00000000-0005-0000-0000-000082360000}"/>
    <cellStyle name="Migliaia 2 6 2 9 2 2" xfId="20508" xr:uid="{00000000-0005-0000-0000-000083360000}"/>
    <cellStyle name="Migliaia 2 6 2 9 2 2 2" xfId="43345" xr:uid="{00000000-0005-0000-0000-000084360000}"/>
    <cellStyle name="Migliaia 2 6 2 9 2 3" xfId="31928" xr:uid="{00000000-0005-0000-0000-000085360000}"/>
    <cellStyle name="Migliaia 2 6 2 9 3" xfId="14800" xr:uid="{00000000-0005-0000-0000-000086360000}"/>
    <cellStyle name="Migliaia 2 6 2 9 3 2" xfId="37637" xr:uid="{00000000-0005-0000-0000-000087360000}"/>
    <cellStyle name="Migliaia 2 6 2 9 4" xfId="26220" xr:uid="{00000000-0005-0000-0000-000088360000}"/>
    <cellStyle name="Migliaia 2 6 3" xfId="285" xr:uid="{00000000-0005-0000-0000-000089360000}"/>
    <cellStyle name="Migliaia 2 6 3 10" xfId="6198" xr:uid="{00000000-0005-0000-0000-00008A360000}"/>
    <cellStyle name="Migliaia 2 6 3 10 2" xfId="17615" xr:uid="{00000000-0005-0000-0000-00008B360000}"/>
    <cellStyle name="Migliaia 2 6 3 10 2 2" xfId="40452" xr:uid="{00000000-0005-0000-0000-00008C360000}"/>
    <cellStyle name="Migliaia 2 6 3 10 3" xfId="29035" xr:uid="{00000000-0005-0000-0000-00008D360000}"/>
    <cellStyle name="Migliaia 2 6 3 11" xfId="11907" xr:uid="{00000000-0005-0000-0000-00008E360000}"/>
    <cellStyle name="Migliaia 2 6 3 11 2" xfId="34744" xr:uid="{00000000-0005-0000-0000-00008F360000}"/>
    <cellStyle name="Migliaia 2 6 3 12" xfId="23327" xr:uid="{00000000-0005-0000-0000-000090360000}"/>
    <cellStyle name="Migliaia 2 6 3 2" xfId="441" xr:uid="{00000000-0005-0000-0000-000091360000}"/>
    <cellStyle name="Migliaia 2 6 3 2 10" xfId="12033" xr:uid="{00000000-0005-0000-0000-000092360000}"/>
    <cellStyle name="Migliaia 2 6 3 2 10 2" xfId="34870" xr:uid="{00000000-0005-0000-0000-000093360000}"/>
    <cellStyle name="Migliaia 2 6 3 2 11" xfId="23453" xr:uid="{00000000-0005-0000-0000-000094360000}"/>
    <cellStyle name="Migliaia 2 6 3 2 2" xfId="695" xr:uid="{00000000-0005-0000-0000-000095360000}"/>
    <cellStyle name="Migliaia 2 6 3 2 2 2" xfId="2257" xr:uid="{00000000-0005-0000-0000-000096360000}"/>
    <cellStyle name="Migliaia 2 6 3 2 2 2 2" xfId="5113" xr:uid="{00000000-0005-0000-0000-000097360000}"/>
    <cellStyle name="Migliaia 2 6 3 2 2 2 2 2" xfId="10821" xr:uid="{00000000-0005-0000-0000-000098360000}"/>
    <cellStyle name="Migliaia 2 6 3 2 2 2 2 2 2" xfId="22239" xr:uid="{00000000-0005-0000-0000-000099360000}"/>
    <cellStyle name="Migliaia 2 6 3 2 2 2 2 2 2 2" xfId="45076" xr:uid="{00000000-0005-0000-0000-00009A360000}"/>
    <cellStyle name="Migliaia 2 6 3 2 2 2 2 2 3" xfId="33659" xr:uid="{00000000-0005-0000-0000-00009B360000}"/>
    <cellStyle name="Migliaia 2 6 3 2 2 2 2 3" xfId="16531" xr:uid="{00000000-0005-0000-0000-00009C360000}"/>
    <cellStyle name="Migliaia 2 6 3 2 2 2 2 3 2" xfId="39368" xr:uid="{00000000-0005-0000-0000-00009D360000}"/>
    <cellStyle name="Migliaia 2 6 3 2 2 2 2 4" xfId="27951" xr:uid="{00000000-0005-0000-0000-00009E360000}"/>
    <cellStyle name="Migliaia 2 6 3 2 2 2 3" xfId="7968" xr:uid="{00000000-0005-0000-0000-00009F360000}"/>
    <cellStyle name="Migliaia 2 6 3 2 2 2 3 2" xfId="19385" xr:uid="{00000000-0005-0000-0000-0000A0360000}"/>
    <cellStyle name="Migliaia 2 6 3 2 2 2 3 2 2" xfId="42222" xr:uid="{00000000-0005-0000-0000-0000A1360000}"/>
    <cellStyle name="Migliaia 2 6 3 2 2 2 3 3" xfId="30805" xr:uid="{00000000-0005-0000-0000-0000A2360000}"/>
    <cellStyle name="Migliaia 2 6 3 2 2 2 4" xfId="13677" xr:uid="{00000000-0005-0000-0000-0000A3360000}"/>
    <cellStyle name="Migliaia 2 6 3 2 2 2 4 2" xfId="36514" xr:uid="{00000000-0005-0000-0000-0000A4360000}"/>
    <cellStyle name="Migliaia 2 6 3 2 2 2 5" xfId="25097" xr:uid="{00000000-0005-0000-0000-0000A5360000}"/>
    <cellStyle name="Migliaia 2 6 3 2 2 3" xfId="3686" xr:uid="{00000000-0005-0000-0000-0000A6360000}"/>
    <cellStyle name="Migliaia 2 6 3 2 2 3 2" xfId="9395" xr:uid="{00000000-0005-0000-0000-0000A7360000}"/>
    <cellStyle name="Migliaia 2 6 3 2 2 3 2 2" xfId="20812" xr:uid="{00000000-0005-0000-0000-0000A8360000}"/>
    <cellStyle name="Migliaia 2 6 3 2 2 3 2 2 2" xfId="43649" xr:uid="{00000000-0005-0000-0000-0000A9360000}"/>
    <cellStyle name="Migliaia 2 6 3 2 2 3 2 3" xfId="32232" xr:uid="{00000000-0005-0000-0000-0000AA360000}"/>
    <cellStyle name="Migliaia 2 6 3 2 2 3 3" xfId="15104" xr:uid="{00000000-0005-0000-0000-0000AB360000}"/>
    <cellStyle name="Migliaia 2 6 3 2 2 3 3 2" xfId="37941" xr:uid="{00000000-0005-0000-0000-0000AC360000}"/>
    <cellStyle name="Migliaia 2 6 3 2 2 3 4" xfId="26524" xr:uid="{00000000-0005-0000-0000-0000AD360000}"/>
    <cellStyle name="Migliaia 2 6 3 2 2 4" xfId="6541" xr:uid="{00000000-0005-0000-0000-0000AE360000}"/>
    <cellStyle name="Migliaia 2 6 3 2 2 4 2" xfId="17958" xr:uid="{00000000-0005-0000-0000-0000AF360000}"/>
    <cellStyle name="Migliaia 2 6 3 2 2 4 2 2" xfId="40795" xr:uid="{00000000-0005-0000-0000-0000B0360000}"/>
    <cellStyle name="Migliaia 2 6 3 2 2 4 3" xfId="29378" xr:uid="{00000000-0005-0000-0000-0000B1360000}"/>
    <cellStyle name="Migliaia 2 6 3 2 2 5" xfId="12250" xr:uid="{00000000-0005-0000-0000-0000B2360000}"/>
    <cellStyle name="Migliaia 2 6 3 2 2 5 2" xfId="35087" xr:uid="{00000000-0005-0000-0000-0000B3360000}"/>
    <cellStyle name="Migliaia 2 6 3 2 2 6" xfId="23670" xr:uid="{00000000-0005-0000-0000-0000B4360000}"/>
    <cellStyle name="Migliaia 2 6 3 2 3" xfId="955" xr:uid="{00000000-0005-0000-0000-0000B5360000}"/>
    <cellStyle name="Migliaia 2 6 3 2 3 2" xfId="2474" xr:uid="{00000000-0005-0000-0000-0000B6360000}"/>
    <cellStyle name="Migliaia 2 6 3 2 3 2 2" xfId="5330" xr:uid="{00000000-0005-0000-0000-0000B7360000}"/>
    <cellStyle name="Migliaia 2 6 3 2 3 2 2 2" xfId="11038" xr:uid="{00000000-0005-0000-0000-0000B8360000}"/>
    <cellStyle name="Migliaia 2 6 3 2 3 2 2 2 2" xfId="22456" xr:uid="{00000000-0005-0000-0000-0000B9360000}"/>
    <cellStyle name="Migliaia 2 6 3 2 3 2 2 2 2 2" xfId="45293" xr:uid="{00000000-0005-0000-0000-0000BA360000}"/>
    <cellStyle name="Migliaia 2 6 3 2 3 2 2 2 3" xfId="33876" xr:uid="{00000000-0005-0000-0000-0000BB360000}"/>
    <cellStyle name="Migliaia 2 6 3 2 3 2 2 3" xfId="16748" xr:uid="{00000000-0005-0000-0000-0000BC360000}"/>
    <cellStyle name="Migliaia 2 6 3 2 3 2 2 3 2" xfId="39585" xr:uid="{00000000-0005-0000-0000-0000BD360000}"/>
    <cellStyle name="Migliaia 2 6 3 2 3 2 2 4" xfId="28168" xr:uid="{00000000-0005-0000-0000-0000BE360000}"/>
    <cellStyle name="Migliaia 2 6 3 2 3 2 3" xfId="8185" xr:uid="{00000000-0005-0000-0000-0000BF360000}"/>
    <cellStyle name="Migliaia 2 6 3 2 3 2 3 2" xfId="19602" xr:uid="{00000000-0005-0000-0000-0000C0360000}"/>
    <cellStyle name="Migliaia 2 6 3 2 3 2 3 2 2" xfId="42439" xr:uid="{00000000-0005-0000-0000-0000C1360000}"/>
    <cellStyle name="Migliaia 2 6 3 2 3 2 3 3" xfId="31022" xr:uid="{00000000-0005-0000-0000-0000C2360000}"/>
    <cellStyle name="Migliaia 2 6 3 2 3 2 4" xfId="13894" xr:uid="{00000000-0005-0000-0000-0000C3360000}"/>
    <cellStyle name="Migliaia 2 6 3 2 3 2 4 2" xfId="36731" xr:uid="{00000000-0005-0000-0000-0000C4360000}"/>
    <cellStyle name="Migliaia 2 6 3 2 3 2 5" xfId="25314" xr:uid="{00000000-0005-0000-0000-0000C5360000}"/>
    <cellStyle name="Migliaia 2 6 3 2 3 3" xfId="3903" xr:uid="{00000000-0005-0000-0000-0000C6360000}"/>
    <cellStyle name="Migliaia 2 6 3 2 3 3 2" xfId="9612" xr:uid="{00000000-0005-0000-0000-0000C7360000}"/>
    <cellStyle name="Migliaia 2 6 3 2 3 3 2 2" xfId="21029" xr:uid="{00000000-0005-0000-0000-0000C8360000}"/>
    <cellStyle name="Migliaia 2 6 3 2 3 3 2 2 2" xfId="43866" xr:uid="{00000000-0005-0000-0000-0000C9360000}"/>
    <cellStyle name="Migliaia 2 6 3 2 3 3 2 3" xfId="32449" xr:uid="{00000000-0005-0000-0000-0000CA360000}"/>
    <cellStyle name="Migliaia 2 6 3 2 3 3 3" xfId="15321" xr:uid="{00000000-0005-0000-0000-0000CB360000}"/>
    <cellStyle name="Migliaia 2 6 3 2 3 3 3 2" xfId="38158" xr:uid="{00000000-0005-0000-0000-0000CC360000}"/>
    <cellStyle name="Migliaia 2 6 3 2 3 3 4" xfId="26741" xr:uid="{00000000-0005-0000-0000-0000CD360000}"/>
    <cellStyle name="Migliaia 2 6 3 2 3 4" xfId="6758" xr:uid="{00000000-0005-0000-0000-0000CE360000}"/>
    <cellStyle name="Migliaia 2 6 3 2 3 4 2" xfId="18175" xr:uid="{00000000-0005-0000-0000-0000CF360000}"/>
    <cellStyle name="Migliaia 2 6 3 2 3 4 2 2" xfId="41012" xr:uid="{00000000-0005-0000-0000-0000D0360000}"/>
    <cellStyle name="Migliaia 2 6 3 2 3 4 3" xfId="29595" xr:uid="{00000000-0005-0000-0000-0000D1360000}"/>
    <cellStyle name="Migliaia 2 6 3 2 3 5" xfId="12467" xr:uid="{00000000-0005-0000-0000-0000D2360000}"/>
    <cellStyle name="Migliaia 2 6 3 2 3 5 2" xfId="35304" xr:uid="{00000000-0005-0000-0000-0000D3360000}"/>
    <cellStyle name="Migliaia 2 6 3 2 3 6" xfId="23887" xr:uid="{00000000-0005-0000-0000-0000D4360000}"/>
    <cellStyle name="Migliaia 2 6 3 2 4" xfId="1202" xr:uid="{00000000-0005-0000-0000-0000D5360000}"/>
    <cellStyle name="Migliaia 2 6 3 2 4 2" xfId="2691" xr:uid="{00000000-0005-0000-0000-0000D6360000}"/>
    <cellStyle name="Migliaia 2 6 3 2 4 2 2" xfId="5547" xr:uid="{00000000-0005-0000-0000-0000D7360000}"/>
    <cellStyle name="Migliaia 2 6 3 2 4 2 2 2" xfId="11255" xr:uid="{00000000-0005-0000-0000-0000D8360000}"/>
    <cellStyle name="Migliaia 2 6 3 2 4 2 2 2 2" xfId="22673" xr:uid="{00000000-0005-0000-0000-0000D9360000}"/>
    <cellStyle name="Migliaia 2 6 3 2 4 2 2 2 2 2" xfId="45510" xr:uid="{00000000-0005-0000-0000-0000DA360000}"/>
    <cellStyle name="Migliaia 2 6 3 2 4 2 2 2 3" xfId="34093" xr:uid="{00000000-0005-0000-0000-0000DB360000}"/>
    <cellStyle name="Migliaia 2 6 3 2 4 2 2 3" xfId="16965" xr:uid="{00000000-0005-0000-0000-0000DC360000}"/>
    <cellStyle name="Migliaia 2 6 3 2 4 2 2 3 2" xfId="39802" xr:uid="{00000000-0005-0000-0000-0000DD360000}"/>
    <cellStyle name="Migliaia 2 6 3 2 4 2 2 4" xfId="28385" xr:uid="{00000000-0005-0000-0000-0000DE360000}"/>
    <cellStyle name="Migliaia 2 6 3 2 4 2 3" xfId="8402" xr:uid="{00000000-0005-0000-0000-0000DF360000}"/>
    <cellStyle name="Migliaia 2 6 3 2 4 2 3 2" xfId="19819" xr:uid="{00000000-0005-0000-0000-0000E0360000}"/>
    <cellStyle name="Migliaia 2 6 3 2 4 2 3 2 2" xfId="42656" xr:uid="{00000000-0005-0000-0000-0000E1360000}"/>
    <cellStyle name="Migliaia 2 6 3 2 4 2 3 3" xfId="31239" xr:uid="{00000000-0005-0000-0000-0000E2360000}"/>
    <cellStyle name="Migliaia 2 6 3 2 4 2 4" xfId="14111" xr:uid="{00000000-0005-0000-0000-0000E3360000}"/>
    <cellStyle name="Migliaia 2 6 3 2 4 2 4 2" xfId="36948" xr:uid="{00000000-0005-0000-0000-0000E4360000}"/>
    <cellStyle name="Migliaia 2 6 3 2 4 2 5" xfId="25531" xr:uid="{00000000-0005-0000-0000-0000E5360000}"/>
    <cellStyle name="Migliaia 2 6 3 2 4 3" xfId="4120" xr:uid="{00000000-0005-0000-0000-0000E6360000}"/>
    <cellStyle name="Migliaia 2 6 3 2 4 3 2" xfId="9829" xr:uid="{00000000-0005-0000-0000-0000E7360000}"/>
    <cellStyle name="Migliaia 2 6 3 2 4 3 2 2" xfId="21246" xr:uid="{00000000-0005-0000-0000-0000E8360000}"/>
    <cellStyle name="Migliaia 2 6 3 2 4 3 2 2 2" xfId="44083" xr:uid="{00000000-0005-0000-0000-0000E9360000}"/>
    <cellStyle name="Migliaia 2 6 3 2 4 3 2 3" xfId="32666" xr:uid="{00000000-0005-0000-0000-0000EA360000}"/>
    <cellStyle name="Migliaia 2 6 3 2 4 3 3" xfId="15538" xr:uid="{00000000-0005-0000-0000-0000EB360000}"/>
    <cellStyle name="Migliaia 2 6 3 2 4 3 3 2" xfId="38375" xr:uid="{00000000-0005-0000-0000-0000EC360000}"/>
    <cellStyle name="Migliaia 2 6 3 2 4 3 4" xfId="26958" xr:uid="{00000000-0005-0000-0000-0000ED360000}"/>
    <cellStyle name="Migliaia 2 6 3 2 4 4" xfId="6975" xr:uid="{00000000-0005-0000-0000-0000EE360000}"/>
    <cellStyle name="Migliaia 2 6 3 2 4 4 2" xfId="18392" xr:uid="{00000000-0005-0000-0000-0000EF360000}"/>
    <cellStyle name="Migliaia 2 6 3 2 4 4 2 2" xfId="41229" xr:uid="{00000000-0005-0000-0000-0000F0360000}"/>
    <cellStyle name="Migliaia 2 6 3 2 4 4 3" xfId="29812" xr:uid="{00000000-0005-0000-0000-0000F1360000}"/>
    <cellStyle name="Migliaia 2 6 3 2 4 5" xfId="12684" xr:uid="{00000000-0005-0000-0000-0000F2360000}"/>
    <cellStyle name="Migliaia 2 6 3 2 4 5 2" xfId="35521" xr:uid="{00000000-0005-0000-0000-0000F3360000}"/>
    <cellStyle name="Migliaia 2 6 3 2 4 6" xfId="24104" xr:uid="{00000000-0005-0000-0000-0000F4360000}"/>
    <cellStyle name="Migliaia 2 6 3 2 5" xfId="1449" xr:uid="{00000000-0005-0000-0000-0000F5360000}"/>
    <cellStyle name="Migliaia 2 6 3 2 5 2" xfId="2908" xr:uid="{00000000-0005-0000-0000-0000F6360000}"/>
    <cellStyle name="Migliaia 2 6 3 2 5 2 2" xfId="5764" xr:uid="{00000000-0005-0000-0000-0000F7360000}"/>
    <cellStyle name="Migliaia 2 6 3 2 5 2 2 2" xfId="11472" xr:uid="{00000000-0005-0000-0000-0000F8360000}"/>
    <cellStyle name="Migliaia 2 6 3 2 5 2 2 2 2" xfId="22890" xr:uid="{00000000-0005-0000-0000-0000F9360000}"/>
    <cellStyle name="Migliaia 2 6 3 2 5 2 2 2 2 2" xfId="45727" xr:uid="{00000000-0005-0000-0000-0000FA360000}"/>
    <cellStyle name="Migliaia 2 6 3 2 5 2 2 2 3" xfId="34310" xr:uid="{00000000-0005-0000-0000-0000FB360000}"/>
    <cellStyle name="Migliaia 2 6 3 2 5 2 2 3" xfId="17182" xr:uid="{00000000-0005-0000-0000-0000FC360000}"/>
    <cellStyle name="Migliaia 2 6 3 2 5 2 2 3 2" xfId="40019" xr:uid="{00000000-0005-0000-0000-0000FD360000}"/>
    <cellStyle name="Migliaia 2 6 3 2 5 2 2 4" xfId="28602" xr:uid="{00000000-0005-0000-0000-0000FE360000}"/>
    <cellStyle name="Migliaia 2 6 3 2 5 2 3" xfId="8619" xr:uid="{00000000-0005-0000-0000-0000FF360000}"/>
    <cellStyle name="Migliaia 2 6 3 2 5 2 3 2" xfId="20036" xr:uid="{00000000-0005-0000-0000-000000370000}"/>
    <cellStyle name="Migliaia 2 6 3 2 5 2 3 2 2" xfId="42873" xr:uid="{00000000-0005-0000-0000-000001370000}"/>
    <cellStyle name="Migliaia 2 6 3 2 5 2 3 3" xfId="31456" xr:uid="{00000000-0005-0000-0000-000002370000}"/>
    <cellStyle name="Migliaia 2 6 3 2 5 2 4" xfId="14328" xr:uid="{00000000-0005-0000-0000-000003370000}"/>
    <cellStyle name="Migliaia 2 6 3 2 5 2 4 2" xfId="37165" xr:uid="{00000000-0005-0000-0000-000004370000}"/>
    <cellStyle name="Migliaia 2 6 3 2 5 2 5" xfId="25748" xr:uid="{00000000-0005-0000-0000-000005370000}"/>
    <cellStyle name="Migliaia 2 6 3 2 5 3" xfId="4337" xr:uid="{00000000-0005-0000-0000-000006370000}"/>
    <cellStyle name="Migliaia 2 6 3 2 5 3 2" xfId="10046" xr:uid="{00000000-0005-0000-0000-000007370000}"/>
    <cellStyle name="Migliaia 2 6 3 2 5 3 2 2" xfId="21463" xr:uid="{00000000-0005-0000-0000-000008370000}"/>
    <cellStyle name="Migliaia 2 6 3 2 5 3 2 2 2" xfId="44300" xr:uid="{00000000-0005-0000-0000-000009370000}"/>
    <cellStyle name="Migliaia 2 6 3 2 5 3 2 3" xfId="32883" xr:uid="{00000000-0005-0000-0000-00000A370000}"/>
    <cellStyle name="Migliaia 2 6 3 2 5 3 3" xfId="15755" xr:uid="{00000000-0005-0000-0000-00000B370000}"/>
    <cellStyle name="Migliaia 2 6 3 2 5 3 3 2" xfId="38592" xr:uid="{00000000-0005-0000-0000-00000C370000}"/>
    <cellStyle name="Migliaia 2 6 3 2 5 3 4" xfId="27175" xr:uid="{00000000-0005-0000-0000-00000D370000}"/>
    <cellStyle name="Migliaia 2 6 3 2 5 4" xfId="7192" xr:uid="{00000000-0005-0000-0000-00000E370000}"/>
    <cellStyle name="Migliaia 2 6 3 2 5 4 2" xfId="18609" xr:uid="{00000000-0005-0000-0000-00000F370000}"/>
    <cellStyle name="Migliaia 2 6 3 2 5 4 2 2" xfId="41446" xr:uid="{00000000-0005-0000-0000-000010370000}"/>
    <cellStyle name="Migliaia 2 6 3 2 5 4 3" xfId="30029" xr:uid="{00000000-0005-0000-0000-000011370000}"/>
    <cellStyle name="Migliaia 2 6 3 2 5 5" xfId="12901" xr:uid="{00000000-0005-0000-0000-000012370000}"/>
    <cellStyle name="Migliaia 2 6 3 2 5 5 2" xfId="35738" xr:uid="{00000000-0005-0000-0000-000013370000}"/>
    <cellStyle name="Migliaia 2 6 3 2 5 6" xfId="24321" xr:uid="{00000000-0005-0000-0000-000014370000}"/>
    <cellStyle name="Migliaia 2 6 3 2 6" xfId="1696" xr:uid="{00000000-0005-0000-0000-000015370000}"/>
    <cellStyle name="Migliaia 2 6 3 2 6 2" xfId="3125" xr:uid="{00000000-0005-0000-0000-000016370000}"/>
    <cellStyle name="Migliaia 2 6 3 2 6 2 2" xfId="5981" xr:uid="{00000000-0005-0000-0000-000017370000}"/>
    <cellStyle name="Migliaia 2 6 3 2 6 2 2 2" xfId="11689" xr:uid="{00000000-0005-0000-0000-000018370000}"/>
    <cellStyle name="Migliaia 2 6 3 2 6 2 2 2 2" xfId="23107" xr:uid="{00000000-0005-0000-0000-000019370000}"/>
    <cellStyle name="Migliaia 2 6 3 2 6 2 2 2 2 2" xfId="45944" xr:uid="{00000000-0005-0000-0000-00001A370000}"/>
    <cellStyle name="Migliaia 2 6 3 2 6 2 2 2 3" xfId="34527" xr:uid="{00000000-0005-0000-0000-00001B370000}"/>
    <cellStyle name="Migliaia 2 6 3 2 6 2 2 3" xfId="17399" xr:uid="{00000000-0005-0000-0000-00001C370000}"/>
    <cellStyle name="Migliaia 2 6 3 2 6 2 2 3 2" xfId="40236" xr:uid="{00000000-0005-0000-0000-00001D370000}"/>
    <cellStyle name="Migliaia 2 6 3 2 6 2 2 4" xfId="28819" xr:uid="{00000000-0005-0000-0000-00001E370000}"/>
    <cellStyle name="Migliaia 2 6 3 2 6 2 3" xfId="8836" xr:uid="{00000000-0005-0000-0000-00001F370000}"/>
    <cellStyle name="Migliaia 2 6 3 2 6 2 3 2" xfId="20253" xr:uid="{00000000-0005-0000-0000-000020370000}"/>
    <cellStyle name="Migliaia 2 6 3 2 6 2 3 2 2" xfId="43090" xr:uid="{00000000-0005-0000-0000-000021370000}"/>
    <cellStyle name="Migliaia 2 6 3 2 6 2 3 3" xfId="31673" xr:uid="{00000000-0005-0000-0000-000022370000}"/>
    <cellStyle name="Migliaia 2 6 3 2 6 2 4" xfId="14545" xr:uid="{00000000-0005-0000-0000-000023370000}"/>
    <cellStyle name="Migliaia 2 6 3 2 6 2 4 2" xfId="37382" xr:uid="{00000000-0005-0000-0000-000024370000}"/>
    <cellStyle name="Migliaia 2 6 3 2 6 2 5" xfId="25965" xr:uid="{00000000-0005-0000-0000-000025370000}"/>
    <cellStyle name="Migliaia 2 6 3 2 6 3" xfId="4554" xr:uid="{00000000-0005-0000-0000-000026370000}"/>
    <cellStyle name="Migliaia 2 6 3 2 6 3 2" xfId="10263" xr:uid="{00000000-0005-0000-0000-000027370000}"/>
    <cellStyle name="Migliaia 2 6 3 2 6 3 2 2" xfId="21680" xr:uid="{00000000-0005-0000-0000-000028370000}"/>
    <cellStyle name="Migliaia 2 6 3 2 6 3 2 2 2" xfId="44517" xr:uid="{00000000-0005-0000-0000-000029370000}"/>
    <cellStyle name="Migliaia 2 6 3 2 6 3 2 3" xfId="33100" xr:uid="{00000000-0005-0000-0000-00002A370000}"/>
    <cellStyle name="Migliaia 2 6 3 2 6 3 3" xfId="15972" xr:uid="{00000000-0005-0000-0000-00002B370000}"/>
    <cellStyle name="Migliaia 2 6 3 2 6 3 3 2" xfId="38809" xr:uid="{00000000-0005-0000-0000-00002C370000}"/>
    <cellStyle name="Migliaia 2 6 3 2 6 3 4" xfId="27392" xr:uid="{00000000-0005-0000-0000-00002D370000}"/>
    <cellStyle name="Migliaia 2 6 3 2 6 4" xfId="7409" xr:uid="{00000000-0005-0000-0000-00002E370000}"/>
    <cellStyle name="Migliaia 2 6 3 2 6 4 2" xfId="18826" xr:uid="{00000000-0005-0000-0000-00002F370000}"/>
    <cellStyle name="Migliaia 2 6 3 2 6 4 2 2" xfId="41663" xr:uid="{00000000-0005-0000-0000-000030370000}"/>
    <cellStyle name="Migliaia 2 6 3 2 6 4 3" xfId="30246" xr:uid="{00000000-0005-0000-0000-000031370000}"/>
    <cellStyle name="Migliaia 2 6 3 2 6 5" xfId="13118" xr:uid="{00000000-0005-0000-0000-000032370000}"/>
    <cellStyle name="Migliaia 2 6 3 2 6 5 2" xfId="35955" xr:uid="{00000000-0005-0000-0000-000033370000}"/>
    <cellStyle name="Migliaia 2 6 3 2 6 6" xfId="24538" xr:uid="{00000000-0005-0000-0000-000034370000}"/>
    <cellStyle name="Migliaia 2 6 3 2 7" xfId="2040" xr:uid="{00000000-0005-0000-0000-000035370000}"/>
    <cellStyle name="Migliaia 2 6 3 2 7 2" xfId="4896" xr:uid="{00000000-0005-0000-0000-000036370000}"/>
    <cellStyle name="Migliaia 2 6 3 2 7 2 2" xfId="10604" xr:uid="{00000000-0005-0000-0000-000037370000}"/>
    <cellStyle name="Migliaia 2 6 3 2 7 2 2 2" xfId="22022" xr:uid="{00000000-0005-0000-0000-000038370000}"/>
    <cellStyle name="Migliaia 2 6 3 2 7 2 2 2 2" xfId="44859" xr:uid="{00000000-0005-0000-0000-000039370000}"/>
    <cellStyle name="Migliaia 2 6 3 2 7 2 2 3" xfId="33442" xr:uid="{00000000-0005-0000-0000-00003A370000}"/>
    <cellStyle name="Migliaia 2 6 3 2 7 2 3" xfId="16314" xr:uid="{00000000-0005-0000-0000-00003B370000}"/>
    <cellStyle name="Migliaia 2 6 3 2 7 2 3 2" xfId="39151" xr:uid="{00000000-0005-0000-0000-00003C370000}"/>
    <cellStyle name="Migliaia 2 6 3 2 7 2 4" xfId="27734" xr:uid="{00000000-0005-0000-0000-00003D370000}"/>
    <cellStyle name="Migliaia 2 6 3 2 7 3" xfId="7751" xr:uid="{00000000-0005-0000-0000-00003E370000}"/>
    <cellStyle name="Migliaia 2 6 3 2 7 3 2" xfId="19168" xr:uid="{00000000-0005-0000-0000-00003F370000}"/>
    <cellStyle name="Migliaia 2 6 3 2 7 3 2 2" xfId="42005" xr:uid="{00000000-0005-0000-0000-000040370000}"/>
    <cellStyle name="Migliaia 2 6 3 2 7 3 3" xfId="30588" xr:uid="{00000000-0005-0000-0000-000041370000}"/>
    <cellStyle name="Migliaia 2 6 3 2 7 4" xfId="13460" xr:uid="{00000000-0005-0000-0000-000042370000}"/>
    <cellStyle name="Migliaia 2 6 3 2 7 4 2" xfId="36297" xr:uid="{00000000-0005-0000-0000-000043370000}"/>
    <cellStyle name="Migliaia 2 6 3 2 7 5" xfId="24880" xr:uid="{00000000-0005-0000-0000-000044370000}"/>
    <cellStyle name="Migliaia 2 6 3 2 8" xfId="3469" xr:uid="{00000000-0005-0000-0000-000045370000}"/>
    <cellStyle name="Migliaia 2 6 3 2 8 2" xfId="9178" xr:uid="{00000000-0005-0000-0000-000046370000}"/>
    <cellStyle name="Migliaia 2 6 3 2 8 2 2" xfId="20595" xr:uid="{00000000-0005-0000-0000-000047370000}"/>
    <cellStyle name="Migliaia 2 6 3 2 8 2 2 2" xfId="43432" xr:uid="{00000000-0005-0000-0000-000048370000}"/>
    <cellStyle name="Migliaia 2 6 3 2 8 2 3" xfId="32015" xr:uid="{00000000-0005-0000-0000-000049370000}"/>
    <cellStyle name="Migliaia 2 6 3 2 8 3" xfId="14887" xr:uid="{00000000-0005-0000-0000-00004A370000}"/>
    <cellStyle name="Migliaia 2 6 3 2 8 3 2" xfId="37724" xr:uid="{00000000-0005-0000-0000-00004B370000}"/>
    <cellStyle name="Migliaia 2 6 3 2 8 4" xfId="26307" xr:uid="{00000000-0005-0000-0000-00004C370000}"/>
    <cellStyle name="Migliaia 2 6 3 2 9" xfId="6324" xr:uid="{00000000-0005-0000-0000-00004D370000}"/>
    <cellStyle name="Migliaia 2 6 3 2 9 2" xfId="17741" xr:uid="{00000000-0005-0000-0000-00004E370000}"/>
    <cellStyle name="Migliaia 2 6 3 2 9 2 2" xfId="40578" xr:uid="{00000000-0005-0000-0000-00004F370000}"/>
    <cellStyle name="Migliaia 2 6 3 2 9 3" xfId="29161" xr:uid="{00000000-0005-0000-0000-000050370000}"/>
    <cellStyle name="Migliaia 2 6 3 3" xfId="561" xr:uid="{00000000-0005-0000-0000-000051370000}"/>
    <cellStyle name="Migliaia 2 6 3 3 2" xfId="2143" xr:uid="{00000000-0005-0000-0000-000052370000}"/>
    <cellStyle name="Migliaia 2 6 3 3 2 2" xfId="4999" xr:uid="{00000000-0005-0000-0000-000053370000}"/>
    <cellStyle name="Migliaia 2 6 3 3 2 2 2" xfId="10707" xr:uid="{00000000-0005-0000-0000-000054370000}"/>
    <cellStyle name="Migliaia 2 6 3 3 2 2 2 2" xfId="22125" xr:uid="{00000000-0005-0000-0000-000055370000}"/>
    <cellStyle name="Migliaia 2 6 3 3 2 2 2 2 2" xfId="44962" xr:uid="{00000000-0005-0000-0000-000056370000}"/>
    <cellStyle name="Migliaia 2 6 3 3 2 2 2 3" xfId="33545" xr:uid="{00000000-0005-0000-0000-000057370000}"/>
    <cellStyle name="Migliaia 2 6 3 3 2 2 3" xfId="16417" xr:uid="{00000000-0005-0000-0000-000058370000}"/>
    <cellStyle name="Migliaia 2 6 3 3 2 2 3 2" xfId="39254" xr:uid="{00000000-0005-0000-0000-000059370000}"/>
    <cellStyle name="Migliaia 2 6 3 3 2 2 4" xfId="27837" xr:uid="{00000000-0005-0000-0000-00005A370000}"/>
    <cellStyle name="Migliaia 2 6 3 3 2 3" xfId="7854" xr:uid="{00000000-0005-0000-0000-00005B370000}"/>
    <cellStyle name="Migliaia 2 6 3 3 2 3 2" xfId="19271" xr:uid="{00000000-0005-0000-0000-00005C370000}"/>
    <cellStyle name="Migliaia 2 6 3 3 2 3 2 2" xfId="42108" xr:uid="{00000000-0005-0000-0000-00005D370000}"/>
    <cellStyle name="Migliaia 2 6 3 3 2 3 3" xfId="30691" xr:uid="{00000000-0005-0000-0000-00005E370000}"/>
    <cellStyle name="Migliaia 2 6 3 3 2 4" xfId="13563" xr:uid="{00000000-0005-0000-0000-00005F370000}"/>
    <cellStyle name="Migliaia 2 6 3 3 2 4 2" xfId="36400" xr:uid="{00000000-0005-0000-0000-000060370000}"/>
    <cellStyle name="Migliaia 2 6 3 3 2 5" xfId="24983" xr:uid="{00000000-0005-0000-0000-000061370000}"/>
    <cellStyle name="Migliaia 2 6 3 3 3" xfId="3572" xr:uid="{00000000-0005-0000-0000-000062370000}"/>
    <cellStyle name="Migliaia 2 6 3 3 3 2" xfId="9281" xr:uid="{00000000-0005-0000-0000-000063370000}"/>
    <cellStyle name="Migliaia 2 6 3 3 3 2 2" xfId="20698" xr:uid="{00000000-0005-0000-0000-000064370000}"/>
    <cellStyle name="Migliaia 2 6 3 3 3 2 2 2" xfId="43535" xr:uid="{00000000-0005-0000-0000-000065370000}"/>
    <cellStyle name="Migliaia 2 6 3 3 3 2 3" xfId="32118" xr:uid="{00000000-0005-0000-0000-000066370000}"/>
    <cellStyle name="Migliaia 2 6 3 3 3 3" xfId="14990" xr:uid="{00000000-0005-0000-0000-000067370000}"/>
    <cellStyle name="Migliaia 2 6 3 3 3 3 2" xfId="37827" xr:uid="{00000000-0005-0000-0000-000068370000}"/>
    <cellStyle name="Migliaia 2 6 3 3 3 4" xfId="26410" xr:uid="{00000000-0005-0000-0000-000069370000}"/>
    <cellStyle name="Migliaia 2 6 3 3 4" xfId="6427" xr:uid="{00000000-0005-0000-0000-00006A370000}"/>
    <cellStyle name="Migliaia 2 6 3 3 4 2" xfId="17844" xr:uid="{00000000-0005-0000-0000-00006B370000}"/>
    <cellStyle name="Migliaia 2 6 3 3 4 2 2" xfId="40681" xr:uid="{00000000-0005-0000-0000-00006C370000}"/>
    <cellStyle name="Migliaia 2 6 3 3 4 3" xfId="29264" xr:uid="{00000000-0005-0000-0000-00006D370000}"/>
    <cellStyle name="Migliaia 2 6 3 3 5" xfId="12136" xr:uid="{00000000-0005-0000-0000-00006E370000}"/>
    <cellStyle name="Migliaia 2 6 3 3 5 2" xfId="34973" xr:uid="{00000000-0005-0000-0000-00006F370000}"/>
    <cellStyle name="Migliaia 2 6 3 3 6" xfId="23556" xr:uid="{00000000-0005-0000-0000-000070370000}"/>
    <cellStyle name="Migliaia 2 6 3 4" xfId="824" xr:uid="{00000000-0005-0000-0000-000071370000}"/>
    <cellStyle name="Migliaia 2 6 3 4 2" xfId="2360" xr:uid="{00000000-0005-0000-0000-000072370000}"/>
    <cellStyle name="Migliaia 2 6 3 4 2 2" xfId="5216" xr:uid="{00000000-0005-0000-0000-000073370000}"/>
    <cellStyle name="Migliaia 2 6 3 4 2 2 2" xfId="10924" xr:uid="{00000000-0005-0000-0000-000074370000}"/>
    <cellStyle name="Migliaia 2 6 3 4 2 2 2 2" xfId="22342" xr:uid="{00000000-0005-0000-0000-000075370000}"/>
    <cellStyle name="Migliaia 2 6 3 4 2 2 2 2 2" xfId="45179" xr:uid="{00000000-0005-0000-0000-000076370000}"/>
    <cellStyle name="Migliaia 2 6 3 4 2 2 2 3" xfId="33762" xr:uid="{00000000-0005-0000-0000-000077370000}"/>
    <cellStyle name="Migliaia 2 6 3 4 2 2 3" xfId="16634" xr:uid="{00000000-0005-0000-0000-000078370000}"/>
    <cellStyle name="Migliaia 2 6 3 4 2 2 3 2" xfId="39471" xr:uid="{00000000-0005-0000-0000-000079370000}"/>
    <cellStyle name="Migliaia 2 6 3 4 2 2 4" xfId="28054" xr:uid="{00000000-0005-0000-0000-00007A370000}"/>
    <cellStyle name="Migliaia 2 6 3 4 2 3" xfId="8071" xr:uid="{00000000-0005-0000-0000-00007B370000}"/>
    <cellStyle name="Migliaia 2 6 3 4 2 3 2" xfId="19488" xr:uid="{00000000-0005-0000-0000-00007C370000}"/>
    <cellStyle name="Migliaia 2 6 3 4 2 3 2 2" xfId="42325" xr:uid="{00000000-0005-0000-0000-00007D370000}"/>
    <cellStyle name="Migliaia 2 6 3 4 2 3 3" xfId="30908" xr:uid="{00000000-0005-0000-0000-00007E370000}"/>
    <cellStyle name="Migliaia 2 6 3 4 2 4" xfId="13780" xr:uid="{00000000-0005-0000-0000-00007F370000}"/>
    <cellStyle name="Migliaia 2 6 3 4 2 4 2" xfId="36617" xr:uid="{00000000-0005-0000-0000-000080370000}"/>
    <cellStyle name="Migliaia 2 6 3 4 2 5" xfId="25200" xr:uid="{00000000-0005-0000-0000-000081370000}"/>
    <cellStyle name="Migliaia 2 6 3 4 3" xfId="3789" xr:uid="{00000000-0005-0000-0000-000082370000}"/>
    <cellStyle name="Migliaia 2 6 3 4 3 2" xfId="9498" xr:uid="{00000000-0005-0000-0000-000083370000}"/>
    <cellStyle name="Migliaia 2 6 3 4 3 2 2" xfId="20915" xr:uid="{00000000-0005-0000-0000-000084370000}"/>
    <cellStyle name="Migliaia 2 6 3 4 3 2 2 2" xfId="43752" xr:uid="{00000000-0005-0000-0000-000085370000}"/>
    <cellStyle name="Migliaia 2 6 3 4 3 2 3" xfId="32335" xr:uid="{00000000-0005-0000-0000-000086370000}"/>
    <cellStyle name="Migliaia 2 6 3 4 3 3" xfId="15207" xr:uid="{00000000-0005-0000-0000-000087370000}"/>
    <cellStyle name="Migliaia 2 6 3 4 3 3 2" xfId="38044" xr:uid="{00000000-0005-0000-0000-000088370000}"/>
    <cellStyle name="Migliaia 2 6 3 4 3 4" xfId="26627" xr:uid="{00000000-0005-0000-0000-000089370000}"/>
    <cellStyle name="Migliaia 2 6 3 4 4" xfId="6644" xr:uid="{00000000-0005-0000-0000-00008A370000}"/>
    <cellStyle name="Migliaia 2 6 3 4 4 2" xfId="18061" xr:uid="{00000000-0005-0000-0000-00008B370000}"/>
    <cellStyle name="Migliaia 2 6 3 4 4 2 2" xfId="40898" xr:uid="{00000000-0005-0000-0000-00008C370000}"/>
    <cellStyle name="Migliaia 2 6 3 4 4 3" xfId="29481" xr:uid="{00000000-0005-0000-0000-00008D370000}"/>
    <cellStyle name="Migliaia 2 6 3 4 5" xfId="12353" xr:uid="{00000000-0005-0000-0000-00008E370000}"/>
    <cellStyle name="Migliaia 2 6 3 4 5 2" xfId="35190" xr:uid="{00000000-0005-0000-0000-00008F370000}"/>
    <cellStyle name="Migliaia 2 6 3 4 6" xfId="23773" xr:uid="{00000000-0005-0000-0000-000090370000}"/>
    <cellStyle name="Migliaia 2 6 3 5" xfId="1071" xr:uid="{00000000-0005-0000-0000-000091370000}"/>
    <cellStyle name="Migliaia 2 6 3 5 2" xfId="2577" xr:uid="{00000000-0005-0000-0000-000092370000}"/>
    <cellStyle name="Migliaia 2 6 3 5 2 2" xfId="5433" xr:uid="{00000000-0005-0000-0000-000093370000}"/>
    <cellStyle name="Migliaia 2 6 3 5 2 2 2" xfId="11141" xr:uid="{00000000-0005-0000-0000-000094370000}"/>
    <cellStyle name="Migliaia 2 6 3 5 2 2 2 2" xfId="22559" xr:uid="{00000000-0005-0000-0000-000095370000}"/>
    <cellStyle name="Migliaia 2 6 3 5 2 2 2 2 2" xfId="45396" xr:uid="{00000000-0005-0000-0000-000096370000}"/>
    <cellStyle name="Migliaia 2 6 3 5 2 2 2 3" xfId="33979" xr:uid="{00000000-0005-0000-0000-000097370000}"/>
    <cellStyle name="Migliaia 2 6 3 5 2 2 3" xfId="16851" xr:uid="{00000000-0005-0000-0000-000098370000}"/>
    <cellStyle name="Migliaia 2 6 3 5 2 2 3 2" xfId="39688" xr:uid="{00000000-0005-0000-0000-000099370000}"/>
    <cellStyle name="Migliaia 2 6 3 5 2 2 4" xfId="28271" xr:uid="{00000000-0005-0000-0000-00009A370000}"/>
    <cellStyle name="Migliaia 2 6 3 5 2 3" xfId="8288" xr:uid="{00000000-0005-0000-0000-00009B370000}"/>
    <cellStyle name="Migliaia 2 6 3 5 2 3 2" xfId="19705" xr:uid="{00000000-0005-0000-0000-00009C370000}"/>
    <cellStyle name="Migliaia 2 6 3 5 2 3 2 2" xfId="42542" xr:uid="{00000000-0005-0000-0000-00009D370000}"/>
    <cellStyle name="Migliaia 2 6 3 5 2 3 3" xfId="31125" xr:uid="{00000000-0005-0000-0000-00009E370000}"/>
    <cellStyle name="Migliaia 2 6 3 5 2 4" xfId="13997" xr:uid="{00000000-0005-0000-0000-00009F370000}"/>
    <cellStyle name="Migliaia 2 6 3 5 2 4 2" xfId="36834" xr:uid="{00000000-0005-0000-0000-0000A0370000}"/>
    <cellStyle name="Migliaia 2 6 3 5 2 5" xfId="25417" xr:uid="{00000000-0005-0000-0000-0000A1370000}"/>
    <cellStyle name="Migliaia 2 6 3 5 3" xfId="4006" xr:uid="{00000000-0005-0000-0000-0000A2370000}"/>
    <cellStyle name="Migliaia 2 6 3 5 3 2" xfId="9715" xr:uid="{00000000-0005-0000-0000-0000A3370000}"/>
    <cellStyle name="Migliaia 2 6 3 5 3 2 2" xfId="21132" xr:uid="{00000000-0005-0000-0000-0000A4370000}"/>
    <cellStyle name="Migliaia 2 6 3 5 3 2 2 2" xfId="43969" xr:uid="{00000000-0005-0000-0000-0000A5370000}"/>
    <cellStyle name="Migliaia 2 6 3 5 3 2 3" xfId="32552" xr:uid="{00000000-0005-0000-0000-0000A6370000}"/>
    <cellStyle name="Migliaia 2 6 3 5 3 3" xfId="15424" xr:uid="{00000000-0005-0000-0000-0000A7370000}"/>
    <cellStyle name="Migliaia 2 6 3 5 3 3 2" xfId="38261" xr:uid="{00000000-0005-0000-0000-0000A8370000}"/>
    <cellStyle name="Migliaia 2 6 3 5 3 4" xfId="26844" xr:uid="{00000000-0005-0000-0000-0000A9370000}"/>
    <cellStyle name="Migliaia 2 6 3 5 4" xfId="6861" xr:uid="{00000000-0005-0000-0000-0000AA370000}"/>
    <cellStyle name="Migliaia 2 6 3 5 4 2" xfId="18278" xr:uid="{00000000-0005-0000-0000-0000AB370000}"/>
    <cellStyle name="Migliaia 2 6 3 5 4 2 2" xfId="41115" xr:uid="{00000000-0005-0000-0000-0000AC370000}"/>
    <cellStyle name="Migliaia 2 6 3 5 4 3" xfId="29698" xr:uid="{00000000-0005-0000-0000-0000AD370000}"/>
    <cellStyle name="Migliaia 2 6 3 5 5" xfId="12570" xr:uid="{00000000-0005-0000-0000-0000AE370000}"/>
    <cellStyle name="Migliaia 2 6 3 5 5 2" xfId="35407" xr:uid="{00000000-0005-0000-0000-0000AF370000}"/>
    <cellStyle name="Migliaia 2 6 3 5 6" xfId="23990" xr:uid="{00000000-0005-0000-0000-0000B0370000}"/>
    <cellStyle name="Migliaia 2 6 3 6" xfId="1318" xr:uid="{00000000-0005-0000-0000-0000B1370000}"/>
    <cellStyle name="Migliaia 2 6 3 6 2" xfId="2794" xr:uid="{00000000-0005-0000-0000-0000B2370000}"/>
    <cellStyle name="Migliaia 2 6 3 6 2 2" xfId="5650" xr:uid="{00000000-0005-0000-0000-0000B3370000}"/>
    <cellStyle name="Migliaia 2 6 3 6 2 2 2" xfId="11358" xr:uid="{00000000-0005-0000-0000-0000B4370000}"/>
    <cellStyle name="Migliaia 2 6 3 6 2 2 2 2" xfId="22776" xr:uid="{00000000-0005-0000-0000-0000B5370000}"/>
    <cellStyle name="Migliaia 2 6 3 6 2 2 2 2 2" xfId="45613" xr:uid="{00000000-0005-0000-0000-0000B6370000}"/>
    <cellStyle name="Migliaia 2 6 3 6 2 2 2 3" xfId="34196" xr:uid="{00000000-0005-0000-0000-0000B7370000}"/>
    <cellStyle name="Migliaia 2 6 3 6 2 2 3" xfId="17068" xr:uid="{00000000-0005-0000-0000-0000B8370000}"/>
    <cellStyle name="Migliaia 2 6 3 6 2 2 3 2" xfId="39905" xr:uid="{00000000-0005-0000-0000-0000B9370000}"/>
    <cellStyle name="Migliaia 2 6 3 6 2 2 4" xfId="28488" xr:uid="{00000000-0005-0000-0000-0000BA370000}"/>
    <cellStyle name="Migliaia 2 6 3 6 2 3" xfId="8505" xr:uid="{00000000-0005-0000-0000-0000BB370000}"/>
    <cellStyle name="Migliaia 2 6 3 6 2 3 2" xfId="19922" xr:uid="{00000000-0005-0000-0000-0000BC370000}"/>
    <cellStyle name="Migliaia 2 6 3 6 2 3 2 2" xfId="42759" xr:uid="{00000000-0005-0000-0000-0000BD370000}"/>
    <cellStyle name="Migliaia 2 6 3 6 2 3 3" xfId="31342" xr:uid="{00000000-0005-0000-0000-0000BE370000}"/>
    <cellStyle name="Migliaia 2 6 3 6 2 4" xfId="14214" xr:uid="{00000000-0005-0000-0000-0000BF370000}"/>
    <cellStyle name="Migliaia 2 6 3 6 2 4 2" xfId="37051" xr:uid="{00000000-0005-0000-0000-0000C0370000}"/>
    <cellStyle name="Migliaia 2 6 3 6 2 5" xfId="25634" xr:uid="{00000000-0005-0000-0000-0000C1370000}"/>
    <cellStyle name="Migliaia 2 6 3 6 3" xfId="4223" xr:uid="{00000000-0005-0000-0000-0000C2370000}"/>
    <cellStyle name="Migliaia 2 6 3 6 3 2" xfId="9932" xr:uid="{00000000-0005-0000-0000-0000C3370000}"/>
    <cellStyle name="Migliaia 2 6 3 6 3 2 2" xfId="21349" xr:uid="{00000000-0005-0000-0000-0000C4370000}"/>
    <cellStyle name="Migliaia 2 6 3 6 3 2 2 2" xfId="44186" xr:uid="{00000000-0005-0000-0000-0000C5370000}"/>
    <cellStyle name="Migliaia 2 6 3 6 3 2 3" xfId="32769" xr:uid="{00000000-0005-0000-0000-0000C6370000}"/>
    <cellStyle name="Migliaia 2 6 3 6 3 3" xfId="15641" xr:uid="{00000000-0005-0000-0000-0000C7370000}"/>
    <cellStyle name="Migliaia 2 6 3 6 3 3 2" xfId="38478" xr:uid="{00000000-0005-0000-0000-0000C8370000}"/>
    <cellStyle name="Migliaia 2 6 3 6 3 4" xfId="27061" xr:uid="{00000000-0005-0000-0000-0000C9370000}"/>
    <cellStyle name="Migliaia 2 6 3 6 4" xfId="7078" xr:uid="{00000000-0005-0000-0000-0000CA370000}"/>
    <cellStyle name="Migliaia 2 6 3 6 4 2" xfId="18495" xr:uid="{00000000-0005-0000-0000-0000CB370000}"/>
    <cellStyle name="Migliaia 2 6 3 6 4 2 2" xfId="41332" xr:uid="{00000000-0005-0000-0000-0000CC370000}"/>
    <cellStyle name="Migliaia 2 6 3 6 4 3" xfId="29915" xr:uid="{00000000-0005-0000-0000-0000CD370000}"/>
    <cellStyle name="Migliaia 2 6 3 6 5" xfId="12787" xr:uid="{00000000-0005-0000-0000-0000CE370000}"/>
    <cellStyle name="Migliaia 2 6 3 6 5 2" xfId="35624" xr:uid="{00000000-0005-0000-0000-0000CF370000}"/>
    <cellStyle name="Migliaia 2 6 3 6 6" xfId="24207" xr:uid="{00000000-0005-0000-0000-0000D0370000}"/>
    <cellStyle name="Migliaia 2 6 3 7" xfId="1565" xr:uid="{00000000-0005-0000-0000-0000D1370000}"/>
    <cellStyle name="Migliaia 2 6 3 7 2" xfId="3011" xr:uid="{00000000-0005-0000-0000-0000D2370000}"/>
    <cellStyle name="Migliaia 2 6 3 7 2 2" xfId="5867" xr:uid="{00000000-0005-0000-0000-0000D3370000}"/>
    <cellStyle name="Migliaia 2 6 3 7 2 2 2" xfId="11575" xr:uid="{00000000-0005-0000-0000-0000D4370000}"/>
    <cellStyle name="Migliaia 2 6 3 7 2 2 2 2" xfId="22993" xr:uid="{00000000-0005-0000-0000-0000D5370000}"/>
    <cellStyle name="Migliaia 2 6 3 7 2 2 2 2 2" xfId="45830" xr:uid="{00000000-0005-0000-0000-0000D6370000}"/>
    <cellStyle name="Migliaia 2 6 3 7 2 2 2 3" xfId="34413" xr:uid="{00000000-0005-0000-0000-0000D7370000}"/>
    <cellStyle name="Migliaia 2 6 3 7 2 2 3" xfId="17285" xr:uid="{00000000-0005-0000-0000-0000D8370000}"/>
    <cellStyle name="Migliaia 2 6 3 7 2 2 3 2" xfId="40122" xr:uid="{00000000-0005-0000-0000-0000D9370000}"/>
    <cellStyle name="Migliaia 2 6 3 7 2 2 4" xfId="28705" xr:uid="{00000000-0005-0000-0000-0000DA370000}"/>
    <cellStyle name="Migliaia 2 6 3 7 2 3" xfId="8722" xr:uid="{00000000-0005-0000-0000-0000DB370000}"/>
    <cellStyle name="Migliaia 2 6 3 7 2 3 2" xfId="20139" xr:uid="{00000000-0005-0000-0000-0000DC370000}"/>
    <cellStyle name="Migliaia 2 6 3 7 2 3 2 2" xfId="42976" xr:uid="{00000000-0005-0000-0000-0000DD370000}"/>
    <cellStyle name="Migliaia 2 6 3 7 2 3 3" xfId="31559" xr:uid="{00000000-0005-0000-0000-0000DE370000}"/>
    <cellStyle name="Migliaia 2 6 3 7 2 4" xfId="14431" xr:uid="{00000000-0005-0000-0000-0000DF370000}"/>
    <cellStyle name="Migliaia 2 6 3 7 2 4 2" xfId="37268" xr:uid="{00000000-0005-0000-0000-0000E0370000}"/>
    <cellStyle name="Migliaia 2 6 3 7 2 5" xfId="25851" xr:uid="{00000000-0005-0000-0000-0000E1370000}"/>
    <cellStyle name="Migliaia 2 6 3 7 3" xfId="4440" xr:uid="{00000000-0005-0000-0000-0000E2370000}"/>
    <cellStyle name="Migliaia 2 6 3 7 3 2" xfId="10149" xr:uid="{00000000-0005-0000-0000-0000E3370000}"/>
    <cellStyle name="Migliaia 2 6 3 7 3 2 2" xfId="21566" xr:uid="{00000000-0005-0000-0000-0000E4370000}"/>
    <cellStyle name="Migliaia 2 6 3 7 3 2 2 2" xfId="44403" xr:uid="{00000000-0005-0000-0000-0000E5370000}"/>
    <cellStyle name="Migliaia 2 6 3 7 3 2 3" xfId="32986" xr:uid="{00000000-0005-0000-0000-0000E6370000}"/>
    <cellStyle name="Migliaia 2 6 3 7 3 3" xfId="15858" xr:uid="{00000000-0005-0000-0000-0000E7370000}"/>
    <cellStyle name="Migliaia 2 6 3 7 3 3 2" xfId="38695" xr:uid="{00000000-0005-0000-0000-0000E8370000}"/>
    <cellStyle name="Migliaia 2 6 3 7 3 4" xfId="27278" xr:uid="{00000000-0005-0000-0000-0000E9370000}"/>
    <cellStyle name="Migliaia 2 6 3 7 4" xfId="7295" xr:uid="{00000000-0005-0000-0000-0000EA370000}"/>
    <cellStyle name="Migliaia 2 6 3 7 4 2" xfId="18712" xr:uid="{00000000-0005-0000-0000-0000EB370000}"/>
    <cellStyle name="Migliaia 2 6 3 7 4 2 2" xfId="41549" xr:uid="{00000000-0005-0000-0000-0000EC370000}"/>
    <cellStyle name="Migliaia 2 6 3 7 4 3" xfId="30132" xr:uid="{00000000-0005-0000-0000-0000ED370000}"/>
    <cellStyle name="Migliaia 2 6 3 7 5" xfId="13004" xr:uid="{00000000-0005-0000-0000-0000EE370000}"/>
    <cellStyle name="Migliaia 2 6 3 7 5 2" xfId="35841" xr:uid="{00000000-0005-0000-0000-0000EF370000}"/>
    <cellStyle name="Migliaia 2 6 3 7 6" xfId="24424" xr:uid="{00000000-0005-0000-0000-0000F0370000}"/>
    <cellStyle name="Migliaia 2 6 3 8" xfId="1914" xr:uid="{00000000-0005-0000-0000-0000F1370000}"/>
    <cellStyle name="Migliaia 2 6 3 8 2" xfId="4770" xr:uid="{00000000-0005-0000-0000-0000F2370000}"/>
    <cellStyle name="Migliaia 2 6 3 8 2 2" xfId="10479" xr:uid="{00000000-0005-0000-0000-0000F3370000}"/>
    <cellStyle name="Migliaia 2 6 3 8 2 2 2" xfId="21896" xr:uid="{00000000-0005-0000-0000-0000F4370000}"/>
    <cellStyle name="Migliaia 2 6 3 8 2 2 2 2" xfId="44733" xr:uid="{00000000-0005-0000-0000-0000F5370000}"/>
    <cellStyle name="Migliaia 2 6 3 8 2 2 3" xfId="33316" xr:uid="{00000000-0005-0000-0000-0000F6370000}"/>
    <cellStyle name="Migliaia 2 6 3 8 2 3" xfId="16188" xr:uid="{00000000-0005-0000-0000-0000F7370000}"/>
    <cellStyle name="Migliaia 2 6 3 8 2 3 2" xfId="39025" xr:uid="{00000000-0005-0000-0000-0000F8370000}"/>
    <cellStyle name="Migliaia 2 6 3 8 2 4" xfId="27608" xr:uid="{00000000-0005-0000-0000-0000F9370000}"/>
    <cellStyle name="Migliaia 2 6 3 8 3" xfId="7625" xr:uid="{00000000-0005-0000-0000-0000FA370000}"/>
    <cellStyle name="Migliaia 2 6 3 8 3 2" xfId="19042" xr:uid="{00000000-0005-0000-0000-0000FB370000}"/>
    <cellStyle name="Migliaia 2 6 3 8 3 2 2" xfId="41879" xr:uid="{00000000-0005-0000-0000-0000FC370000}"/>
    <cellStyle name="Migliaia 2 6 3 8 3 3" xfId="30462" xr:uid="{00000000-0005-0000-0000-0000FD370000}"/>
    <cellStyle name="Migliaia 2 6 3 8 4" xfId="13334" xr:uid="{00000000-0005-0000-0000-0000FE370000}"/>
    <cellStyle name="Migliaia 2 6 3 8 4 2" xfId="36171" xr:uid="{00000000-0005-0000-0000-0000FF370000}"/>
    <cellStyle name="Migliaia 2 6 3 8 5" xfId="24754" xr:uid="{00000000-0005-0000-0000-000000380000}"/>
    <cellStyle name="Migliaia 2 6 3 9" xfId="3343" xr:uid="{00000000-0005-0000-0000-000001380000}"/>
    <cellStyle name="Migliaia 2 6 3 9 2" xfId="9052" xr:uid="{00000000-0005-0000-0000-000002380000}"/>
    <cellStyle name="Migliaia 2 6 3 9 2 2" xfId="20469" xr:uid="{00000000-0005-0000-0000-000003380000}"/>
    <cellStyle name="Migliaia 2 6 3 9 2 2 2" xfId="43306" xr:uid="{00000000-0005-0000-0000-000004380000}"/>
    <cellStyle name="Migliaia 2 6 3 9 2 3" xfId="31889" xr:uid="{00000000-0005-0000-0000-000005380000}"/>
    <cellStyle name="Migliaia 2 6 3 9 3" xfId="14761" xr:uid="{00000000-0005-0000-0000-000006380000}"/>
    <cellStyle name="Migliaia 2 6 3 9 3 2" xfId="37598" xr:uid="{00000000-0005-0000-0000-000007380000}"/>
    <cellStyle name="Migliaia 2 6 3 9 4" xfId="26181" xr:uid="{00000000-0005-0000-0000-000008380000}"/>
    <cellStyle name="Migliaia 2 6 4" xfId="409" xr:uid="{00000000-0005-0000-0000-000009380000}"/>
    <cellStyle name="Migliaia 2 6 4 10" xfId="12004" xr:uid="{00000000-0005-0000-0000-00000A380000}"/>
    <cellStyle name="Migliaia 2 6 4 10 2" xfId="34841" xr:uid="{00000000-0005-0000-0000-00000B380000}"/>
    <cellStyle name="Migliaia 2 6 4 11" xfId="23424" xr:uid="{00000000-0005-0000-0000-00000C380000}"/>
    <cellStyle name="Migliaia 2 6 4 2" xfId="663" xr:uid="{00000000-0005-0000-0000-00000D380000}"/>
    <cellStyle name="Migliaia 2 6 4 2 2" xfId="2228" xr:uid="{00000000-0005-0000-0000-00000E380000}"/>
    <cellStyle name="Migliaia 2 6 4 2 2 2" xfId="5084" xr:uid="{00000000-0005-0000-0000-00000F380000}"/>
    <cellStyle name="Migliaia 2 6 4 2 2 2 2" xfId="10792" xr:uid="{00000000-0005-0000-0000-000010380000}"/>
    <cellStyle name="Migliaia 2 6 4 2 2 2 2 2" xfId="22210" xr:uid="{00000000-0005-0000-0000-000011380000}"/>
    <cellStyle name="Migliaia 2 6 4 2 2 2 2 2 2" xfId="45047" xr:uid="{00000000-0005-0000-0000-000012380000}"/>
    <cellStyle name="Migliaia 2 6 4 2 2 2 2 3" xfId="33630" xr:uid="{00000000-0005-0000-0000-000013380000}"/>
    <cellStyle name="Migliaia 2 6 4 2 2 2 3" xfId="16502" xr:uid="{00000000-0005-0000-0000-000014380000}"/>
    <cellStyle name="Migliaia 2 6 4 2 2 2 3 2" xfId="39339" xr:uid="{00000000-0005-0000-0000-000015380000}"/>
    <cellStyle name="Migliaia 2 6 4 2 2 2 4" xfId="27922" xr:uid="{00000000-0005-0000-0000-000016380000}"/>
    <cellStyle name="Migliaia 2 6 4 2 2 3" xfId="7939" xr:uid="{00000000-0005-0000-0000-000017380000}"/>
    <cellStyle name="Migliaia 2 6 4 2 2 3 2" xfId="19356" xr:uid="{00000000-0005-0000-0000-000018380000}"/>
    <cellStyle name="Migliaia 2 6 4 2 2 3 2 2" xfId="42193" xr:uid="{00000000-0005-0000-0000-000019380000}"/>
    <cellStyle name="Migliaia 2 6 4 2 2 3 3" xfId="30776" xr:uid="{00000000-0005-0000-0000-00001A380000}"/>
    <cellStyle name="Migliaia 2 6 4 2 2 4" xfId="13648" xr:uid="{00000000-0005-0000-0000-00001B380000}"/>
    <cellStyle name="Migliaia 2 6 4 2 2 4 2" xfId="36485" xr:uid="{00000000-0005-0000-0000-00001C380000}"/>
    <cellStyle name="Migliaia 2 6 4 2 2 5" xfId="25068" xr:uid="{00000000-0005-0000-0000-00001D380000}"/>
    <cellStyle name="Migliaia 2 6 4 2 3" xfId="3657" xr:uid="{00000000-0005-0000-0000-00001E380000}"/>
    <cellStyle name="Migliaia 2 6 4 2 3 2" xfId="9366" xr:uid="{00000000-0005-0000-0000-00001F380000}"/>
    <cellStyle name="Migliaia 2 6 4 2 3 2 2" xfId="20783" xr:uid="{00000000-0005-0000-0000-000020380000}"/>
    <cellStyle name="Migliaia 2 6 4 2 3 2 2 2" xfId="43620" xr:uid="{00000000-0005-0000-0000-000021380000}"/>
    <cellStyle name="Migliaia 2 6 4 2 3 2 3" xfId="32203" xr:uid="{00000000-0005-0000-0000-000022380000}"/>
    <cellStyle name="Migliaia 2 6 4 2 3 3" xfId="15075" xr:uid="{00000000-0005-0000-0000-000023380000}"/>
    <cellStyle name="Migliaia 2 6 4 2 3 3 2" xfId="37912" xr:uid="{00000000-0005-0000-0000-000024380000}"/>
    <cellStyle name="Migliaia 2 6 4 2 3 4" xfId="26495" xr:uid="{00000000-0005-0000-0000-000025380000}"/>
    <cellStyle name="Migliaia 2 6 4 2 4" xfId="6512" xr:uid="{00000000-0005-0000-0000-000026380000}"/>
    <cellStyle name="Migliaia 2 6 4 2 4 2" xfId="17929" xr:uid="{00000000-0005-0000-0000-000027380000}"/>
    <cellStyle name="Migliaia 2 6 4 2 4 2 2" xfId="40766" xr:uid="{00000000-0005-0000-0000-000028380000}"/>
    <cellStyle name="Migliaia 2 6 4 2 4 3" xfId="29349" xr:uid="{00000000-0005-0000-0000-000029380000}"/>
    <cellStyle name="Migliaia 2 6 4 2 5" xfId="12221" xr:uid="{00000000-0005-0000-0000-00002A380000}"/>
    <cellStyle name="Migliaia 2 6 4 2 5 2" xfId="35058" xr:uid="{00000000-0005-0000-0000-00002B380000}"/>
    <cellStyle name="Migliaia 2 6 4 2 6" xfId="23641" xr:uid="{00000000-0005-0000-0000-00002C380000}"/>
    <cellStyle name="Migliaia 2 6 4 3" xfId="923" xr:uid="{00000000-0005-0000-0000-00002D380000}"/>
    <cellStyle name="Migliaia 2 6 4 3 2" xfId="2445" xr:uid="{00000000-0005-0000-0000-00002E380000}"/>
    <cellStyle name="Migliaia 2 6 4 3 2 2" xfId="5301" xr:uid="{00000000-0005-0000-0000-00002F380000}"/>
    <cellStyle name="Migliaia 2 6 4 3 2 2 2" xfId="11009" xr:uid="{00000000-0005-0000-0000-000030380000}"/>
    <cellStyle name="Migliaia 2 6 4 3 2 2 2 2" xfId="22427" xr:uid="{00000000-0005-0000-0000-000031380000}"/>
    <cellStyle name="Migliaia 2 6 4 3 2 2 2 2 2" xfId="45264" xr:uid="{00000000-0005-0000-0000-000032380000}"/>
    <cellStyle name="Migliaia 2 6 4 3 2 2 2 3" xfId="33847" xr:uid="{00000000-0005-0000-0000-000033380000}"/>
    <cellStyle name="Migliaia 2 6 4 3 2 2 3" xfId="16719" xr:uid="{00000000-0005-0000-0000-000034380000}"/>
    <cellStyle name="Migliaia 2 6 4 3 2 2 3 2" xfId="39556" xr:uid="{00000000-0005-0000-0000-000035380000}"/>
    <cellStyle name="Migliaia 2 6 4 3 2 2 4" xfId="28139" xr:uid="{00000000-0005-0000-0000-000036380000}"/>
    <cellStyle name="Migliaia 2 6 4 3 2 3" xfId="8156" xr:uid="{00000000-0005-0000-0000-000037380000}"/>
    <cellStyle name="Migliaia 2 6 4 3 2 3 2" xfId="19573" xr:uid="{00000000-0005-0000-0000-000038380000}"/>
    <cellStyle name="Migliaia 2 6 4 3 2 3 2 2" xfId="42410" xr:uid="{00000000-0005-0000-0000-000039380000}"/>
    <cellStyle name="Migliaia 2 6 4 3 2 3 3" xfId="30993" xr:uid="{00000000-0005-0000-0000-00003A380000}"/>
    <cellStyle name="Migliaia 2 6 4 3 2 4" xfId="13865" xr:uid="{00000000-0005-0000-0000-00003B380000}"/>
    <cellStyle name="Migliaia 2 6 4 3 2 4 2" xfId="36702" xr:uid="{00000000-0005-0000-0000-00003C380000}"/>
    <cellStyle name="Migliaia 2 6 4 3 2 5" xfId="25285" xr:uid="{00000000-0005-0000-0000-00003D380000}"/>
    <cellStyle name="Migliaia 2 6 4 3 3" xfId="3874" xr:uid="{00000000-0005-0000-0000-00003E380000}"/>
    <cellStyle name="Migliaia 2 6 4 3 3 2" xfId="9583" xr:uid="{00000000-0005-0000-0000-00003F380000}"/>
    <cellStyle name="Migliaia 2 6 4 3 3 2 2" xfId="21000" xr:uid="{00000000-0005-0000-0000-000040380000}"/>
    <cellStyle name="Migliaia 2 6 4 3 3 2 2 2" xfId="43837" xr:uid="{00000000-0005-0000-0000-000041380000}"/>
    <cellStyle name="Migliaia 2 6 4 3 3 2 3" xfId="32420" xr:uid="{00000000-0005-0000-0000-000042380000}"/>
    <cellStyle name="Migliaia 2 6 4 3 3 3" xfId="15292" xr:uid="{00000000-0005-0000-0000-000043380000}"/>
    <cellStyle name="Migliaia 2 6 4 3 3 3 2" xfId="38129" xr:uid="{00000000-0005-0000-0000-000044380000}"/>
    <cellStyle name="Migliaia 2 6 4 3 3 4" xfId="26712" xr:uid="{00000000-0005-0000-0000-000045380000}"/>
    <cellStyle name="Migliaia 2 6 4 3 4" xfId="6729" xr:uid="{00000000-0005-0000-0000-000046380000}"/>
    <cellStyle name="Migliaia 2 6 4 3 4 2" xfId="18146" xr:uid="{00000000-0005-0000-0000-000047380000}"/>
    <cellStyle name="Migliaia 2 6 4 3 4 2 2" xfId="40983" xr:uid="{00000000-0005-0000-0000-000048380000}"/>
    <cellStyle name="Migliaia 2 6 4 3 4 3" xfId="29566" xr:uid="{00000000-0005-0000-0000-000049380000}"/>
    <cellStyle name="Migliaia 2 6 4 3 5" xfId="12438" xr:uid="{00000000-0005-0000-0000-00004A380000}"/>
    <cellStyle name="Migliaia 2 6 4 3 5 2" xfId="35275" xr:uid="{00000000-0005-0000-0000-00004B380000}"/>
    <cellStyle name="Migliaia 2 6 4 3 6" xfId="23858" xr:uid="{00000000-0005-0000-0000-00004C380000}"/>
    <cellStyle name="Migliaia 2 6 4 4" xfId="1170" xr:uid="{00000000-0005-0000-0000-00004D380000}"/>
    <cellStyle name="Migliaia 2 6 4 4 2" xfId="2662" xr:uid="{00000000-0005-0000-0000-00004E380000}"/>
    <cellStyle name="Migliaia 2 6 4 4 2 2" xfId="5518" xr:uid="{00000000-0005-0000-0000-00004F380000}"/>
    <cellStyle name="Migliaia 2 6 4 4 2 2 2" xfId="11226" xr:uid="{00000000-0005-0000-0000-000050380000}"/>
    <cellStyle name="Migliaia 2 6 4 4 2 2 2 2" xfId="22644" xr:uid="{00000000-0005-0000-0000-000051380000}"/>
    <cellStyle name="Migliaia 2 6 4 4 2 2 2 2 2" xfId="45481" xr:uid="{00000000-0005-0000-0000-000052380000}"/>
    <cellStyle name="Migliaia 2 6 4 4 2 2 2 3" xfId="34064" xr:uid="{00000000-0005-0000-0000-000053380000}"/>
    <cellStyle name="Migliaia 2 6 4 4 2 2 3" xfId="16936" xr:uid="{00000000-0005-0000-0000-000054380000}"/>
    <cellStyle name="Migliaia 2 6 4 4 2 2 3 2" xfId="39773" xr:uid="{00000000-0005-0000-0000-000055380000}"/>
    <cellStyle name="Migliaia 2 6 4 4 2 2 4" xfId="28356" xr:uid="{00000000-0005-0000-0000-000056380000}"/>
    <cellStyle name="Migliaia 2 6 4 4 2 3" xfId="8373" xr:uid="{00000000-0005-0000-0000-000057380000}"/>
    <cellStyle name="Migliaia 2 6 4 4 2 3 2" xfId="19790" xr:uid="{00000000-0005-0000-0000-000058380000}"/>
    <cellStyle name="Migliaia 2 6 4 4 2 3 2 2" xfId="42627" xr:uid="{00000000-0005-0000-0000-000059380000}"/>
    <cellStyle name="Migliaia 2 6 4 4 2 3 3" xfId="31210" xr:uid="{00000000-0005-0000-0000-00005A380000}"/>
    <cellStyle name="Migliaia 2 6 4 4 2 4" xfId="14082" xr:uid="{00000000-0005-0000-0000-00005B380000}"/>
    <cellStyle name="Migliaia 2 6 4 4 2 4 2" xfId="36919" xr:uid="{00000000-0005-0000-0000-00005C380000}"/>
    <cellStyle name="Migliaia 2 6 4 4 2 5" xfId="25502" xr:uid="{00000000-0005-0000-0000-00005D380000}"/>
    <cellStyle name="Migliaia 2 6 4 4 3" xfId="4091" xr:uid="{00000000-0005-0000-0000-00005E380000}"/>
    <cellStyle name="Migliaia 2 6 4 4 3 2" xfId="9800" xr:uid="{00000000-0005-0000-0000-00005F380000}"/>
    <cellStyle name="Migliaia 2 6 4 4 3 2 2" xfId="21217" xr:uid="{00000000-0005-0000-0000-000060380000}"/>
    <cellStyle name="Migliaia 2 6 4 4 3 2 2 2" xfId="44054" xr:uid="{00000000-0005-0000-0000-000061380000}"/>
    <cellStyle name="Migliaia 2 6 4 4 3 2 3" xfId="32637" xr:uid="{00000000-0005-0000-0000-000062380000}"/>
    <cellStyle name="Migliaia 2 6 4 4 3 3" xfId="15509" xr:uid="{00000000-0005-0000-0000-000063380000}"/>
    <cellStyle name="Migliaia 2 6 4 4 3 3 2" xfId="38346" xr:uid="{00000000-0005-0000-0000-000064380000}"/>
    <cellStyle name="Migliaia 2 6 4 4 3 4" xfId="26929" xr:uid="{00000000-0005-0000-0000-000065380000}"/>
    <cellStyle name="Migliaia 2 6 4 4 4" xfId="6946" xr:uid="{00000000-0005-0000-0000-000066380000}"/>
    <cellStyle name="Migliaia 2 6 4 4 4 2" xfId="18363" xr:uid="{00000000-0005-0000-0000-000067380000}"/>
    <cellStyle name="Migliaia 2 6 4 4 4 2 2" xfId="41200" xr:uid="{00000000-0005-0000-0000-000068380000}"/>
    <cellStyle name="Migliaia 2 6 4 4 4 3" xfId="29783" xr:uid="{00000000-0005-0000-0000-000069380000}"/>
    <cellStyle name="Migliaia 2 6 4 4 5" xfId="12655" xr:uid="{00000000-0005-0000-0000-00006A380000}"/>
    <cellStyle name="Migliaia 2 6 4 4 5 2" xfId="35492" xr:uid="{00000000-0005-0000-0000-00006B380000}"/>
    <cellStyle name="Migliaia 2 6 4 4 6" xfId="24075" xr:uid="{00000000-0005-0000-0000-00006C380000}"/>
    <cellStyle name="Migliaia 2 6 4 5" xfId="1417" xr:uid="{00000000-0005-0000-0000-00006D380000}"/>
    <cellStyle name="Migliaia 2 6 4 5 2" xfId="2879" xr:uid="{00000000-0005-0000-0000-00006E380000}"/>
    <cellStyle name="Migliaia 2 6 4 5 2 2" xfId="5735" xr:uid="{00000000-0005-0000-0000-00006F380000}"/>
    <cellStyle name="Migliaia 2 6 4 5 2 2 2" xfId="11443" xr:uid="{00000000-0005-0000-0000-000070380000}"/>
    <cellStyle name="Migliaia 2 6 4 5 2 2 2 2" xfId="22861" xr:uid="{00000000-0005-0000-0000-000071380000}"/>
    <cellStyle name="Migliaia 2 6 4 5 2 2 2 2 2" xfId="45698" xr:uid="{00000000-0005-0000-0000-000072380000}"/>
    <cellStyle name="Migliaia 2 6 4 5 2 2 2 3" xfId="34281" xr:uid="{00000000-0005-0000-0000-000073380000}"/>
    <cellStyle name="Migliaia 2 6 4 5 2 2 3" xfId="17153" xr:uid="{00000000-0005-0000-0000-000074380000}"/>
    <cellStyle name="Migliaia 2 6 4 5 2 2 3 2" xfId="39990" xr:uid="{00000000-0005-0000-0000-000075380000}"/>
    <cellStyle name="Migliaia 2 6 4 5 2 2 4" xfId="28573" xr:uid="{00000000-0005-0000-0000-000076380000}"/>
    <cellStyle name="Migliaia 2 6 4 5 2 3" xfId="8590" xr:uid="{00000000-0005-0000-0000-000077380000}"/>
    <cellStyle name="Migliaia 2 6 4 5 2 3 2" xfId="20007" xr:uid="{00000000-0005-0000-0000-000078380000}"/>
    <cellStyle name="Migliaia 2 6 4 5 2 3 2 2" xfId="42844" xr:uid="{00000000-0005-0000-0000-000079380000}"/>
    <cellStyle name="Migliaia 2 6 4 5 2 3 3" xfId="31427" xr:uid="{00000000-0005-0000-0000-00007A380000}"/>
    <cellStyle name="Migliaia 2 6 4 5 2 4" xfId="14299" xr:uid="{00000000-0005-0000-0000-00007B380000}"/>
    <cellStyle name="Migliaia 2 6 4 5 2 4 2" xfId="37136" xr:uid="{00000000-0005-0000-0000-00007C380000}"/>
    <cellStyle name="Migliaia 2 6 4 5 2 5" xfId="25719" xr:uid="{00000000-0005-0000-0000-00007D380000}"/>
    <cellStyle name="Migliaia 2 6 4 5 3" xfId="4308" xr:uid="{00000000-0005-0000-0000-00007E380000}"/>
    <cellStyle name="Migliaia 2 6 4 5 3 2" xfId="10017" xr:uid="{00000000-0005-0000-0000-00007F380000}"/>
    <cellStyle name="Migliaia 2 6 4 5 3 2 2" xfId="21434" xr:uid="{00000000-0005-0000-0000-000080380000}"/>
    <cellStyle name="Migliaia 2 6 4 5 3 2 2 2" xfId="44271" xr:uid="{00000000-0005-0000-0000-000081380000}"/>
    <cellStyle name="Migliaia 2 6 4 5 3 2 3" xfId="32854" xr:uid="{00000000-0005-0000-0000-000082380000}"/>
    <cellStyle name="Migliaia 2 6 4 5 3 3" xfId="15726" xr:uid="{00000000-0005-0000-0000-000083380000}"/>
    <cellStyle name="Migliaia 2 6 4 5 3 3 2" xfId="38563" xr:uid="{00000000-0005-0000-0000-000084380000}"/>
    <cellStyle name="Migliaia 2 6 4 5 3 4" xfId="27146" xr:uid="{00000000-0005-0000-0000-000085380000}"/>
    <cellStyle name="Migliaia 2 6 4 5 4" xfId="7163" xr:uid="{00000000-0005-0000-0000-000086380000}"/>
    <cellStyle name="Migliaia 2 6 4 5 4 2" xfId="18580" xr:uid="{00000000-0005-0000-0000-000087380000}"/>
    <cellStyle name="Migliaia 2 6 4 5 4 2 2" xfId="41417" xr:uid="{00000000-0005-0000-0000-000088380000}"/>
    <cellStyle name="Migliaia 2 6 4 5 4 3" xfId="30000" xr:uid="{00000000-0005-0000-0000-000089380000}"/>
    <cellStyle name="Migliaia 2 6 4 5 5" xfId="12872" xr:uid="{00000000-0005-0000-0000-00008A380000}"/>
    <cellStyle name="Migliaia 2 6 4 5 5 2" xfId="35709" xr:uid="{00000000-0005-0000-0000-00008B380000}"/>
    <cellStyle name="Migliaia 2 6 4 5 6" xfId="24292" xr:uid="{00000000-0005-0000-0000-00008C380000}"/>
    <cellStyle name="Migliaia 2 6 4 6" xfId="1664" xr:uid="{00000000-0005-0000-0000-00008D380000}"/>
    <cellStyle name="Migliaia 2 6 4 6 2" xfId="3096" xr:uid="{00000000-0005-0000-0000-00008E380000}"/>
    <cellStyle name="Migliaia 2 6 4 6 2 2" xfId="5952" xr:uid="{00000000-0005-0000-0000-00008F380000}"/>
    <cellStyle name="Migliaia 2 6 4 6 2 2 2" xfId="11660" xr:uid="{00000000-0005-0000-0000-000090380000}"/>
    <cellStyle name="Migliaia 2 6 4 6 2 2 2 2" xfId="23078" xr:uid="{00000000-0005-0000-0000-000091380000}"/>
    <cellStyle name="Migliaia 2 6 4 6 2 2 2 2 2" xfId="45915" xr:uid="{00000000-0005-0000-0000-000092380000}"/>
    <cellStyle name="Migliaia 2 6 4 6 2 2 2 3" xfId="34498" xr:uid="{00000000-0005-0000-0000-000093380000}"/>
    <cellStyle name="Migliaia 2 6 4 6 2 2 3" xfId="17370" xr:uid="{00000000-0005-0000-0000-000094380000}"/>
    <cellStyle name="Migliaia 2 6 4 6 2 2 3 2" xfId="40207" xr:uid="{00000000-0005-0000-0000-000095380000}"/>
    <cellStyle name="Migliaia 2 6 4 6 2 2 4" xfId="28790" xr:uid="{00000000-0005-0000-0000-000096380000}"/>
    <cellStyle name="Migliaia 2 6 4 6 2 3" xfId="8807" xr:uid="{00000000-0005-0000-0000-000097380000}"/>
    <cellStyle name="Migliaia 2 6 4 6 2 3 2" xfId="20224" xr:uid="{00000000-0005-0000-0000-000098380000}"/>
    <cellStyle name="Migliaia 2 6 4 6 2 3 2 2" xfId="43061" xr:uid="{00000000-0005-0000-0000-000099380000}"/>
    <cellStyle name="Migliaia 2 6 4 6 2 3 3" xfId="31644" xr:uid="{00000000-0005-0000-0000-00009A380000}"/>
    <cellStyle name="Migliaia 2 6 4 6 2 4" xfId="14516" xr:uid="{00000000-0005-0000-0000-00009B380000}"/>
    <cellStyle name="Migliaia 2 6 4 6 2 4 2" xfId="37353" xr:uid="{00000000-0005-0000-0000-00009C380000}"/>
    <cellStyle name="Migliaia 2 6 4 6 2 5" xfId="25936" xr:uid="{00000000-0005-0000-0000-00009D380000}"/>
    <cellStyle name="Migliaia 2 6 4 6 3" xfId="4525" xr:uid="{00000000-0005-0000-0000-00009E380000}"/>
    <cellStyle name="Migliaia 2 6 4 6 3 2" xfId="10234" xr:uid="{00000000-0005-0000-0000-00009F380000}"/>
    <cellStyle name="Migliaia 2 6 4 6 3 2 2" xfId="21651" xr:uid="{00000000-0005-0000-0000-0000A0380000}"/>
    <cellStyle name="Migliaia 2 6 4 6 3 2 2 2" xfId="44488" xr:uid="{00000000-0005-0000-0000-0000A1380000}"/>
    <cellStyle name="Migliaia 2 6 4 6 3 2 3" xfId="33071" xr:uid="{00000000-0005-0000-0000-0000A2380000}"/>
    <cellStyle name="Migliaia 2 6 4 6 3 3" xfId="15943" xr:uid="{00000000-0005-0000-0000-0000A3380000}"/>
    <cellStyle name="Migliaia 2 6 4 6 3 3 2" xfId="38780" xr:uid="{00000000-0005-0000-0000-0000A4380000}"/>
    <cellStyle name="Migliaia 2 6 4 6 3 4" xfId="27363" xr:uid="{00000000-0005-0000-0000-0000A5380000}"/>
    <cellStyle name="Migliaia 2 6 4 6 4" xfId="7380" xr:uid="{00000000-0005-0000-0000-0000A6380000}"/>
    <cellStyle name="Migliaia 2 6 4 6 4 2" xfId="18797" xr:uid="{00000000-0005-0000-0000-0000A7380000}"/>
    <cellStyle name="Migliaia 2 6 4 6 4 2 2" xfId="41634" xr:uid="{00000000-0005-0000-0000-0000A8380000}"/>
    <cellStyle name="Migliaia 2 6 4 6 4 3" xfId="30217" xr:uid="{00000000-0005-0000-0000-0000A9380000}"/>
    <cellStyle name="Migliaia 2 6 4 6 5" xfId="13089" xr:uid="{00000000-0005-0000-0000-0000AA380000}"/>
    <cellStyle name="Migliaia 2 6 4 6 5 2" xfId="35926" xr:uid="{00000000-0005-0000-0000-0000AB380000}"/>
    <cellStyle name="Migliaia 2 6 4 6 6" xfId="24509" xr:uid="{00000000-0005-0000-0000-0000AC380000}"/>
    <cellStyle name="Migliaia 2 6 4 7" xfId="2011" xr:uid="{00000000-0005-0000-0000-0000AD380000}"/>
    <cellStyle name="Migliaia 2 6 4 7 2" xfId="4867" xr:uid="{00000000-0005-0000-0000-0000AE380000}"/>
    <cellStyle name="Migliaia 2 6 4 7 2 2" xfId="10575" xr:uid="{00000000-0005-0000-0000-0000AF380000}"/>
    <cellStyle name="Migliaia 2 6 4 7 2 2 2" xfId="21993" xr:uid="{00000000-0005-0000-0000-0000B0380000}"/>
    <cellStyle name="Migliaia 2 6 4 7 2 2 2 2" xfId="44830" xr:uid="{00000000-0005-0000-0000-0000B1380000}"/>
    <cellStyle name="Migliaia 2 6 4 7 2 2 3" xfId="33413" xr:uid="{00000000-0005-0000-0000-0000B2380000}"/>
    <cellStyle name="Migliaia 2 6 4 7 2 3" xfId="16285" xr:uid="{00000000-0005-0000-0000-0000B3380000}"/>
    <cellStyle name="Migliaia 2 6 4 7 2 3 2" xfId="39122" xr:uid="{00000000-0005-0000-0000-0000B4380000}"/>
    <cellStyle name="Migliaia 2 6 4 7 2 4" xfId="27705" xr:uid="{00000000-0005-0000-0000-0000B5380000}"/>
    <cellStyle name="Migliaia 2 6 4 7 3" xfId="7722" xr:uid="{00000000-0005-0000-0000-0000B6380000}"/>
    <cellStyle name="Migliaia 2 6 4 7 3 2" xfId="19139" xr:uid="{00000000-0005-0000-0000-0000B7380000}"/>
    <cellStyle name="Migliaia 2 6 4 7 3 2 2" xfId="41976" xr:uid="{00000000-0005-0000-0000-0000B8380000}"/>
    <cellStyle name="Migliaia 2 6 4 7 3 3" xfId="30559" xr:uid="{00000000-0005-0000-0000-0000B9380000}"/>
    <cellStyle name="Migliaia 2 6 4 7 4" xfId="13431" xr:uid="{00000000-0005-0000-0000-0000BA380000}"/>
    <cellStyle name="Migliaia 2 6 4 7 4 2" xfId="36268" xr:uid="{00000000-0005-0000-0000-0000BB380000}"/>
    <cellStyle name="Migliaia 2 6 4 7 5" xfId="24851" xr:uid="{00000000-0005-0000-0000-0000BC380000}"/>
    <cellStyle name="Migliaia 2 6 4 8" xfId="3440" xr:uid="{00000000-0005-0000-0000-0000BD380000}"/>
    <cellStyle name="Migliaia 2 6 4 8 2" xfId="9149" xr:uid="{00000000-0005-0000-0000-0000BE380000}"/>
    <cellStyle name="Migliaia 2 6 4 8 2 2" xfId="20566" xr:uid="{00000000-0005-0000-0000-0000BF380000}"/>
    <cellStyle name="Migliaia 2 6 4 8 2 2 2" xfId="43403" xr:uid="{00000000-0005-0000-0000-0000C0380000}"/>
    <cellStyle name="Migliaia 2 6 4 8 2 3" xfId="31986" xr:uid="{00000000-0005-0000-0000-0000C1380000}"/>
    <cellStyle name="Migliaia 2 6 4 8 3" xfId="14858" xr:uid="{00000000-0005-0000-0000-0000C2380000}"/>
    <cellStyle name="Migliaia 2 6 4 8 3 2" xfId="37695" xr:uid="{00000000-0005-0000-0000-0000C3380000}"/>
    <cellStyle name="Migliaia 2 6 4 8 4" xfId="26278" xr:uid="{00000000-0005-0000-0000-0000C4380000}"/>
    <cellStyle name="Migliaia 2 6 4 9" xfId="6295" xr:uid="{00000000-0005-0000-0000-0000C5380000}"/>
    <cellStyle name="Migliaia 2 6 4 9 2" xfId="17712" xr:uid="{00000000-0005-0000-0000-0000C6380000}"/>
    <cellStyle name="Migliaia 2 6 4 9 2 2" xfId="40549" xr:uid="{00000000-0005-0000-0000-0000C7380000}"/>
    <cellStyle name="Migliaia 2 6 4 9 3" xfId="29132" xr:uid="{00000000-0005-0000-0000-0000C8380000}"/>
    <cellStyle name="Migliaia 2 6 5" xfId="529" xr:uid="{00000000-0005-0000-0000-0000C9380000}"/>
    <cellStyle name="Migliaia 2 6 5 2" xfId="2114" xr:uid="{00000000-0005-0000-0000-0000CA380000}"/>
    <cellStyle name="Migliaia 2 6 5 2 2" xfId="4970" xr:uid="{00000000-0005-0000-0000-0000CB380000}"/>
    <cellStyle name="Migliaia 2 6 5 2 2 2" xfId="10678" xr:uid="{00000000-0005-0000-0000-0000CC380000}"/>
    <cellStyle name="Migliaia 2 6 5 2 2 2 2" xfId="22096" xr:uid="{00000000-0005-0000-0000-0000CD380000}"/>
    <cellStyle name="Migliaia 2 6 5 2 2 2 2 2" xfId="44933" xr:uid="{00000000-0005-0000-0000-0000CE380000}"/>
    <cellStyle name="Migliaia 2 6 5 2 2 2 3" xfId="33516" xr:uid="{00000000-0005-0000-0000-0000CF380000}"/>
    <cellStyle name="Migliaia 2 6 5 2 2 3" xfId="16388" xr:uid="{00000000-0005-0000-0000-0000D0380000}"/>
    <cellStyle name="Migliaia 2 6 5 2 2 3 2" xfId="39225" xr:uid="{00000000-0005-0000-0000-0000D1380000}"/>
    <cellStyle name="Migliaia 2 6 5 2 2 4" xfId="27808" xr:uid="{00000000-0005-0000-0000-0000D2380000}"/>
    <cellStyle name="Migliaia 2 6 5 2 3" xfId="7825" xr:uid="{00000000-0005-0000-0000-0000D3380000}"/>
    <cellStyle name="Migliaia 2 6 5 2 3 2" xfId="19242" xr:uid="{00000000-0005-0000-0000-0000D4380000}"/>
    <cellStyle name="Migliaia 2 6 5 2 3 2 2" xfId="42079" xr:uid="{00000000-0005-0000-0000-0000D5380000}"/>
    <cellStyle name="Migliaia 2 6 5 2 3 3" xfId="30662" xr:uid="{00000000-0005-0000-0000-0000D6380000}"/>
    <cellStyle name="Migliaia 2 6 5 2 4" xfId="13534" xr:uid="{00000000-0005-0000-0000-0000D7380000}"/>
    <cellStyle name="Migliaia 2 6 5 2 4 2" xfId="36371" xr:uid="{00000000-0005-0000-0000-0000D8380000}"/>
    <cellStyle name="Migliaia 2 6 5 2 5" xfId="24954" xr:uid="{00000000-0005-0000-0000-0000D9380000}"/>
    <cellStyle name="Migliaia 2 6 5 3" xfId="3543" xr:uid="{00000000-0005-0000-0000-0000DA380000}"/>
    <cellStyle name="Migliaia 2 6 5 3 2" xfId="9252" xr:uid="{00000000-0005-0000-0000-0000DB380000}"/>
    <cellStyle name="Migliaia 2 6 5 3 2 2" xfId="20669" xr:uid="{00000000-0005-0000-0000-0000DC380000}"/>
    <cellStyle name="Migliaia 2 6 5 3 2 2 2" xfId="43506" xr:uid="{00000000-0005-0000-0000-0000DD380000}"/>
    <cellStyle name="Migliaia 2 6 5 3 2 3" xfId="32089" xr:uid="{00000000-0005-0000-0000-0000DE380000}"/>
    <cellStyle name="Migliaia 2 6 5 3 3" xfId="14961" xr:uid="{00000000-0005-0000-0000-0000DF380000}"/>
    <cellStyle name="Migliaia 2 6 5 3 3 2" xfId="37798" xr:uid="{00000000-0005-0000-0000-0000E0380000}"/>
    <cellStyle name="Migliaia 2 6 5 3 4" xfId="26381" xr:uid="{00000000-0005-0000-0000-0000E1380000}"/>
    <cellStyle name="Migliaia 2 6 5 4" xfId="6398" xr:uid="{00000000-0005-0000-0000-0000E2380000}"/>
    <cellStyle name="Migliaia 2 6 5 4 2" xfId="17815" xr:uid="{00000000-0005-0000-0000-0000E3380000}"/>
    <cellStyle name="Migliaia 2 6 5 4 2 2" xfId="40652" xr:uid="{00000000-0005-0000-0000-0000E4380000}"/>
    <cellStyle name="Migliaia 2 6 5 4 3" xfId="29235" xr:uid="{00000000-0005-0000-0000-0000E5380000}"/>
    <cellStyle name="Migliaia 2 6 5 5" xfId="12107" xr:uid="{00000000-0005-0000-0000-0000E6380000}"/>
    <cellStyle name="Migliaia 2 6 5 5 2" xfId="34944" xr:uid="{00000000-0005-0000-0000-0000E7380000}"/>
    <cellStyle name="Migliaia 2 6 5 6" xfId="23527" xr:uid="{00000000-0005-0000-0000-0000E8380000}"/>
    <cellStyle name="Migliaia 2 6 6" xfId="792" xr:uid="{00000000-0005-0000-0000-0000E9380000}"/>
    <cellStyle name="Migliaia 2 6 6 2" xfId="2331" xr:uid="{00000000-0005-0000-0000-0000EA380000}"/>
    <cellStyle name="Migliaia 2 6 6 2 2" xfId="5187" xr:uid="{00000000-0005-0000-0000-0000EB380000}"/>
    <cellStyle name="Migliaia 2 6 6 2 2 2" xfId="10895" xr:uid="{00000000-0005-0000-0000-0000EC380000}"/>
    <cellStyle name="Migliaia 2 6 6 2 2 2 2" xfId="22313" xr:uid="{00000000-0005-0000-0000-0000ED380000}"/>
    <cellStyle name="Migliaia 2 6 6 2 2 2 2 2" xfId="45150" xr:uid="{00000000-0005-0000-0000-0000EE380000}"/>
    <cellStyle name="Migliaia 2 6 6 2 2 2 3" xfId="33733" xr:uid="{00000000-0005-0000-0000-0000EF380000}"/>
    <cellStyle name="Migliaia 2 6 6 2 2 3" xfId="16605" xr:uid="{00000000-0005-0000-0000-0000F0380000}"/>
    <cellStyle name="Migliaia 2 6 6 2 2 3 2" xfId="39442" xr:uid="{00000000-0005-0000-0000-0000F1380000}"/>
    <cellStyle name="Migliaia 2 6 6 2 2 4" xfId="28025" xr:uid="{00000000-0005-0000-0000-0000F2380000}"/>
    <cellStyle name="Migliaia 2 6 6 2 3" xfId="8042" xr:uid="{00000000-0005-0000-0000-0000F3380000}"/>
    <cellStyle name="Migliaia 2 6 6 2 3 2" xfId="19459" xr:uid="{00000000-0005-0000-0000-0000F4380000}"/>
    <cellStyle name="Migliaia 2 6 6 2 3 2 2" xfId="42296" xr:uid="{00000000-0005-0000-0000-0000F5380000}"/>
    <cellStyle name="Migliaia 2 6 6 2 3 3" xfId="30879" xr:uid="{00000000-0005-0000-0000-0000F6380000}"/>
    <cellStyle name="Migliaia 2 6 6 2 4" xfId="13751" xr:uid="{00000000-0005-0000-0000-0000F7380000}"/>
    <cellStyle name="Migliaia 2 6 6 2 4 2" xfId="36588" xr:uid="{00000000-0005-0000-0000-0000F8380000}"/>
    <cellStyle name="Migliaia 2 6 6 2 5" xfId="25171" xr:uid="{00000000-0005-0000-0000-0000F9380000}"/>
    <cellStyle name="Migliaia 2 6 6 3" xfId="3760" xr:uid="{00000000-0005-0000-0000-0000FA380000}"/>
    <cellStyle name="Migliaia 2 6 6 3 2" xfId="9469" xr:uid="{00000000-0005-0000-0000-0000FB380000}"/>
    <cellStyle name="Migliaia 2 6 6 3 2 2" xfId="20886" xr:uid="{00000000-0005-0000-0000-0000FC380000}"/>
    <cellStyle name="Migliaia 2 6 6 3 2 2 2" xfId="43723" xr:uid="{00000000-0005-0000-0000-0000FD380000}"/>
    <cellStyle name="Migliaia 2 6 6 3 2 3" xfId="32306" xr:uid="{00000000-0005-0000-0000-0000FE380000}"/>
    <cellStyle name="Migliaia 2 6 6 3 3" xfId="15178" xr:uid="{00000000-0005-0000-0000-0000FF380000}"/>
    <cellStyle name="Migliaia 2 6 6 3 3 2" xfId="38015" xr:uid="{00000000-0005-0000-0000-000000390000}"/>
    <cellStyle name="Migliaia 2 6 6 3 4" xfId="26598" xr:uid="{00000000-0005-0000-0000-000001390000}"/>
    <cellStyle name="Migliaia 2 6 6 4" xfId="6615" xr:uid="{00000000-0005-0000-0000-000002390000}"/>
    <cellStyle name="Migliaia 2 6 6 4 2" xfId="18032" xr:uid="{00000000-0005-0000-0000-000003390000}"/>
    <cellStyle name="Migliaia 2 6 6 4 2 2" xfId="40869" xr:uid="{00000000-0005-0000-0000-000004390000}"/>
    <cellStyle name="Migliaia 2 6 6 4 3" xfId="29452" xr:uid="{00000000-0005-0000-0000-000005390000}"/>
    <cellStyle name="Migliaia 2 6 6 5" xfId="12324" xr:uid="{00000000-0005-0000-0000-000006390000}"/>
    <cellStyle name="Migliaia 2 6 6 5 2" xfId="35161" xr:uid="{00000000-0005-0000-0000-000007390000}"/>
    <cellStyle name="Migliaia 2 6 6 6" xfId="23744" xr:uid="{00000000-0005-0000-0000-000008390000}"/>
    <cellStyle name="Migliaia 2 6 7" xfId="1039" xr:uid="{00000000-0005-0000-0000-000009390000}"/>
    <cellStyle name="Migliaia 2 6 7 2" xfId="2548" xr:uid="{00000000-0005-0000-0000-00000A390000}"/>
    <cellStyle name="Migliaia 2 6 7 2 2" xfId="5404" xr:uid="{00000000-0005-0000-0000-00000B390000}"/>
    <cellStyle name="Migliaia 2 6 7 2 2 2" xfId="11112" xr:uid="{00000000-0005-0000-0000-00000C390000}"/>
    <cellStyle name="Migliaia 2 6 7 2 2 2 2" xfId="22530" xr:uid="{00000000-0005-0000-0000-00000D390000}"/>
    <cellStyle name="Migliaia 2 6 7 2 2 2 2 2" xfId="45367" xr:uid="{00000000-0005-0000-0000-00000E390000}"/>
    <cellStyle name="Migliaia 2 6 7 2 2 2 3" xfId="33950" xr:uid="{00000000-0005-0000-0000-00000F390000}"/>
    <cellStyle name="Migliaia 2 6 7 2 2 3" xfId="16822" xr:uid="{00000000-0005-0000-0000-000010390000}"/>
    <cellStyle name="Migliaia 2 6 7 2 2 3 2" xfId="39659" xr:uid="{00000000-0005-0000-0000-000011390000}"/>
    <cellStyle name="Migliaia 2 6 7 2 2 4" xfId="28242" xr:uid="{00000000-0005-0000-0000-000012390000}"/>
    <cellStyle name="Migliaia 2 6 7 2 3" xfId="8259" xr:uid="{00000000-0005-0000-0000-000013390000}"/>
    <cellStyle name="Migliaia 2 6 7 2 3 2" xfId="19676" xr:uid="{00000000-0005-0000-0000-000014390000}"/>
    <cellStyle name="Migliaia 2 6 7 2 3 2 2" xfId="42513" xr:uid="{00000000-0005-0000-0000-000015390000}"/>
    <cellStyle name="Migliaia 2 6 7 2 3 3" xfId="31096" xr:uid="{00000000-0005-0000-0000-000016390000}"/>
    <cellStyle name="Migliaia 2 6 7 2 4" xfId="13968" xr:uid="{00000000-0005-0000-0000-000017390000}"/>
    <cellStyle name="Migliaia 2 6 7 2 4 2" xfId="36805" xr:uid="{00000000-0005-0000-0000-000018390000}"/>
    <cellStyle name="Migliaia 2 6 7 2 5" xfId="25388" xr:uid="{00000000-0005-0000-0000-000019390000}"/>
    <cellStyle name="Migliaia 2 6 7 3" xfId="3977" xr:uid="{00000000-0005-0000-0000-00001A390000}"/>
    <cellStyle name="Migliaia 2 6 7 3 2" xfId="9686" xr:uid="{00000000-0005-0000-0000-00001B390000}"/>
    <cellStyle name="Migliaia 2 6 7 3 2 2" xfId="21103" xr:uid="{00000000-0005-0000-0000-00001C390000}"/>
    <cellStyle name="Migliaia 2 6 7 3 2 2 2" xfId="43940" xr:uid="{00000000-0005-0000-0000-00001D390000}"/>
    <cellStyle name="Migliaia 2 6 7 3 2 3" xfId="32523" xr:uid="{00000000-0005-0000-0000-00001E390000}"/>
    <cellStyle name="Migliaia 2 6 7 3 3" xfId="15395" xr:uid="{00000000-0005-0000-0000-00001F390000}"/>
    <cellStyle name="Migliaia 2 6 7 3 3 2" xfId="38232" xr:uid="{00000000-0005-0000-0000-000020390000}"/>
    <cellStyle name="Migliaia 2 6 7 3 4" xfId="26815" xr:uid="{00000000-0005-0000-0000-000021390000}"/>
    <cellStyle name="Migliaia 2 6 7 4" xfId="6832" xr:uid="{00000000-0005-0000-0000-000022390000}"/>
    <cellStyle name="Migliaia 2 6 7 4 2" xfId="18249" xr:uid="{00000000-0005-0000-0000-000023390000}"/>
    <cellStyle name="Migliaia 2 6 7 4 2 2" xfId="41086" xr:uid="{00000000-0005-0000-0000-000024390000}"/>
    <cellStyle name="Migliaia 2 6 7 4 3" xfId="29669" xr:uid="{00000000-0005-0000-0000-000025390000}"/>
    <cellStyle name="Migliaia 2 6 7 5" xfId="12541" xr:uid="{00000000-0005-0000-0000-000026390000}"/>
    <cellStyle name="Migliaia 2 6 7 5 2" xfId="35378" xr:uid="{00000000-0005-0000-0000-000027390000}"/>
    <cellStyle name="Migliaia 2 6 7 6" xfId="23961" xr:uid="{00000000-0005-0000-0000-000028390000}"/>
    <cellStyle name="Migliaia 2 6 8" xfId="1286" xr:uid="{00000000-0005-0000-0000-000029390000}"/>
    <cellStyle name="Migliaia 2 6 8 2" xfId="2765" xr:uid="{00000000-0005-0000-0000-00002A390000}"/>
    <cellStyle name="Migliaia 2 6 8 2 2" xfId="5621" xr:uid="{00000000-0005-0000-0000-00002B390000}"/>
    <cellStyle name="Migliaia 2 6 8 2 2 2" xfId="11329" xr:uid="{00000000-0005-0000-0000-00002C390000}"/>
    <cellStyle name="Migliaia 2 6 8 2 2 2 2" xfId="22747" xr:uid="{00000000-0005-0000-0000-00002D390000}"/>
    <cellStyle name="Migliaia 2 6 8 2 2 2 2 2" xfId="45584" xr:uid="{00000000-0005-0000-0000-00002E390000}"/>
    <cellStyle name="Migliaia 2 6 8 2 2 2 3" xfId="34167" xr:uid="{00000000-0005-0000-0000-00002F390000}"/>
    <cellStyle name="Migliaia 2 6 8 2 2 3" xfId="17039" xr:uid="{00000000-0005-0000-0000-000030390000}"/>
    <cellStyle name="Migliaia 2 6 8 2 2 3 2" xfId="39876" xr:uid="{00000000-0005-0000-0000-000031390000}"/>
    <cellStyle name="Migliaia 2 6 8 2 2 4" xfId="28459" xr:uid="{00000000-0005-0000-0000-000032390000}"/>
    <cellStyle name="Migliaia 2 6 8 2 3" xfId="8476" xr:uid="{00000000-0005-0000-0000-000033390000}"/>
    <cellStyle name="Migliaia 2 6 8 2 3 2" xfId="19893" xr:uid="{00000000-0005-0000-0000-000034390000}"/>
    <cellStyle name="Migliaia 2 6 8 2 3 2 2" xfId="42730" xr:uid="{00000000-0005-0000-0000-000035390000}"/>
    <cellStyle name="Migliaia 2 6 8 2 3 3" xfId="31313" xr:uid="{00000000-0005-0000-0000-000036390000}"/>
    <cellStyle name="Migliaia 2 6 8 2 4" xfId="14185" xr:uid="{00000000-0005-0000-0000-000037390000}"/>
    <cellStyle name="Migliaia 2 6 8 2 4 2" xfId="37022" xr:uid="{00000000-0005-0000-0000-000038390000}"/>
    <cellStyle name="Migliaia 2 6 8 2 5" xfId="25605" xr:uid="{00000000-0005-0000-0000-000039390000}"/>
    <cellStyle name="Migliaia 2 6 8 3" xfId="4194" xr:uid="{00000000-0005-0000-0000-00003A390000}"/>
    <cellStyle name="Migliaia 2 6 8 3 2" xfId="9903" xr:uid="{00000000-0005-0000-0000-00003B390000}"/>
    <cellStyle name="Migliaia 2 6 8 3 2 2" xfId="21320" xr:uid="{00000000-0005-0000-0000-00003C390000}"/>
    <cellStyle name="Migliaia 2 6 8 3 2 2 2" xfId="44157" xr:uid="{00000000-0005-0000-0000-00003D390000}"/>
    <cellStyle name="Migliaia 2 6 8 3 2 3" xfId="32740" xr:uid="{00000000-0005-0000-0000-00003E390000}"/>
    <cellStyle name="Migliaia 2 6 8 3 3" xfId="15612" xr:uid="{00000000-0005-0000-0000-00003F390000}"/>
    <cellStyle name="Migliaia 2 6 8 3 3 2" xfId="38449" xr:uid="{00000000-0005-0000-0000-000040390000}"/>
    <cellStyle name="Migliaia 2 6 8 3 4" xfId="27032" xr:uid="{00000000-0005-0000-0000-000041390000}"/>
    <cellStyle name="Migliaia 2 6 8 4" xfId="7049" xr:uid="{00000000-0005-0000-0000-000042390000}"/>
    <cellStyle name="Migliaia 2 6 8 4 2" xfId="18466" xr:uid="{00000000-0005-0000-0000-000043390000}"/>
    <cellStyle name="Migliaia 2 6 8 4 2 2" xfId="41303" xr:uid="{00000000-0005-0000-0000-000044390000}"/>
    <cellStyle name="Migliaia 2 6 8 4 3" xfId="29886" xr:uid="{00000000-0005-0000-0000-000045390000}"/>
    <cellStyle name="Migliaia 2 6 8 5" xfId="12758" xr:uid="{00000000-0005-0000-0000-000046390000}"/>
    <cellStyle name="Migliaia 2 6 8 5 2" xfId="35595" xr:uid="{00000000-0005-0000-0000-000047390000}"/>
    <cellStyle name="Migliaia 2 6 8 6" xfId="24178" xr:uid="{00000000-0005-0000-0000-000048390000}"/>
    <cellStyle name="Migliaia 2 6 9" xfId="1533" xr:uid="{00000000-0005-0000-0000-000049390000}"/>
    <cellStyle name="Migliaia 2 6 9 2" xfId="2982" xr:uid="{00000000-0005-0000-0000-00004A390000}"/>
    <cellStyle name="Migliaia 2 6 9 2 2" xfId="5838" xr:uid="{00000000-0005-0000-0000-00004B390000}"/>
    <cellStyle name="Migliaia 2 6 9 2 2 2" xfId="11546" xr:uid="{00000000-0005-0000-0000-00004C390000}"/>
    <cellStyle name="Migliaia 2 6 9 2 2 2 2" xfId="22964" xr:uid="{00000000-0005-0000-0000-00004D390000}"/>
    <cellStyle name="Migliaia 2 6 9 2 2 2 2 2" xfId="45801" xr:uid="{00000000-0005-0000-0000-00004E390000}"/>
    <cellStyle name="Migliaia 2 6 9 2 2 2 3" xfId="34384" xr:uid="{00000000-0005-0000-0000-00004F390000}"/>
    <cellStyle name="Migliaia 2 6 9 2 2 3" xfId="17256" xr:uid="{00000000-0005-0000-0000-000050390000}"/>
    <cellStyle name="Migliaia 2 6 9 2 2 3 2" xfId="40093" xr:uid="{00000000-0005-0000-0000-000051390000}"/>
    <cellStyle name="Migliaia 2 6 9 2 2 4" xfId="28676" xr:uid="{00000000-0005-0000-0000-000052390000}"/>
    <cellStyle name="Migliaia 2 6 9 2 3" xfId="8693" xr:uid="{00000000-0005-0000-0000-000053390000}"/>
    <cellStyle name="Migliaia 2 6 9 2 3 2" xfId="20110" xr:uid="{00000000-0005-0000-0000-000054390000}"/>
    <cellStyle name="Migliaia 2 6 9 2 3 2 2" xfId="42947" xr:uid="{00000000-0005-0000-0000-000055390000}"/>
    <cellStyle name="Migliaia 2 6 9 2 3 3" xfId="31530" xr:uid="{00000000-0005-0000-0000-000056390000}"/>
    <cellStyle name="Migliaia 2 6 9 2 4" xfId="14402" xr:uid="{00000000-0005-0000-0000-000057390000}"/>
    <cellStyle name="Migliaia 2 6 9 2 4 2" xfId="37239" xr:uid="{00000000-0005-0000-0000-000058390000}"/>
    <cellStyle name="Migliaia 2 6 9 2 5" xfId="25822" xr:uid="{00000000-0005-0000-0000-000059390000}"/>
    <cellStyle name="Migliaia 2 6 9 3" xfId="4411" xr:uid="{00000000-0005-0000-0000-00005A390000}"/>
    <cellStyle name="Migliaia 2 6 9 3 2" xfId="10120" xr:uid="{00000000-0005-0000-0000-00005B390000}"/>
    <cellStyle name="Migliaia 2 6 9 3 2 2" xfId="21537" xr:uid="{00000000-0005-0000-0000-00005C390000}"/>
    <cellStyle name="Migliaia 2 6 9 3 2 2 2" xfId="44374" xr:uid="{00000000-0005-0000-0000-00005D390000}"/>
    <cellStyle name="Migliaia 2 6 9 3 2 3" xfId="32957" xr:uid="{00000000-0005-0000-0000-00005E390000}"/>
    <cellStyle name="Migliaia 2 6 9 3 3" xfId="15829" xr:uid="{00000000-0005-0000-0000-00005F390000}"/>
    <cellStyle name="Migliaia 2 6 9 3 3 2" xfId="38666" xr:uid="{00000000-0005-0000-0000-000060390000}"/>
    <cellStyle name="Migliaia 2 6 9 3 4" xfId="27249" xr:uid="{00000000-0005-0000-0000-000061390000}"/>
    <cellStyle name="Migliaia 2 6 9 4" xfId="7266" xr:uid="{00000000-0005-0000-0000-000062390000}"/>
    <cellStyle name="Migliaia 2 6 9 4 2" xfId="18683" xr:uid="{00000000-0005-0000-0000-000063390000}"/>
    <cellStyle name="Migliaia 2 6 9 4 2 2" xfId="41520" xr:uid="{00000000-0005-0000-0000-000064390000}"/>
    <cellStyle name="Migliaia 2 6 9 4 3" xfId="30103" xr:uid="{00000000-0005-0000-0000-000065390000}"/>
    <cellStyle name="Migliaia 2 6 9 5" xfId="12975" xr:uid="{00000000-0005-0000-0000-000066390000}"/>
    <cellStyle name="Migliaia 2 6 9 5 2" xfId="35812" xr:uid="{00000000-0005-0000-0000-000067390000}"/>
    <cellStyle name="Migliaia 2 6 9 6" xfId="24395" xr:uid="{00000000-0005-0000-0000-000068390000}"/>
    <cellStyle name="Migliaia 2 7" xfId="213" xr:uid="{00000000-0005-0000-0000-000069390000}"/>
    <cellStyle name="Migliaia 2 7 10" xfId="3286" xr:uid="{00000000-0005-0000-0000-00006A390000}"/>
    <cellStyle name="Migliaia 2 7 10 2" xfId="8995" xr:uid="{00000000-0005-0000-0000-00006B390000}"/>
    <cellStyle name="Migliaia 2 7 10 2 2" xfId="20412" xr:uid="{00000000-0005-0000-0000-00006C390000}"/>
    <cellStyle name="Migliaia 2 7 10 2 2 2" xfId="43249" xr:uid="{00000000-0005-0000-0000-00006D390000}"/>
    <cellStyle name="Migliaia 2 7 10 2 3" xfId="31832" xr:uid="{00000000-0005-0000-0000-00006E390000}"/>
    <cellStyle name="Migliaia 2 7 10 3" xfId="14704" xr:uid="{00000000-0005-0000-0000-00006F390000}"/>
    <cellStyle name="Migliaia 2 7 10 3 2" xfId="37541" xr:uid="{00000000-0005-0000-0000-000070390000}"/>
    <cellStyle name="Migliaia 2 7 10 4" xfId="26124" xr:uid="{00000000-0005-0000-0000-000071390000}"/>
    <cellStyle name="Migliaia 2 7 11" xfId="6141" xr:uid="{00000000-0005-0000-0000-000072390000}"/>
    <cellStyle name="Migliaia 2 7 11 2" xfId="17558" xr:uid="{00000000-0005-0000-0000-000073390000}"/>
    <cellStyle name="Migliaia 2 7 11 2 2" xfId="40395" xr:uid="{00000000-0005-0000-0000-000074390000}"/>
    <cellStyle name="Migliaia 2 7 11 3" xfId="28978" xr:uid="{00000000-0005-0000-0000-000075390000}"/>
    <cellStyle name="Migliaia 2 7 12" xfId="11850" xr:uid="{00000000-0005-0000-0000-000076390000}"/>
    <cellStyle name="Migliaia 2 7 12 2" xfId="34687" xr:uid="{00000000-0005-0000-0000-000077390000}"/>
    <cellStyle name="Migliaia 2 7 13" xfId="23270" xr:uid="{00000000-0005-0000-0000-000078390000}"/>
    <cellStyle name="Migliaia 2 7 2" xfId="307" xr:uid="{00000000-0005-0000-0000-000079390000}"/>
    <cellStyle name="Migliaia 2 7 2 10" xfId="6220" xr:uid="{00000000-0005-0000-0000-00007A390000}"/>
    <cellStyle name="Migliaia 2 7 2 10 2" xfId="17637" xr:uid="{00000000-0005-0000-0000-00007B390000}"/>
    <cellStyle name="Migliaia 2 7 2 10 2 2" xfId="40474" xr:uid="{00000000-0005-0000-0000-00007C390000}"/>
    <cellStyle name="Migliaia 2 7 2 10 3" xfId="29057" xr:uid="{00000000-0005-0000-0000-00007D390000}"/>
    <cellStyle name="Migliaia 2 7 2 11" xfId="11929" xr:uid="{00000000-0005-0000-0000-00007E390000}"/>
    <cellStyle name="Migliaia 2 7 2 11 2" xfId="34766" xr:uid="{00000000-0005-0000-0000-00007F390000}"/>
    <cellStyle name="Migliaia 2 7 2 12" xfId="23349" xr:uid="{00000000-0005-0000-0000-000080390000}"/>
    <cellStyle name="Migliaia 2 7 2 2" xfId="461" xr:uid="{00000000-0005-0000-0000-000081390000}"/>
    <cellStyle name="Migliaia 2 7 2 2 10" xfId="12053" xr:uid="{00000000-0005-0000-0000-000082390000}"/>
    <cellStyle name="Migliaia 2 7 2 2 10 2" xfId="34890" xr:uid="{00000000-0005-0000-0000-000083390000}"/>
    <cellStyle name="Migliaia 2 7 2 2 11" xfId="23473" xr:uid="{00000000-0005-0000-0000-000084390000}"/>
    <cellStyle name="Migliaia 2 7 2 2 2" xfId="715" xr:uid="{00000000-0005-0000-0000-000085390000}"/>
    <cellStyle name="Migliaia 2 7 2 2 2 2" xfId="2277" xr:uid="{00000000-0005-0000-0000-000086390000}"/>
    <cellStyle name="Migliaia 2 7 2 2 2 2 2" xfId="5133" xr:uid="{00000000-0005-0000-0000-000087390000}"/>
    <cellStyle name="Migliaia 2 7 2 2 2 2 2 2" xfId="10841" xr:uid="{00000000-0005-0000-0000-000088390000}"/>
    <cellStyle name="Migliaia 2 7 2 2 2 2 2 2 2" xfId="22259" xr:uid="{00000000-0005-0000-0000-000089390000}"/>
    <cellStyle name="Migliaia 2 7 2 2 2 2 2 2 2 2" xfId="45096" xr:uid="{00000000-0005-0000-0000-00008A390000}"/>
    <cellStyle name="Migliaia 2 7 2 2 2 2 2 2 3" xfId="33679" xr:uid="{00000000-0005-0000-0000-00008B390000}"/>
    <cellStyle name="Migliaia 2 7 2 2 2 2 2 3" xfId="16551" xr:uid="{00000000-0005-0000-0000-00008C390000}"/>
    <cellStyle name="Migliaia 2 7 2 2 2 2 2 3 2" xfId="39388" xr:uid="{00000000-0005-0000-0000-00008D390000}"/>
    <cellStyle name="Migliaia 2 7 2 2 2 2 2 4" xfId="27971" xr:uid="{00000000-0005-0000-0000-00008E390000}"/>
    <cellStyle name="Migliaia 2 7 2 2 2 2 3" xfId="7988" xr:uid="{00000000-0005-0000-0000-00008F390000}"/>
    <cellStyle name="Migliaia 2 7 2 2 2 2 3 2" xfId="19405" xr:uid="{00000000-0005-0000-0000-000090390000}"/>
    <cellStyle name="Migliaia 2 7 2 2 2 2 3 2 2" xfId="42242" xr:uid="{00000000-0005-0000-0000-000091390000}"/>
    <cellStyle name="Migliaia 2 7 2 2 2 2 3 3" xfId="30825" xr:uid="{00000000-0005-0000-0000-000092390000}"/>
    <cellStyle name="Migliaia 2 7 2 2 2 2 4" xfId="13697" xr:uid="{00000000-0005-0000-0000-000093390000}"/>
    <cellStyle name="Migliaia 2 7 2 2 2 2 4 2" xfId="36534" xr:uid="{00000000-0005-0000-0000-000094390000}"/>
    <cellStyle name="Migliaia 2 7 2 2 2 2 5" xfId="25117" xr:uid="{00000000-0005-0000-0000-000095390000}"/>
    <cellStyle name="Migliaia 2 7 2 2 2 3" xfId="3706" xr:uid="{00000000-0005-0000-0000-000096390000}"/>
    <cellStyle name="Migliaia 2 7 2 2 2 3 2" xfId="9415" xr:uid="{00000000-0005-0000-0000-000097390000}"/>
    <cellStyle name="Migliaia 2 7 2 2 2 3 2 2" xfId="20832" xr:uid="{00000000-0005-0000-0000-000098390000}"/>
    <cellStyle name="Migliaia 2 7 2 2 2 3 2 2 2" xfId="43669" xr:uid="{00000000-0005-0000-0000-000099390000}"/>
    <cellStyle name="Migliaia 2 7 2 2 2 3 2 3" xfId="32252" xr:uid="{00000000-0005-0000-0000-00009A390000}"/>
    <cellStyle name="Migliaia 2 7 2 2 2 3 3" xfId="15124" xr:uid="{00000000-0005-0000-0000-00009B390000}"/>
    <cellStyle name="Migliaia 2 7 2 2 2 3 3 2" xfId="37961" xr:uid="{00000000-0005-0000-0000-00009C390000}"/>
    <cellStyle name="Migliaia 2 7 2 2 2 3 4" xfId="26544" xr:uid="{00000000-0005-0000-0000-00009D390000}"/>
    <cellStyle name="Migliaia 2 7 2 2 2 4" xfId="6561" xr:uid="{00000000-0005-0000-0000-00009E390000}"/>
    <cellStyle name="Migliaia 2 7 2 2 2 4 2" xfId="17978" xr:uid="{00000000-0005-0000-0000-00009F390000}"/>
    <cellStyle name="Migliaia 2 7 2 2 2 4 2 2" xfId="40815" xr:uid="{00000000-0005-0000-0000-0000A0390000}"/>
    <cellStyle name="Migliaia 2 7 2 2 2 4 3" xfId="29398" xr:uid="{00000000-0005-0000-0000-0000A1390000}"/>
    <cellStyle name="Migliaia 2 7 2 2 2 5" xfId="12270" xr:uid="{00000000-0005-0000-0000-0000A2390000}"/>
    <cellStyle name="Migliaia 2 7 2 2 2 5 2" xfId="35107" xr:uid="{00000000-0005-0000-0000-0000A3390000}"/>
    <cellStyle name="Migliaia 2 7 2 2 2 6" xfId="23690" xr:uid="{00000000-0005-0000-0000-0000A4390000}"/>
    <cellStyle name="Migliaia 2 7 2 2 3" xfId="975" xr:uid="{00000000-0005-0000-0000-0000A5390000}"/>
    <cellStyle name="Migliaia 2 7 2 2 3 2" xfId="2494" xr:uid="{00000000-0005-0000-0000-0000A6390000}"/>
    <cellStyle name="Migliaia 2 7 2 2 3 2 2" xfId="5350" xr:uid="{00000000-0005-0000-0000-0000A7390000}"/>
    <cellStyle name="Migliaia 2 7 2 2 3 2 2 2" xfId="11058" xr:uid="{00000000-0005-0000-0000-0000A8390000}"/>
    <cellStyle name="Migliaia 2 7 2 2 3 2 2 2 2" xfId="22476" xr:uid="{00000000-0005-0000-0000-0000A9390000}"/>
    <cellStyle name="Migliaia 2 7 2 2 3 2 2 2 2 2" xfId="45313" xr:uid="{00000000-0005-0000-0000-0000AA390000}"/>
    <cellStyle name="Migliaia 2 7 2 2 3 2 2 2 3" xfId="33896" xr:uid="{00000000-0005-0000-0000-0000AB390000}"/>
    <cellStyle name="Migliaia 2 7 2 2 3 2 2 3" xfId="16768" xr:uid="{00000000-0005-0000-0000-0000AC390000}"/>
    <cellStyle name="Migliaia 2 7 2 2 3 2 2 3 2" xfId="39605" xr:uid="{00000000-0005-0000-0000-0000AD390000}"/>
    <cellStyle name="Migliaia 2 7 2 2 3 2 2 4" xfId="28188" xr:uid="{00000000-0005-0000-0000-0000AE390000}"/>
    <cellStyle name="Migliaia 2 7 2 2 3 2 3" xfId="8205" xr:uid="{00000000-0005-0000-0000-0000AF390000}"/>
    <cellStyle name="Migliaia 2 7 2 2 3 2 3 2" xfId="19622" xr:uid="{00000000-0005-0000-0000-0000B0390000}"/>
    <cellStyle name="Migliaia 2 7 2 2 3 2 3 2 2" xfId="42459" xr:uid="{00000000-0005-0000-0000-0000B1390000}"/>
    <cellStyle name="Migliaia 2 7 2 2 3 2 3 3" xfId="31042" xr:uid="{00000000-0005-0000-0000-0000B2390000}"/>
    <cellStyle name="Migliaia 2 7 2 2 3 2 4" xfId="13914" xr:uid="{00000000-0005-0000-0000-0000B3390000}"/>
    <cellStyle name="Migliaia 2 7 2 2 3 2 4 2" xfId="36751" xr:uid="{00000000-0005-0000-0000-0000B4390000}"/>
    <cellStyle name="Migliaia 2 7 2 2 3 2 5" xfId="25334" xr:uid="{00000000-0005-0000-0000-0000B5390000}"/>
    <cellStyle name="Migliaia 2 7 2 2 3 3" xfId="3923" xr:uid="{00000000-0005-0000-0000-0000B6390000}"/>
    <cellStyle name="Migliaia 2 7 2 2 3 3 2" xfId="9632" xr:uid="{00000000-0005-0000-0000-0000B7390000}"/>
    <cellStyle name="Migliaia 2 7 2 2 3 3 2 2" xfId="21049" xr:uid="{00000000-0005-0000-0000-0000B8390000}"/>
    <cellStyle name="Migliaia 2 7 2 2 3 3 2 2 2" xfId="43886" xr:uid="{00000000-0005-0000-0000-0000B9390000}"/>
    <cellStyle name="Migliaia 2 7 2 2 3 3 2 3" xfId="32469" xr:uid="{00000000-0005-0000-0000-0000BA390000}"/>
    <cellStyle name="Migliaia 2 7 2 2 3 3 3" xfId="15341" xr:uid="{00000000-0005-0000-0000-0000BB390000}"/>
    <cellStyle name="Migliaia 2 7 2 2 3 3 3 2" xfId="38178" xr:uid="{00000000-0005-0000-0000-0000BC390000}"/>
    <cellStyle name="Migliaia 2 7 2 2 3 3 4" xfId="26761" xr:uid="{00000000-0005-0000-0000-0000BD390000}"/>
    <cellStyle name="Migliaia 2 7 2 2 3 4" xfId="6778" xr:uid="{00000000-0005-0000-0000-0000BE390000}"/>
    <cellStyle name="Migliaia 2 7 2 2 3 4 2" xfId="18195" xr:uid="{00000000-0005-0000-0000-0000BF390000}"/>
    <cellStyle name="Migliaia 2 7 2 2 3 4 2 2" xfId="41032" xr:uid="{00000000-0005-0000-0000-0000C0390000}"/>
    <cellStyle name="Migliaia 2 7 2 2 3 4 3" xfId="29615" xr:uid="{00000000-0005-0000-0000-0000C1390000}"/>
    <cellStyle name="Migliaia 2 7 2 2 3 5" xfId="12487" xr:uid="{00000000-0005-0000-0000-0000C2390000}"/>
    <cellStyle name="Migliaia 2 7 2 2 3 5 2" xfId="35324" xr:uid="{00000000-0005-0000-0000-0000C3390000}"/>
    <cellStyle name="Migliaia 2 7 2 2 3 6" xfId="23907" xr:uid="{00000000-0005-0000-0000-0000C4390000}"/>
    <cellStyle name="Migliaia 2 7 2 2 4" xfId="1222" xr:uid="{00000000-0005-0000-0000-0000C5390000}"/>
    <cellStyle name="Migliaia 2 7 2 2 4 2" xfId="2711" xr:uid="{00000000-0005-0000-0000-0000C6390000}"/>
    <cellStyle name="Migliaia 2 7 2 2 4 2 2" xfId="5567" xr:uid="{00000000-0005-0000-0000-0000C7390000}"/>
    <cellStyle name="Migliaia 2 7 2 2 4 2 2 2" xfId="11275" xr:uid="{00000000-0005-0000-0000-0000C8390000}"/>
    <cellStyle name="Migliaia 2 7 2 2 4 2 2 2 2" xfId="22693" xr:uid="{00000000-0005-0000-0000-0000C9390000}"/>
    <cellStyle name="Migliaia 2 7 2 2 4 2 2 2 2 2" xfId="45530" xr:uid="{00000000-0005-0000-0000-0000CA390000}"/>
    <cellStyle name="Migliaia 2 7 2 2 4 2 2 2 3" xfId="34113" xr:uid="{00000000-0005-0000-0000-0000CB390000}"/>
    <cellStyle name="Migliaia 2 7 2 2 4 2 2 3" xfId="16985" xr:uid="{00000000-0005-0000-0000-0000CC390000}"/>
    <cellStyle name="Migliaia 2 7 2 2 4 2 2 3 2" xfId="39822" xr:uid="{00000000-0005-0000-0000-0000CD390000}"/>
    <cellStyle name="Migliaia 2 7 2 2 4 2 2 4" xfId="28405" xr:uid="{00000000-0005-0000-0000-0000CE390000}"/>
    <cellStyle name="Migliaia 2 7 2 2 4 2 3" xfId="8422" xr:uid="{00000000-0005-0000-0000-0000CF390000}"/>
    <cellStyle name="Migliaia 2 7 2 2 4 2 3 2" xfId="19839" xr:uid="{00000000-0005-0000-0000-0000D0390000}"/>
    <cellStyle name="Migliaia 2 7 2 2 4 2 3 2 2" xfId="42676" xr:uid="{00000000-0005-0000-0000-0000D1390000}"/>
    <cellStyle name="Migliaia 2 7 2 2 4 2 3 3" xfId="31259" xr:uid="{00000000-0005-0000-0000-0000D2390000}"/>
    <cellStyle name="Migliaia 2 7 2 2 4 2 4" xfId="14131" xr:uid="{00000000-0005-0000-0000-0000D3390000}"/>
    <cellStyle name="Migliaia 2 7 2 2 4 2 4 2" xfId="36968" xr:uid="{00000000-0005-0000-0000-0000D4390000}"/>
    <cellStyle name="Migliaia 2 7 2 2 4 2 5" xfId="25551" xr:uid="{00000000-0005-0000-0000-0000D5390000}"/>
    <cellStyle name="Migliaia 2 7 2 2 4 3" xfId="4140" xr:uid="{00000000-0005-0000-0000-0000D6390000}"/>
    <cellStyle name="Migliaia 2 7 2 2 4 3 2" xfId="9849" xr:uid="{00000000-0005-0000-0000-0000D7390000}"/>
    <cellStyle name="Migliaia 2 7 2 2 4 3 2 2" xfId="21266" xr:uid="{00000000-0005-0000-0000-0000D8390000}"/>
    <cellStyle name="Migliaia 2 7 2 2 4 3 2 2 2" xfId="44103" xr:uid="{00000000-0005-0000-0000-0000D9390000}"/>
    <cellStyle name="Migliaia 2 7 2 2 4 3 2 3" xfId="32686" xr:uid="{00000000-0005-0000-0000-0000DA390000}"/>
    <cellStyle name="Migliaia 2 7 2 2 4 3 3" xfId="15558" xr:uid="{00000000-0005-0000-0000-0000DB390000}"/>
    <cellStyle name="Migliaia 2 7 2 2 4 3 3 2" xfId="38395" xr:uid="{00000000-0005-0000-0000-0000DC390000}"/>
    <cellStyle name="Migliaia 2 7 2 2 4 3 4" xfId="26978" xr:uid="{00000000-0005-0000-0000-0000DD390000}"/>
    <cellStyle name="Migliaia 2 7 2 2 4 4" xfId="6995" xr:uid="{00000000-0005-0000-0000-0000DE390000}"/>
    <cellStyle name="Migliaia 2 7 2 2 4 4 2" xfId="18412" xr:uid="{00000000-0005-0000-0000-0000DF390000}"/>
    <cellStyle name="Migliaia 2 7 2 2 4 4 2 2" xfId="41249" xr:uid="{00000000-0005-0000-0000-0000E0390000}"/>
    <cellStyle name="Migliaia 2 7 2 2 4 4 3" xfId="29832" xr:uid="{00000000-0005-0000-0000-0000E1390000}"/>
    <cellStyle name="Migliaia 2 7 2 2 4 5" xfId="12704" xr:uid="{00000000-0005-0000-0000-0000E2390000}"/>
    <cellStyle name="Migliaia 2 7 2 2 4 5 2" xfId="35541" xr:uid="{00000000-0005-0000-0000-0000E3390000}"/>
    <cellStyle name="Migliaia 2 7 2 2 4 6" xfId="24124" xr:uid="{00000000-0005-0000-0000-0000E4390000}"/>
    <cellStyle name="Migliaia 2 7 2 2 5" xfId="1469" xr:uid="{00000000-0005-0000-0000-0000E5390000}"/>
    <cellStyle name="Migliaia 2 7 2 2 5 2" xfId="2928" xr:uid="{00000000-0005-0000-0000-0000E6390000}"/>
    <cellStyle name="Migliaia 2 7 2 2 5 2 2" xfId="5784" xr:uid="{00000000-0005-0000-0000-0000E7390000}"/>
    <cellStyle name="Migliaia 2 7 2 2 5 2 2 2" xfId="11492" xr:uid="{00000000-0005-0000-0000-0000E8390000}"/>
    <cellStyle name="Migliaia 2 7 2 2 5 2 2 2 2" xfId="22910" xr:uid="{00000000-0005-0000-0000-0000E9390000}"/>
    <cellStyle name="Migliaia 2 7 2 2 5 2 2 2 2 2" xfId="45747" xr:uid="{00000000-0005-0000-0000-0000EA390000}"/>
    <cellStyle name="Migliaia 2 7 2 2 5 2 2 2 3" xfId="34330" xr:uid="{00000000-0005-0000-0000-0000EB390000}"/>
    <cellStyle name="Migliaia 2 7 2 2 5 2 2 3" xfId="17202" xr:uid="{00000000-0005-0000-0000-0000EC390000}"/>
    <cellStyle name="Migliaia 2 7 2 2 5 2 2 3 2" xfId="40039" xr:uid="{00000000-0005-0000-0000-0000ED390000}"/>
    <cellStyle name="Migliaia 2 7 2 2 5 2 2 4" xfId="28622" xr:uid="{00000000-0005-0000-0000-0000EE390000}"/>
    <cellStyle name="Migliaia 2 7 2 2 5 2 3" xfId="8639" xr:uid="{00000000-0005-0000-0000-0000EF390000}"/>
    <cellStyle name="Migliaia 2 7 2 2 5 2 3 2" xfId="20056" xr:uid="{00000000-0005-0000-0000-0000F0390000}"/>
    <cellStyle name="Migliaia 2 7 2 2 5 2 3 2 2" xfId="42893" xr:uid="{00000000-0005-0000-0000-0000F1390000}"/>
    <cellStyle name="Migliaia 2 7 2 2 5 2 3 3" xfId="31476" xr:uid="{00000000-0005-0000-0000-0000F2390000}"/>
    <cellStyle name="Migliaia 2 7 2 2 5 2 4" xfId="14348" xr:uid="{00000000-0005-0000-0000-0000F3390000}"/>
    <cellStyle name="Migliaia 2 7 2 2 5 2 4 2" xfId="37185" xr:uid="{00000000-0005-0000-0000-0000F4390000}"/>
    <cellStyle name="Migliaia 2 7 2 2 5 2 5" xfId="25768" xr:uid="{00000000-0005-0000-0000-0000F5390000}"/>
    <cellStyle name="Migliaia 2 7 2 2 5 3" xfId="4357" xr:uid="{00000000-0005-0000-0000-0000F6390000}"/>
    <cellStyle name="Migliaia 2 7 2 2 5 3 2" xfId="10066" xr:uid="{00000000-0005-0000-0000-0000F7390000}"/>
    <cellStyle name="Migliaia 2 7 2 2 5 3 2 2" xfId="21483" xr:uid="{00000000-0005-0000-0000-0000F8390000}"/>
    <cellStyle name="Migliaia 2 7 2 2 5 3 2 2 2" xfId="44320" xr:uid="{00000000-0005-0000-0000-0000F9390000}"/>
    <cellStyle name="Migliaia 2 7 2 2 5 3 2 3" xfId="32903" xr:uid="{00000000-0005-0000-0000-0000FA390000}"/>
    <cellStyle name="Migliaia 2 7 2 2 5 3 3" xfId="15775" xr:uid="{00000000-0005-0000-0000-0000FB390000}"/>
    <cellStyle name="Migliaia 2 7 2 2 5 3 3 2" xfId="38612" xr:uid="{00000000-0005-0000-0000-0000FC390000}"/>
    <cellStyle name="Migliaia 2 7 2 2 5 3 4" xfId="27195" xr:uid="{00000000-0005-0000-0000-0000FD390000}"/>
    <cellStyle name="Migliaia 2 7 2 2 5 4" xfId="7212" xr:uid="{00000000-0005-0000-0000-0000FE390000}"/>
    <cellStyle name="Migliaia 2 7 2 2 5 4 2" xfId="18629" xr:uid="{00000000-0005-0000-0000-0000FF390000}"/>
    <cellStyle name="Migliaia 2 7 2 2 5 4 2 2" xfId="41466" xr:uid="{00000000-0005-0000-0000-0000003A0000}"/>
    <cellStyle name="Migliaia 2 7 2 2 5 4 3" xfId="30049" xr:uid="{00000000-0005-0000-0000-0000013A0000}"/>
    <cellStyle name="Migliaia 2 7 2 2 5 5" xfId="12921" xr:uid="{00000000-0005-0000-0000-0000023A0000}"/>
    <cellStyle name="Migliaia 2 7 2 2 5 5 2" xfId="35758" xr:uid="{00000000-0005-0000-0000-0000033A0000}"/>
    <cellStyle name="Migliaia 2 7 2 2 5 6" xfId="24341" xr:uid="{00000000-0005-0000-0000-0000043A0000}"/>
    <cellStyle name="Migliaia 2 7 2 2 6" xfId="1716" xr:uid="{00000000-0005-0000-0000-0000053A0000}"/>
    <cellStyle name="Migliaia 2 7 2 2 6 2" xfId="3145" xr:uid="{00000000-0005-0000-0000-0000063A0000}"/>
    <cellStyle name="Migliaia 2 7 2 2 6 2 2" xfId="6001" xr:uid="{00000000-0005-0000-0000-0000073A0000}"/>
    <cellStyle name="Migliaia 2 7 2 2 6 2 2 2" xfId="11709" xr:uid="{00000000-0005-0000-0000-0000083A0000}"/>
    <cellStyle name="Migliaia 2 7 2 2 6 2 2 2 2" xfId="23127" xr:uid="{00000000-0005-0000-0000-0000093A0000}"/>
    <cellStyle name="Migliaia 2 7 2 2 6 2 2 2 2 2" xfId="45964" xr:uid="{00000000-0005-0000-0000-00000A3A0000}"/>
    <cellStyle name="Migliaia 2 7 2 2 6 2 2 2 3" xfId="34547" xr:uid="{00000000-0005-0000-0000-00000B3A0000}"/>
    <cellStyle name="Migliaia 2 7 2 2 6 2 2 3" xfId="17419" xr:uid="{00000000-0005-0000-0000-00000C3A0000}"/>
    <cellStyle name="Migliaia 2 7 2 2 6 2 2 3 2" xfId="40256" xr:uid="{00000000-0005-0000-0000-00000D3A0000}"/>
    <cellStyle name="Migliaia 2 7 2 2 6 2 2 4" xfId="28839" xr:uid="{00000000-0005-0000-0000-00000E3A0000}"/>
    <cellStyle name="Migliaia 2 7 2 2 6 2 3" xfId="8856" xr:uid="{00000000-0005-0000-0000-00000F3A0000}"/>
    <cellStyle name="Migliaia 2 7 2 2 6 2 3 2" xfId="20273" xr:uid="{00000000-0005-0000-0000-0000103A0000}"/>
    <cellStyle name="Migliaia 2 7 2 2 6 2 3 2 2" xfId="43110" xr:uid="{00000000-0005-0000-0000-0000113A0000}"/>
    <cellStyle name="Migliaia 2 7 2 2 6 2 3 3" xfId="31693" xr:uid="{00000000-0005-0000-0000-0000123A0000}"/>
    <cellStyle name="Migliaia 2 7 2 2 6 2 4" xfId="14565" xr:uid="{00000000-0005-0000-0000-0000133A0000}"/>
    <cellStyle name="Migliaia 2 7 2 2 6 2 4 2" xfId="37402" xr:uid="{00000000-0005-0000-0000-0000143A0000}"/>
    <cellStyle name="Migliaia 2 7 2 2 6 2 5" xfId="25985" xr:uid="{00000000-0005-0000-0000-0000153A0000}"/>
    <cellStyle name="Migliaia 2 7 2 2 6 3" xfId="4574" xr:uid="{00000000-0005-0000-0000-0000163A0000}"/>
    <cellStyle name="Migliaia 2 7 2 2 6 3 2" xfId="10283" xr:uid="{00000000-0005-0000-0000-0000173A0000}"/>
    <cellStyle name="Migliaia 2 7 2 2 6 3 2 2" xfId="21700" xr:uid="{00000000-0005-0000-0000-0000183A0000}"/>
    <cellStyle name="Migliaia 2 7 2 2 6 3 2 2 2" xfId="44537" xr:uid="{00000000-0005-0000-0000-0000193A0000}"/>
    <cellStyle name="Migliaia 2 7 2 2 6 3 2 3" xfId="33120" xr:uid="{00000000-0005-0000-0000-00001A3A0000}"/>
    <cellStyle name="Migliaia 2 7 2 2 6 3 3" xfId="15992" xr:uid="{00000000-0005-0000-0000-00001B3A0000}"/>
    <cellStyle name="Migliaia 2 7 2 2 6 3 3 2" xfId="38829" xr:uid="{00000000-0005-0000-0000-00001C3A0000}"/>
    <cellStyle name="Migliaia 2 7 2 2 6 3 4" xfId="27412" xr:uid="{00000000-0005-0000-0000-00001D3A0000}"/>
    <cellStyle name="Migliaia 2 7 2 2 6 4" xfId="7429" xr:uid="{00000000-0005-0000-0000-00001E3A0000}"/>
    <cellStyle name="Migliaia 2 7 2 2 6 4 2" xfId="18846" xr:uid="{00000000-0005-0000-0000-00001F3A0000}"/>
    <cellStyle name="Migliaia 2 7 2 2 6 4 2 2" xfId="41683" xr:uid="{00000000-0005-0000-0000-0000203A0000}"/>
    <cellStyle name="Migliaia 2 7 2 2 6 4 3" xfId="30266" xr:uid="{00000000-0005-0000-0000-0000213A0000}"/>
    <cellStyle name="Migliaia 2 7 2 2 6 5" xfId="13138" xr:uid="{00000000-0005-0000-0000-0000223A0000}"/>
    <cellStyle name="Migliaia 2 7 2 2 6 5 2" xfId="35975" xr:uid="{00000000-0005-0000-0000-0000233A0000}"/>
    <cellStyle name="Migliaia 2 7 2 2 6 6" xfId="24558" xr:uid="{00000000-0005-0000-0000-0000243A0000}"/>
    <cellStyle name="Migliaia 2 7 2 2 7" xfId="2060" xr:uid="{00000000-0005-0000-0000-0000253A0000}"/>
    <cellStyle name="Migliaia 2 7 2 2 7 2" xfId="4916" xr:uid="{00000000-0005-0000-0000-0000263A0000}"/>
    <cellStyle name="Migliaia 2 7 2 2 7 2 2" xfId="10624" xr:uid="{00000000-0005-0000-0000-0000273A0000}"/>
    <cellStyle name="Migliaia 2 7 2 2 7 2 2 2" xfId="22042" xr:uid="{00000000-0005-0000-0000-0000283A0000}"/>
    <cellStyle name="Migliaia 2 7 2 2 7 2 2 2 2" xfId="44879" xr:uid="{00000000-0005-0000-0000-0000293A0000}"/>
    <cellStyle name="Migliaia 2 7 2 2 7 2 2 3" xfId="33462" xr:uid="{00000000-0005-0000-0000-00002A3A0000}"/>
    <cellStyle name="Migliaia 2 7 2 2 7 2 3" xfId="16334" xr:uid="{00000000-0005-0000-0000-00002B3A0000}"/>
    <cellStyle name="Migliaia 2 7 2 2 7 2 3 2" xfId="39171" xr:uid="{00000000-0005-0000-0000-00002C3A0000}"/>
    <cellStyle name="Migliaia 2 7 2 2 7 2 4" xfId="27754" xr:uid="{00000000-0005-0000-0000-00002D3A0000}"/>
    <cellStyle name="Migliaia 2 7 2 2 7 3" xfId="7771" xr:uid="{00000000-0005-0000-0000-00002E3A0000}"/>
    <cellStyle name="Migliaia 2 7 2 2 7 3 2" xfId="19188" xr:uid="{00000000-0005-0000-0000-00002F3A0000}"/>
    <cellStyle name="Migliaia 2 7 2 2 7 3 2 2" xfId="42025" xr:uid="{00000000-0005-0000-0000-0000303A0000}"/>
    <cellStyle name="Migliaia 2 7 2 2 7 3 3" xfId="30608" xr:uid="{00000000-0005-0000-0000-0000313A0000}"/>
    <cellStyle name="Migliaia 2 7 2 2 7 4" xfId="13480" xr:uid="{00000000-0005-0000-0000-0000323A0000}"/>
    <cellStyle name="Migliaia 2 7 2 2 7 4 2" xfId="36317" xr:uid="{00000000-0005-0000-0000-0000333A0000}"/>
    <cellStyle name="Migliaia 2 7 2 2 7 5" xfId="24900" xr:uid="{00000000-0005-0000-0000-0000343A0000}"/>
    <cellStyle name="Migliaia 2 7 2 2 8" xfId="3489" xr:uid="{00000000-0005-0000-0000-0000353A0000}"/>
    <cellStyle name="Migliaia 2 7 2 2 8 2" xfId="9198" xr:uid="{00000000-0005-0000-0000-0000363A0000}"/>
    <cellStyle name="Migliaia 2 7 2 2 8 2 2" xfId="20615" xr:uid="{00000000-0005-0000-0000-0000373A0000}"/>
    <cellStyle name="Migliaia 2 7 2 2 8 2 2 2" xfId="43452" xr:uid="{00000000-0005-0000-0000-0000383A0000}"/>
    <cellStyle name="Migliaia 2 7 2 2 8 2 3" xfId="32035" xr:uid="{00000000-0005-0000-0000-0000393A0000}"/>
    <cellStyle name="Migliaia 2 7 2 2 8 3" xfId="14907" xr:uid="{00000000-0005-0000-0000-00003A3A0000}"/>
    <cellStyle name="Migliaia 2 7 2 2 8 3 2" xfId="37744" xr:uid="{00000000-0005-0000-0000-00003B3A0000}"/>
    <cellStyle name="Migliaia 2 7 2 2 8 4" xfId="26327" xr:uid="{00000000-0005-0000-0000-00003C3A0000}"/>
    <cellStyle name="Migliaia 2 7 2 2 9" xfId="6344" xr:uid="{00000000-0005-0000-0000-00003D3A0000}"/>
    <cellStyle name="Migliaia 2 7 2 2 9 2" xfId="17761" xr:uid="{00000000-0005-0000-0000-00003E3A0000}"/>
    <cellStyle name="Migliaia 2 7 2 2 9 2 2" xfId="40598" xr:uid="{00000000-0005-0000-0000-00003F3A0000}"/>
    <cellStyle name="Migliaia 2 7 2 2 9 3" xfId="29181" xr:uid="{00000000-0005-0000-0000-0000403A0000}"/>
    <cellStyle name="Migliaia 2 7 2 3" xfId="581" xr:uid="{00000000-0005-0000-0000-0000413A0000}"/>
    <cellStyle name="Migliaia 2 7 2 3 2" xfId="2163" xr:uid="{00000000-0005-0000-0000-0000423A0000}"/>
    <cellStyle name="Migliaia 2 7 2 3 2 2" xfId="5019" xr:uid="{00000000-0005-0000-0000-0000433A0000}"/>
    <cellStyle name="Migliaia 2 7 2 3 2 2 2" xfId="10727" xr:uid="{00000000-0005-0000-0000-0000443A0000}"/>
    <cellStyle name="Migliaia 2 7 2 3 2 2 2 2" xfId="22145" xr:uid="{00000000-0005-0000-0000-0000453A0000}"/>
    <cellStyle name="Migliaia 2 7 2 3 2 2 2 2 2" xfId="44982" xr:uid="{00000000-0005-0000-0000-0000463A0000}"/>
    <cellStyle name="Migliaia 2 7 2 3 2 2 2 3" xfId="33565" xr:uid="{00000000-0005-0000-0000-0000473A0000}"/>
    <cellStyle name="Migliaia 2 7 2 3 2 2 3" xfId="16437" xr:uid="{00000000-0005-0000-0000-0000483A0000}"/>
    <cellStyle name="Migliaia 2 7 2 3 2 2 3 2" xfId="39274" xr:uid="{00000000-0005-0000-0000-0000493A0000}"/>
    <cellStyle name="Migliaia 2 7 2 3 2 2 4" xfId="27857" xr:uid="{00000000-0005-0000-0000-00004A3A0000}"/>
    <cellStyle name="Migliaia 2 7 2 3 2 3" xfId="7874" xr:uid="{00000000-0005-0000-0000-00004B3A0000}"/>
    <cellStyle name="Migliaia 2 7 2 3 2 3 2" xfId="19291" xr:uid="{00000000-0005-0000-0000-00004C3A0000}"/>
    <cellStyle name="Migliaia 2 7 2 3 2 3 2 2" xfId="42128" xr:uid="{00000000-0005-0000-0000-00004D3A0000}"/>
    <cellStyle name="Migliaia 2 7 2 3 2 3 3" xfId="30711" xr:uid="{00000000-0005-0000-0000-00004E3A0000}"/>
    <cellStyle name="Migliaia 2 7 2 3 2 4" xfId="13583" xr:uid="{00000000-0005-0000-0000-00004F3A0000}"/>
    <cellStyle name="Migliaia 2 7 2 3 2 4 2" xfId="36420" xr:uid="{00000000-0005-0000-0000-0000503A0000}"/>
    <cellStyle name="Migliaia 2 7 2 3 2 5" xfId="25003" xr:uid="{00000000-0005-0000-0000-0000513A0000}"/>
    <cellStyle name="Migliaia 2 7 2 3 3" xfId="3592" xr:uid="{00000000-0005-0000-0000-0000523A0000}"/>
    <cellStyle name="Migliaia 2 7 2 3 3 2" xfId="9301" xr:uid="{00000000-0005-0000-0000-0000533A0000}"/>
    <cellStyle name="Migliaia 2 7 2 3 3 2 2" xfId="20718" xr:uid="{00000000-0005-0000-0000-0000543A0000}"/>
    <cellStyle name="Migliaia 2 7 2 3 3 2 2 2" xfId="43555" xr:uid="{00000000-0005-0000-0000-0000553A0000}"/>
    <cellStyle name="Migliaia 2 7 2 3 3 2 3" xfId="32138" xr:uid="{00000000-0005-0000-0000-0000563A0000}"/>
    <cellStyle name="Migliaia 2 7 2 3 3 3" xfId="15010" xr:uid="{00000000-0005-0000-0000-0000573A0000}"/>
    <cellStyle name="Migliaia 2 7 2 3 3 3 2" xfId="37847" xr:uid="{00000000-0005-0000-0000-0000583A0000}"/>
    <cellStyle name="Migliaia 2 7 2 3 3 4" xfId="26430" xr:uid="{00000000-0005-0000-0000-0000593A0000}"/>
    <cellStyle name="Migliaia 2 7 2 3 4" xfId="6447" xr:uid="{00000000-0005-0000-0000-00005A3A0000}"/>
    <cellStyle name="Migliaia 2 7 2 3 4 2" xfId="17864" xr:uid="{00000000-0005-0000-0000-00005B3A0000}"/>
    <cellStyle name="Migliaia 2 7 2 3 4 2 2" xfId="40701" xr:uid="{00000000-0005-0000-0000-00005C3A0000}"/>
    <cellStyle name="Migliaia 2 7 2 3 4 3" xfId="29284" xr:uid="{00000000-0005-0000-0000-00005D3A0000}"/>
    <cellStyle name="Migliaia 2 7 2 3 5" xfId="12156" xr:uid="{00000000-0005-0000-0000-00005E3A0000}"/>
    <cellStyle name="Migliaia 2 7 2 3 5 2" xfId="34993" xr:uid="{00000000-0005-0000-0000-00005F3A0000}"/>
    <cellStyle name="Migliaia 2 7 2 3 6" xfId="23576" xr:uid="{00000000-0005-0000-0000-0000603A0000}"/>
    <cellStyle name="Migliaia 2 7 2 4" xfId="844" xr:uid="{00000000-0005-0000-0000-0000613A0000}"/>
    <cellStyle name="Migliaia 2 7 2 4 2" xfId="2380" xr:uid="{00000000-0005-0000-0000-0000623A0000}"/>
    <cellStyle name="Migliaia 2 7 2 4 2 2" xfId="5236" xr:uid="{00000000-0005-0000-0000-0000633A0000}"/>
    <cellStyle name="Migliaia 2 7 2 4 2 2 2" xfId="10944" xr:uid="{00000000-0005-0000-0000-0000643A0000}"/>
    <cellStyle name="Migliaia 2 7 2 4 2 2 2 2" xfId="22362" xr:uid="{00000000-0005-0000-0000-0000653A0000}"/>
    <cellStyle name="Migliaia 2 7 2 4 2 2 2 2 2" xfId="45199" xr:uid="{00000000-0005-0000-0000-0000663A0000}"/>
    <cellStyle name="Migliaia 2 7 2 4 2 2 2 3" xfId="33782" xr:uid="{00000000-0005-0000-0000-0000673A0000}"/>
    <cellStyle name="Migliaia 2 7 2 4 2 2 3" xfId="16654" xr:uid="{00000000-0005-0000-0000-0000683A0000}"/>
    <cellStyle name="Migliaia 2 7 2 4 2 2 3 2" xfId="39491" xr:uid="{00000000-0005-0000-0000-0000693A0000}"/>
    <cellStyle name="Migliaia 2 7 2 4 2 2 4" xfId="28074" xr:uid="{00000000-0005-0000-0000-00006A3A0000}"/>
    <cellStyle name="Migliaia 2 7 2 4 2 3" xfId="8091" xr:uid="{00000000-0005-0000-0000-00006B3A0000}"/>
    <cellStyle name="Migliaia 2 7 2 4 2 3 2" xfId="19508" xr:uid="{00000000-0005-0000-0000-00006C3A0000}"/>
    <cellStyle name="Migliaia 2 7 2 4 2 3 2 2" xfId="42345" xr:uid="{00000000-0005-0000-0000-00006D3A0000}"/>
    <cellStyle name="Migliaia 2 7 2 4 2 3 3" xfId="30928" xr:uid="{00000000-0005-0000-0000-00006E3A0000}"/>
    <cellStyle name="Migliaia 2 7 2 4 2 4" xfId="13800" xr:uid="{00000000-0005-0000-0000-00006F3A0000}"/>
    <cellStyle name="Migliaia 2 7 2 4 2 4 2" xfId="36637" xr:uid="{00000000-0005-0000-0000-0000703A0000}"/>
    <cellStyle name="Migliaia 2 7 2 4 2 5" xfId="25220" xr:uid="{00000000-0005-0000-0000-0000713A0000}"/>
    <cellStyle name="Migliaia 2 7 2 4 3" xfId="3809" xr:uid="{00000000-0005-0000-0000-0000723A0000}"/>
    <cellStyle name="Migliaia 2 7 2 4 3 2" xfId="9518" xr:uid="{00000000-0005-0000-0000-0000733A0000}"/>
    <cellStyle name="Migliaia 2 7 2 4 3 2 2" xfId="20935" xr:uid="{00000000-0005-0000-0000-0000743A0000}"/>
    <cellStyle name="Migliaia 2 7 2 4 3 2 2 2" xfId="43772" xr:uid="{00000000-0005-0000-0000-0000753A0000}"/>
    <cellStyle name="Migliaia 2 7 2 4 3 2 3" xfId="32355" xr:uid="{00000000-0005-0000-0000-0000763A0000}"/>
    <cellStyle name="Migliaia 2 7 2 4 3 3" xfId="15227" xr:uid="{00000000-0005-0000-0000-0000773A0000}"/>
    <cellStyle name="Migliaia 2 7 2 4 3 3 2" xfId="38064" xr:uid="{00000000-0005-0000-0000-0000783A0000}"/>
    <cellStyle name="Migliaia 2 7 2 4 3 4" xfId="26647" xr:uid="{00000000-0005-0000-0000-0000793A0000}"/>
    <cellStyle name="Migliaia 2 7 2 4 4" xfId="6664" xr:uid="{00000000-0005-0000-0000-00007A3A0000}"/>
    <cellStyle name="Migliaia 2 7 2 4 4 2" xfId="18081" xr:uid="{00000000-0005-0000-0000-00007B3A0000}"/>
    <cellStyle name="Migliaia 2 7 2 4 4 2 2" xfId="40918" xr:uid="{00000000-0005-0000-0000-00007C3A0000}"/>
    <cellStyle name="Migliaia 2 7 2 4 4 3" xfId="29501" xr:uid="{00000000-0005-0000-0000-00007D3A0000}"/>
    <cellStyle name="Migliaia 2 7 2 4 5" xfId="12373" xr:uid="{00000000-0005-0000-0000-00007E3A0000}"/>
    <cellStyle name="Migliaia 2 7 2 4 5 2" xfId="35210" xr:uid="{00000000-0005-0000-0000-00007F3A0000}"/>
    <cellStyle name="Migliaia 2 7 2 4 6" xfId="23793" xr:uid="{00000000-0005-0000-0000-0000803A0000}"/>
    <cellStyle name="Migliaia 2 7 2 5" xfId="1091" xr:uid="{00000000-0005-0000-0000-0000813A0000}"/>
    <cellStyle name="Migliaia 2 7 2 5 2" xfId="2597" xr:uid="{00000000-0005-0000-0000-0000823A0000}"/>
    <cellStyle name="Migliaia 2 7 2 5 2 2" xfId="5453" xr:uid="{00000000-0005-0000-0000-0000833A0000}"/>
    <cellStyle name="Migliaia 2 7 2 5 2 2 2" xfId="11161" xr:uid="{00000000-0005-0000-0000-0000843A0000}"/>
    <cellStyle name="Migliaia 2 7 2 5 2 2 2 2" xfId="22579" xr:uid="{00000000-0005-0000-0000-0000853A0000}"/>
    <cellStyle name="Migliaia 2 7 2 5 2 2 2 2 2" xfId="45416" xr:uid="{00000000-0005-0000-0000-0000863A0000}"/>
    <cellStyle name="Migliaia 2 7 2 5 2 2 2 3" xfId="33999" xr:uid="{00000000-0005-0000-0000-0000873A0000}"/>
    <cellStyle name="Migliaia 2 7 2 5 2 2 3" xfId="16871" xr:uid="{00000000-0005-0000-0000-0000883A0000}"/>
    <cellStyle name="Migliaia 2 7 2 5 2 2 3 2" xfId="39708" xr:uid="{00000000-0005-0000-0000-0000893A0000}"/>
    <cellStyle name="Migliaia 2 7 2 5 2 2 4" xfId="28291" xr:uid="{00000000-0005-0000-0000-00008A3A0000}"/>
    <cellStyle name="Migliaia 2 7 2 5 2 3" xfId="8308" xr:uid="{00000000-0005-0000-0000-00008B3A0000}"/>
    <cellStyle name="Migliaia 2 7 2 5 2 3 2" xfId="19725" xr:uid="{00000000-0005-0000-0000-00008C3A0000}"/>
    <cellStyle name="Migliaia 2 7 2 5 2 3 2 2" xfId="42562" xr:uid="{00000000-0005-0000-0000-00008D3A0000}"/>
    <cellStyle name="Migliaia 2 7 2 5 2 3 3" xfId="31145" xr:uid="{00000000-0005-0000-0000-00008E3A0000}"/>
    <cellStyle name="Migliaia 2 7 2 5 2 4" xfId="14017" xr:uid="{00000000-0005-0000-0000-00008F3A0000}"/>
    <cellStyle name="Migliaia 2 7 2 5 2 4 2" xfId="36854" xr:uid="{00000000-0005-0000-0000-0000903A0000}"/>
    <cellStyle name="Migliaia 2 7 2 5 2 5" xfId="25437" xr:uid="{00000000-0005-0000-0000-0000913A0000}"/>
    <cellStyle name="Migliaia 2 7 2 5 3" xfId="4026" xr:uid="{00000000-0005-0000-0000-0000923A0000}"/>
    <cellStyle name="Migliaia 2 7 2 5 3 2" xfId="9735" xr:uid="{00000000-0005-0000-0000-0000933A0000}"/>
    <cellStyle name="Migliaia 2 7 2 5 3 2 2" xfId="21152" xr:uid="{00000000-0005-0000-0000-0000943A0000}"/>
    <cellStyle name="Migliaia 2 7 2 5 3 2 2 2" xfId="43989" xr:uid="{00000000-0005-0000-0000-0000953A0000}"/>
    <cellStyle name="Migliaia 2 7 2 5 3 2 3" xfId="32572" xr:uid="{00000000-0005-0000-0000-0000963A0000}"/>
    <cellStyle name="Migliaia 2 7 2 5 3 3" xfId="15444" xr:uid="{00000000-0005-0000-0000-0000973A0000}"/>
    <cellStyle name="Migliaia 2 7 2 5 3 3 2" xfId="38281" xr:uid="{00000000-0005-0000-0000-0000983A0000}"/>
    <cellStyle name="Migliaia 2 7 2 5 3 4" xfId="26864" xr:uid="{00000000-0005-0000-0000-0000993A0000}"/>
    <cellStyle name="Migliaia 2 7 2 5 4" xfId="6881" xr:uid="{00000000-0005-0000-0000-00009A3A0000}"/>
    <cellStyle name="Migliaia 2 7 2 5 4 2" xfId="18298" xr:uid="{00000000-0005-0000-0000-00009B3A0000}"/>
    <cellStyle name="Migliaia 2 7 2 5 4 2 2" xfId="41135" xr:uid="{00000000-0005-0000-0000-00009C3A0000}"/>
    <cellStyle name="Migliaia 2 7 2 5 4 3" xfId="29718" xr:uid="{00000000-0005-0000-0000-00009D3A0000}"/>
    <cellStyle name="Migliaia 2 7 2 5 5" xfId="12590" xr:uid="{00000000-0005-0000-0000-00009E3A0000}"/>
    <cellStyle name="Migliaia 2 7 2 5 5 2" xfId="35427" xr:uid="{00000000-0005-0000-0000-00009F3A0000}"/>
    <cellStyle name="Migliaia 2 7 2 5 6" xfId="24010" xr:uid="{00000000-0005-0000-0000-0000A03A0000}"/>
    <cellStyle name="Migliaia 2 7 2 6" xfId="1338" xr:uid="{00000000-0005-0000-0000-0000A13A0000}"/>
    <cellStyle name="Migliaia 2 7 2 6 2" xfId="2814" xr:uid="{00000000-0005-0000-0000-0000A23A0000}"/>
    <cellStyle name="Migliaia 2 7 2 6 2 2" xfId="5670" xr:uid="{00000000-0005-0000-0000-0000A33A0000}"/>
    <cellStyle name="Migliaia 2 7 2 6 2 2 2" xfId="11378" xr:uid="{00000000-0005-0000-0000-0000A43A0000}"/>
    <cellStyle name="Migliaia 2 7 2 6 2 2 2 2" xfId="22796" xr:uid="{00000000-0005-0000-0000-0000A53A0000}"/>
    <cellStyle name="Migliaia 2 7 2 6 2 2 2 2 2" xfId="45633" xr:uid="{00000000-0005-0000-0000-0000A63A0000}"/>
    <cellStyle name="Migliaia 2 7 2 6 2 2 2 3" xfId="34216" xr:uid="{00000000-0005-0000-0000-0000A73A0000}"/>
    <cellStyle name="Migliaia 2 7 2 6 2 2 3" xfId="17088" xr:uid="{00000000-0005-0000-0000-0000A83A0000}"/>
    <cellStyle name="Migliaia 2 7 2 6 2 2 3 2" xfId="39925" xr:uid="{00000000-0005-0000-0000-0000A93A0000}"/>
    <cellStyle name="Migliaia 2 7 2 6 2 2 4" xfId="28508" xr:uid="{00000000-0005-0000-0000-0000AA3A0000}"/>
    <cellStyle name="Migliaia 2 7 2 6 2 3" xfId="8525" xr:uid="{00000000-0005-0000-0000-0000AB3A0000}"/>
    <cellStyle name="Migliaia 2 7 2 6 2 3 2" xfId="19942" xr:uid="{00000000-0005-0000-0000-0000AC3A0000}"/>
    <cellStyle name="Migliaia 2 7 2 6 2 3 2 2" xfId="42779" xr:uid="{00000000-0005-0000-0000-0000AD3A0000}"/>
    <cellStyle name="Migliaia 2 7 2 6 2 3 3" xfId="31362" xr:uid="{00000000-0005-0000-0000-0000AE3A0000}"/>
    <cellStyle name="Migliaia 2 7 2 6 2 4" xfId="14234" xr:uid="{00000000-0005-0000-0000-0000AF3A0000}"/>
    <cellStyle name="Migliaia 2 7 2 6 2 4 2" xfId="37071" xr:uid="{00000000-0005-0000-0000-0000B03A0000}"/>
    <cellStyle name="Migliaia 2 7 2 6 2 5" xfId="25654" xr:uid="{00000000-0005-0000-0000-0000B13A0000}"/>
    <cellStyle name="Migliaia 2 7 2 6 3" xfId="4243" xr:uid="{00000000-0005-0000-0000-0000B23A0000}"/>
    <cellStyle name="Migliaia 2 7 2 6 3 2" xfId="9952" xr:uid="{00000000-0005-0000-0000-0000B33A0000}"/>
    <cellStyle name="Migliaia 2 7 2 6 3 2 2" xfId="21369" xr:uid="{00000000-0005-0000-0000-0000B43A0000}"/>
    <cellStyle name="Migliaia 2 7 2 6 3 2 2 2" xfId="44206" xr:uid="{00000000-0005-0000-0000-0000B53A0000}"/>
    <cellStyle name="Migliaia 2 7 2 6 3 2 3" xfId="32789" xr:uid="{00000000-0005-0000-0000-0000B63A0000}"/>
    <cellStyle name="Migliaia 2 7 2 6 3 3" xfId="15661" xr:uid="{00000000-0005-0000-0000-0000B73A0000}"/>
    <cellStyle name="Migliaia 2 7 2 6 3 3 2" xfId="38498" xr:uid="{00000000-0005-0000-0000-0000B83A0000}"/>
    <cellStyle name="Migliaia 2 7 2 6 3 4" xfId="27081" xr:uid="{00000000-0005-0000-0000-0000B93A0000}"/>
    <cellStyle name="Migliaia 2 7 2 6 4" xfId="7098" xr:uid="{00000000-0005-0000-0000-0000BA3A0000}"/>
    <cellStyle name="Migliaia 2 7 2 6 4 2" xfId="18515" xr:uid="{00000000-0005-0000-0000-0000BB3A0000}"/>
    <cellStyle name="Migliaia 2 7 2 6 4 2 2" xfId="41352" xr:uid="{00000000-0005-0000-0000-0000BC3A0000}"/>
    <cellStyle name="Migliaia 2 7 2 6 4 3" xfId="29935" xr:uid="{00000000-0005-0000-0000-0000BD3A0000}"/>
    <cellStyle name="Migliaia 2 7 2 6 5" xfId="12807" xr:uid="{00000000-0005-0000-0000-0000BE3A0000}"/>
    <cellStyle name="Migliaia 2 7 2 6 5 2" xfId="35644" xr:uid="{00000000-0005-0000-0000-0000BF3A0000}"/>
    <cellStyle name="Migliaia 2 7 2 6 6" xfId="24227" xr:uid="{00000000-0005-0000-0000-0000C03A0000}"/>
    <cellStyle name="Migliaia 2 7 2 7" xfId="1585" xr:uid="{00000000-0005-0000-0000-0000C13A0000}"/>
    <cellStyle name="Migliaia 2 7 2 7 2" xfId="3031" xr:uid="{00000000-0005-0000-0000-0000C23A0000}"/>
    <cellStyle name="Migliaia 2 7 2 7 2 2" xfId="5887" xr:uid="{00000000-0005-0000-0000-0000C33A0000}"/>
    <cellStyle name="Migliaia 2 7 2 7 2 2 2" xfId="11595" xr:uid="{00000000-0005-0000-0000-0000C43A0000}"/>
    <cellStyle name="Migliaia 2 7 2 7 2 2 2 2" xfId="23013" xr:uid="{00000000-0005-0000-0000-0000C53A0000}"/>
    <cellStyle name="Migliaia 2 7 2 7 2 2 2 2 2" xfId="45850" xr:uid="{00000000-0005-0000-0000-0000C63A0000}"/>
    <cellStyle name="Migliaia 2 7 2 7 2 2 2 3" xfId="34433" xr:uid="{00000000-0005-0000-0000-0000C73A0000}"/>
    <cellStyle name="Migliaia 2 7 2 7 2 2 3" xfId="17305" xr:uid="{00000000-0005-0000-0000-0000C83A0000}"/>
    <cellStyle name="Migliaia 2 7 2 7 2 2 3 2" xfId="40142" xr:uid="{00000000-0005-0000-0000-0000C93A0000}"/>
    <cellStyle name="Migliaia 2 7 2 7 2 2 4" xfId="28725" xr:uid="{00000000-0005-0000-0000-0000CA3A0000}"/>
    <cellStyle name="Migliaia 2 7 2 7 2 3" xfId="8742" xr:uid="{00000000-0005-0000-0000-0000CB3A0000}"/>
    <cellStyle name="Migliaia 2 7 2 7 2 3 2" xfId="20159" xr:uid="{00000000-0005-0000-0000-0000CC3A0000}"/>
    <cellStyle name="Migliaia 2 7 2 7 2 3 2 2" xfId="42996" xr:uid="{00000000-0005-0000-0000-0000CD3A0000}"/>
    <cellStyle name="Migliaia 2 7 2 7 2 3 3" xfId="31579" xr:uid="{00000000-0005-0000-0000-0000CE3A0000}"/>
    <cellStyle name="Migliaia 2 7 2 7 2 4" xfId="14451" xr:uid="{00000000-0005-0000-0000-0000CF3A0000}"/>
    <cellStyle name="Migliaia 2 7 2 7 2 4 2" xfId="37288" xr:uid="{00000000-0005-0000-0000-0000D03A0000}"/>
    <cellStyle name="Migliaia 2 7 2 7 2 5" xfId="25871" xr:uid="{00000000-0005-0000-0000-0000D13A0000}"/>
    <cellStyle name="Migliaia 2 7 2 7 3" xfId="4460" xr:uid="{00000000-0005-0000-0000-0000D23A0000}"/>
    <cellStyle name="Migliaia 2 7 2 7 3 2" xfId="10169" xr:uid="{00000000-0005-0000-0000-0000D33A0000}"/>
    <cellStyle name="Migliaia 2 7 2 7 3 2 2" xfId="21586" xr:uid="{00000000-0005-0000-0000-0000D43A0000}"/>
    <cellStyle name="Migliaia 2 7 2 7 3 2 2 2" xfId="44423" xr:uid="{00000000-0005-0000-0000-0000D53A0000}"/>
    <cellStyle name="Migliaia 2 7 2 7 3 2 3" xfId="33006" xr:uid="{00000000-0005-0000-0000-0000D63A0000}"/>
    <cellStyle name="Migliaia 2 7 2 7 3 3" xfId="15878" xr:uid="{00000000-0005-0000-0000-0000D73A0000}"/>
    <cellStyle name="Migliaia 2 7 2 7 3 3 2" xfId="38715" xr:uid="{00000000-0005-0000-0000-0000D83A0000}"/>
    <cellStyle name="Migliaia 2 7 2 7 3 4" xfId="27298" xr:uid="{00000000-0005-0000-0000-0000D93A0000}"/>
    <cellStyle name="Migliaia 2 7 2 7 4" xfId="7315" xr:uid="{00000000-0005-0000-0000-0000DA3A0000}"/>
    <cellStyle name="Migliaia 2 7 2 7 4 2" xfId="18732" xr:uid="{00000000-0005-0000-0000-0000DB3A0000}"/>
    <cellStyle name="Migliaia 2 7 2 7 4 2 2" xfId="41569" xr:uid="{00000000-0005-0000-0000-0000DC3A0000}"/>
    <cellStyle name="Migliaia 2 7 2 7 4 3" xfId="30152" xr:uid="{00000000-0005-0000-0000-0000DD3A0000}"/>
    <cellStyle name="Migliaia 2 7 2 7 5" xfId="13024" xr:uid="{00000000-0005-0000-0000-0000DE3A0000}"/>
    <cellStyle name="Migliaia 2 7 2 7 5 2" xfId="35861" xr:uid="{00000000-0005-0000-0000-0000DF3A0000}"/>
    <cellStyle name="Migliaia 2 7 2 7 6" xfId="24444" xr:uid="{00000000-0005-0000-0000-0000E03A0000}"/>
    <cellStyle name="Migliaia 2 7 2 8" xfId="1936" xr:uid="{00000000-0005-0000-0000-0000E13A0000}"/>
    <cellStyle name="Migliaia 2 7 2 8 2" xfId="4792" xr:uid="{00000000-0005-0000-0000-0000E23A0000}"/>
    <cellStyle name="Migliaia 2 7 2 8 2 2" xfId="10501" xr:uid="{00000000-0005-0000-0000-0000E33A0000}"/>
    <cellStyle name="Migliaia 2 7 2 8 2 2 2" xfId="21918" xr:uid="{00000000-0005-0000-0000-0000E43A0000}"/>
    <cellStyle name="Migliaia 2 7 2 8 2 2 2 2" xfId="44755" xr:uid="{00000000-0005-0000-0000-0000E53A0000}"/>
    <cellStyle name="Migliaia 2 7 2 8 2 2 3" xfId="33338" xr:uid="{00000000-0005-0000-0000-0000E63A0000}"/>
    <cellStyle name="Migliaia 2 7 2 8 2 3" xfId="16210" xr:uid="{00000000-0005-0000-0000-0000E73A0000}"/>
    <cellStyle name="Migliaia 2 7 2 8 2 3 2" xfId="39047" xr:uid="{00000000-0005-0000-0000-0000E83A0000}"/>
    <cellStyle name="Migliaia 2 7 2 8 2 4" xfId="27630" xr:uid="{00000000-0005-0000-0000-0000E93A0000}"/>
    <cellStyle name="Migliaia 2 7 2 8 3" xfId="7647" xr:uid="{00000000-0005-0000-0000-0000EA3A0000}"/>
    <cellStyle name="Migliaia 2 7 2 8 3 2" xfId="19064" xr:uid="{00000000-0005-0000-0000-0000EB3A0000}"/>
    <cellStyle name="Migliaia 2 7 2 8 3 2 2" xfId="41901" xr:uid="{00000000-0005-0000-0000-0000EC3A0000}"/>
    <cellStyle name="Migliaia 2 7 2 8 3 3" xfId="30484" xr:uid="{00000000-0005-0000-0000-0000ED3A0000}"/>
    <cellStyle name="Migliaia 2 7 2 8 4" xfId="13356" xr:uid="{00000000-0005-0000-0000-0000EE3A0000}"/>
    <cellStyle name="Migliaia 2 7 2 8 4 2" xfId="36193" xr:uid="{00000000-0005-0000-0000-0000EF3A0000}"/>
    <cellStyle name="Migliaia 2 7 2 8 5" xfId="24776" xr:uid="{00000000-0005-0000-0000-0000F03A0000}"/>
    <cellStyle name="Migliaia 2 7 2 9" xfId="3365" xr:uid="{00000000-0005-0000-0000-0000F13A0000}"/>
    <cellStyle name="Migliaia 2 7 2 9 2" xfId="9074" xr:uid="{00000000-0005-0000-0000-0000F23A0000}"/>
    <cellStyle name="Migliaia 2 7 2 9 2 2" xfId="20491" xr:uid="{00000000-0005-0000-0000-0000F33A0000}"/>
    <cellStyle name="Migliaia 2 7 2 9 2 2 2" xfId="43328" xr:uid="{00000000-0005-0000-0000-0000F43A0000}"/>
    <cellStyle name="Migliaia 2 7 2 9 2 3" xfId="31911" xr:uid="{00000000-0005-0000-0000-0000F53A0000}"/>
    <cellStyle name="Migliaia 2 7 2 9 3" xfId="14783" xr:uid="{00000000-0005-0000-0000-0000F63A0000}"/>
    <cellStyle name="Migliaia 2 7 2 9 3 2" xfId="37620" xr:uid="{00000000-0005-0000-0000-0000F73A0000}"/>
    <cellStyle name="Migliaia 2 7 2 9 4" xfId="26203" xr:uid="{00000000-0005-0000-0000-0000F83A0000}"/>
    <cellStyle name="Migliaia 2 7 3" xfId="389" xr:uid="{00000000-0005-0000-0000-0000F93A0000}"/>
    <cellStyle name="Migliaia 2 7 3 10" xfId="11989" xr:uid="{00000000-0005-0000-0000-0000FA3A0000}"/>
    <cellStyle name="Migliaia 2 7 3 10 2" xfId="34826" xr:uid="{00000000-0005-0000-0000-0000FB3A0000}"/>
    <cellStyle name="Migliaia 2 7 3 11" xfId="23409" xr:uid="{00000000-0005-0000-0000-0000FC3A0000}"/>
    <cellStyle name="Migliaia 2 7 3 2" xfId="643" xr:uid="{00000000-0005-0000-0000-0000FD3A0000}"/>
    <cellStyle name="Migliaia 2 7 3 2 2" xfId="2213" xr:uid="{00000000-0005-0000-0000-0000FE3A0000}"/>
    <cellStyle name="Migliaia 2 7 3 2 2 2" xfId="5069" xr:uid="{00000000-0005-0000-0000-0000FF3A0000}"/>
    <cellStyle name="Migliaia 2 7 3 2 2 2 2" xfId="10777" xr:uid="{00000000-0005-0000-0000-0000003B0000}"/>
    <cellStyle name="Migliaia 2 7 3 2 2 2 2 2" xfId="22195" xr:uid="{00000000-0005-0000-0000-0000013B0000}"/>
    <cellStyle name="Migliaia 2 7 3 2 2 2 2 2 2" xfId="45032" xr:uid="{00000000-0005-0000-0000-0000023B0000}"/>
    <cellStyle name="Migliaia 2 7 3 2 2 2 2 3" xfId="33615" xr:uid="{00000000-0005-0000-0000-0000033B0000}"/>
    <cellStyle name="Migliaia 2 7 3 2 2 2 3" xfId="16487" xr:uid="{00000000-0005-0000-0000-0000043B0000}"/>
    <cellStyle name="Migliaia 2 7 3 2 2 2 3 2" xfId="39324" xr:uid="{00000000-0005-0000-0000-0000053B0000}"/>
    <cellStyle name="Migliaia 2 7 3 2 2 2 4" xfId="27907" xr:uid="{00000000-0005-0000-0000-0000063B0000}"/>
    <cellStyle name="Migliaia 2 7 3 2 2 3" xfId="7924" xr:uid="{00000000-0005-0000-0000-0000073B0000}"/>
    <cellStyle name="Migliaia 2 7 3 2 2 3 2" xfId="19341" xr:uid="{00000000-0005-0000-0000-0000083B0000}"/>
    <cellStyle name="Migliaia 2 7 3 2 2 3 2 2" xfId="42178" xr:uid="{00000000-0005-0000-0000-0000093B0000}"/>
    <cellStyle name="Migliaia 2 7 3 2 2 3 3" xfId="30761" xr:uid="{00000000-0005-0000-0000-00000A3B0000}"/>
    <cellStyle name="Migliaia 2 7 3 2 2 4" xfId="13633" xr:uid="{00000000-0005-0000-0000-00000B3B0000}"/>
    <cellStyle name="Migliaia 2 7 3 2 2 4 2" xfId="36470" xr:uid="{00000000-0005-0000-0000-00000C3B0000}"/>
    <cellStyle name="Migliaia 2 7 3 2 2 5" xfId="25053" xr:uid="{00000000-0005-0000-0000-00000D3B0000}"/>
    <cellStyle name="Migliaia 2 7 3 2 3" xfId="3642" xr:uid="{00000000-0005-0000-0000-00000E3B0000}"/>
    <cellStyle name="Migliaia 2 7 3 2 3 2" xfId="9351" xr:uid="{00000000-0005-0000-0000-00000F3B0000}"/>
    <cellStyle name="Migliaia 2 7 3 2 3 2 2" xfId="20768" xr:uid="{00000000-0005-0000-0000-0000103B0000}"/>
    <cellStyle name="Migliaia 2 7 3 2 3 2 2 2" xfId="43605" xr:uid="{00000000-0005-0000-0000-0000113B0000}"/>
    <cellStyle name="Migliaia 2 7 3 2 3 2 3" xfId="32188" xr:uid="{00000000-0005-0000-0000-0000123B0000}"/>
    <cellStyle name="Migliaia 2 7 3 2 3 3" xfId="15060" xr:uid="{00000000-0005-0000-0000-0000133B0000}"/>
    <cellStyle name="Migliaia 2 7 3 2 3 3 2" xfId="37897" xr:uid="{00000000-0005-0000-0000-0000143B0000}"/>
    <cellStyle name="Migliaia 2 7 3 2 3 4" xfId="26480" xr:uid="{00000000-0005-0000-0000-0000153B0000}"/>
    <cellStyle name="Migliaia 2 7 3 2 4" xfId="6497" xr:uid="{00000000-0005-0000-0000-0000163B0000}"/>
    <cellStyle name="Migliaia 2 7 3 2 4 2" xfId="17914" xr:uid="{00000000-0005-0000-0000-0000173B0000}"/>
    <cellStyle name="Migliaia 2 7 3 2 4 2 2" xfId="40751" xr:uid="{00000000-0005-0000-0000-0000183B0000}"/>
    <cellStyle name="Migliaia 2 7 3 2 4 3" xfId="29334" xr:uid="{00000000-0005-0000-0000-0000193B0000}"/>
    <cellStyle name="Migliaia 2 7 3 2 5" xfId="12206" xr:uid="{00000000-0005-0000-0000-00001A3B0000}"/>
    <cellStyle name="Migliaia 2 7 3 2 5 2" xfId="35043" xr:uid="{00000000-0005-0000-0000-00001B3B0000}"/>
    <cellStyle name="Migliaia 2 7 3 2 6" xfId="23626" xr:uid="{00000000-0005-0000-0000-00001C3B0000}"/>
    <cellStyle name="Migliaia 2 7 3 3" xfId="903" xr:uid="{00000000-0005-0000-0000-00001D3B0000}"/>
    <cellStyle name="Migliaia 2 7 3 3 2" xfId="2430" xr:uid="{00000000-0005-0000-0000-00001E3B0000}"/>
    <cellStyle name="Migliaia 2 7 3 3 2 2" xfId="5286" xr:uid="{00000000-0005-0000-0000-00001F3B0000}"/>
    <cellStyle name="Migliaia 2 7 3 3 2 2 2" xfId="10994" xr:uid="{00000000-0005-0000-0000-0000203B0000}"/>
    <cellStyle name="Migliaia 2 7 3 3 2 2 2 2" xfId="22412" xr:uid="{00000000-0005-0000-0000-0000213B0000}"/>
    <cellStyle name="Migliaia 2 7 3 3 2 2 2 2 2" xfId="45249" xr:uid="{00000000-0005-0000-0000-0000223B0000}"/>
    <cellStyle name="Migliaia 2 7 3 3 2 2 2 3" xfId="33832" xr:uid="{00000000-0005-0000-0000-0000233B0000}"/>
    <cellStyle name="Migliaia 2 7 3 3 2 2 3" xfId="16704" xr:uid="{00000000-0005-0000-0000-0000243B0000}"/>
    <cellStyle name="Migliaia 2 7 3 3 2 2 3 2" xfId="39541" xr:uid="{00000000-0005-0000-0000-0000253B0000}"/>
    <cellStyle name="Migliaia 2 7 3 3 2 2 4" xfId="28124" xr:uid="{00000000-0005-0000-0000-0000263B0000}"/>
    <cellStyle name="Migliaia 2 7 3 3 2 3" xfId="8141" xr:uid="{00000000-0005-0000-0000-0000273B0000}"/>
    <cellStyle name="Migliaia 2 7 3 3 2 3 2" xfId="19558" xr:uid="{00000000-0005-0000-0000-0000283B0000}"/>
    <cellStyle name="Migliaia 2 7 3 3 2 3 2 2" xfId="42395" xr:uid="{00000000-0005-0000-0000-0000293B0000}"/>
    <cellStyle name="Migliaia 2 7 3 3 2 3 3" xfId="30978" xr:uid="{00000000-0005-0000-0000-00002A3B0000}"/>
    <cellStyle name="Migliaia 2 7 3 3 2 4" xfId="13850" xr:uid="{00000000-0005-0000-0000-00002B3B0000}"/>
    <cellStyle name="Migliaia 2 7 3 3 2 4 2" xfId="36687" xr:uid="{00000000-0005-0000-0000-00002C3B0000}"/>
    <cellStyle name="Migliaia 2 7 3 3 2 5" xfId="25270" xr:uid="{00000000-0005-0000-0000-00002D3B0000}"/>
    <cellStyle name="Migliaia 2 7 3 3 3" xfId="3859" xr:uid="{00000000-0005-0000-0000-00002E3B0000}"/>
    <cellStyle name="Migliaia 2 7 3 3 3 2" xfId="9568" xr:uid="{00000000-0005-0000-0000-00002F3B0000}"/>
    <cellStyle name="Migliaia 2 7 3 3 3 2 2" xfId="20985" xr:uid="{00000000-0005-0000-0000-0000303B0000}"/>
    <cellStyle name="Migliaia 2 7 3 3 3 2 2 2" xfId="43822" xr:uid="{00000000-0005-0000-0000-0000313B0000}"/>
    <cellStyle name="Migliaia 2 7 3 3 3 2 3" xfId="32405" xr:uid="{00000000-0005-0000-0000-0000323B0000}"/>
    <cellStyle name="Migliaia 2 7 3 3 3 3" xfId="15277" xr:uid="{00000000-0005-0000-0000-0000333B0000}"/>
    <cellStyle name="Migliaia 2 7 3 3 3 3 2" xfId="38114" xr:uid="{00000000-0005-0000-0000-0000343B0000}"/>
    <cellStyle name="Migliaia 2 7 3 3 3 4" xfId="26697" xr:uid="{00000000-0005-0000-0000-0000353B0000}"/>
    <cellStyle name="Migliaia 2 7 3 3 4" xfId="6714" xr:uid="{00000000-0005-0000-0000-0000363B0000}"/>
    <cellStyle name="Migliaia 2 7 3 3 4 2" xfId="18131" xr:uid="{00000000-0005-0000-0000-0000373B0000}"/>
    <cellStyle name="Migliaia 2 7 3 3 4 2 2" xfId="40968" xr:uid="{00000000-0005-0000-0000-0000383B0000}"/>
    <cellStyle name="Migliaia 2 7 3 3 4 3" xfId="29551" xr:uid="{00000000-0005-0000-0000-0000393B0000}"/>
    <cellStyle name="Migliaia 2 7 3 3 5" xfId="12423" xr:uid="{00000000-0005-0000-0000-00003A3B0000}"/>
    <cellStyle name="Migliaia 2 7 3 3 5 2" xfId="35260" xr:uid="{00000000-0005-0000-0000-00003B3B0000}"/>
    <cellStyle name="Migliaia 2 7 3 3 6" xfId="23843" xr:uid="{00000000-0005-0000-0000-00003C3B0000}"/>
    <cellStyle name="Migliaia 2 7 3 4" xfId="1150" xr:uid="{00000000-0005-0000-0000-00003D3B0000}"/>
    <cellStyle name="Migliaia 2 7 3 4 2" xfId="2647" xr:uid="{00000000-0005-0000-0000-00003E3B0000}"/>
    <cellStyle name="Migliaia 2 7 3 4 2 2" xfId="5503" xr:uid="{00000000-0005-0000-0000-00003F3B0000}"/>
    <cellStyle name="Migliaia 2 7 3 4 2 2 2" xfId="11211" xr:uid="{00000000-0005-0000-0000-0000403B0000}"/>
    <cellStyle name="Migliaia 2 7 3 4 2 2 2 2" xfId="22629" xr:uid="{00000000-0005-0000-0000-0000413B0000}"/>
    <cellStyle name="Migliaia 2 7 3 4 2 2 2 2 2" xfId="45466" xr:uid="{00000000-0005-0000-0000-0000423B0000}"/>
    <cellStyle name="Migliaia 2 7 3 4 2 2 2 3" xfId="34049" xr:uid="{00000000-0005-0000-0000-0000433B0000}"/>
    <cellStyle name="Migliaia 2 7 3 4 2 2 3" xfId="16921" xr:uid="{00000000-0005-0000-0000-0000443B0000}"/>
    <cellStyle name="Migliaia 2 7 3 4 2 2 3 2" xfId="39758" xr:uid="{00000000-0005-0000-0000-0000453B0000}"/>
    <cellStyle name="Migliaia 2 7 3 4 2 2 4" xfId="28341" xr:uid="{00000000-0005-0000-0000-0000463B0000}"/>
    <cellStyle name="Migliaia 2 7 3 4 2 3" xfId="8358" xr:uid="{00000000-0005-0000-0000-0000473B0000}"/>
    <cellStyle name="Migliaia 2 7 3 4 2 3 2" xfId="19775" xr:uid="{00000000-0005-0000-0000-0000483B0000}"/>
    <cellStyle name="Migliaia 2 7 3 4 2 3 2 2" xfId="42612" xr:uid="{00000000-0005-0000-0000-0000493B0000}"/>
    <cellStyle name="Migliaia 2 7 3 4 2 3 3" xfId="31195" xr:uid="{00000000-0005-0000-0000-00004A3B0000}"/>
    <cellStyle name="Migliaia 2 7 3 4 2 4" xfId="14067" xr:uid="{00000000-0005-0000-0000-00004B3B0000}"/>
    <cellStyle name="Migliaia 2 7 3 4 2 4 2" xfId="36904" xr:uid="{00000000-0005-0000-0000-00004C3B0000}"/>
    <cellStyle name="Migliaia 2 7 3 4 2 5" xfId="25487" xr:uid="{00000000-0005-0000-0000-00004D3B0000}"/>
    <cellStyle name="Migliaia 2 7 3 4 3" xfId="4076" xr:uid="{00000000-0005-0000-0000-00004E3B0000}"/>
    <cellStyle name="Migliaia 2 7 3 4 3 2" xfId="9785" xr:uid="{00000000-0005-0000-0000-00004F3B0000}"/>
    <cellStyle name="Migliaia 2 7 3 4 3 2 2" xfId="21202" xr:uid="{00000000-0005-0000-0000-0000503B0000}"/>
    <cellStyle name="Migliaia 2 7 3 4 3 2 2 2" xfId="44039" xr:uid="{00000000-0005-0000-0000-0000513B0000}"/>
    <cellStyle name="Migliaia 2 7 3 4 3 2 3" xfId="32622" xr:uid="{00000000-0005-0000-0000-0000523B0000}"/>
    <cellStyle name="Migliaia 2 7 3 4 3 3" xfId="15494" xr:uid="{00000000-0005-0000-0000-0000533B0000}"/>
    <cellStyle name="Migliaia 2 7 3 4 3 3 2" xfId="38331" xr:uid="{00000000-0005-0000-0000-0000543B0000}"/>
    <cellStyle name="Migliaia 2 7 3 4 3 4" xfId="26914" xr:uid="{00000000-0005-0000-0000-0000553B0000}"/>
    <cellStyle name="Migliaia 2 7 3 4 4" xfId="6931" xr:uid="{00000000-0005-0000-0000-0000563B0000}"/>
    <cellStyle name="Migliaia 2 7 3 4 4 2" xfId="18348" xr:uid="{00000000-0005-0000-0000-0000573B0000}"/>
    <cellStyle name="Migliaia 2 7 3 4 4 2 2" xfId="41185" xr:uid="{00000000-0005-0000-0000-0000583B0000}"/>
    <cellStyle name="Migliaia 2 7 3 4 4 3" xfId="29768" xr:uid="{00000000-0005-0000-0000-0000593B0000}"/>
    <cellStyle name="Migliaia 2 7 3 4 5" xfId="12640" xr:uid="{00000000-0005-0000-0000-00005A3B0000}"/>
    <cellStyle name="Migliaia 2 7 3 4 5 2" xfId="35477" xr:uid="{00000000-0005-0000-0000-00005B3B0000}"/>
    <cellStyle name="Migliaia 2 7 3 4 6" xfId="24060" xr:uid="{00000000-0005-0000-0000-00005C3B0000}"/>
    <cellStyle name="Migliaia 2 7 3 5" xfId="1397" xr:uid="{00000000-0005-0000-0000-00005D3B0000}"/>
    <cellStyle name="Migliaia 2 7 3 5 2" xfId="2864" xr:uid="{00000000-0005-0000-0000-00005E3B0000}"/>
    <cellStyle name="Migliaia 2 7 3 5 2 2" xfId="5720" xr:uid="{00000000-0005-0000-0000-00005F3B0000}"/>
    <cellStyle name="Migliaia 2 7 3 5 2 2 2" xfId="11428" xr:uid="{00000000-0005-0000-0000-0000603B0000}"/>
    <cellStyle name="Migliaia 2 7 3 5 2 2 2 2" xfId="22846" xr:uid="{00000000-0005-0000-0000-0000613B0000}"/>
    <cellStyle name="Migliaia 2 7 3 5 2 2 2 2 2" xfId="45683" xr:uid="{00000000-0005-0000-0000-0000623B0000}"/>
    <cellStyle name="Migliaia 2 7 3 5 2 2 2 3" xfId="34266" xr:uid="{00000000-0005-0000-0000-0000633B0000}"/>
    <cellStyle name="Migliaia 2 7 3 5 2 2 3" xfId="17138" xr:uid="{00000000-0005-0000-0000-0000643B0000}"/>
    <cellStyle name="Migliaia 2 7 3 5 2 2 3 2" xfId="39975" xr:uid="{00000000-0005-0000-0000-0000653B0000}"/>
    <cellStyle name="Migliaia 2 7 3 5 2 2 4" xfId="28558" xr:uid="{00000000-0005-0000-0000-0000663B0000}"/>
    <cellStyle name="Migliaia 2 7 3 5 2 3" xfId="8575" xr:uid="{00000000-0005-0000-0000-0000673B0000}"/>
    <cellStyle name="Migliaia 2 7 3 5 2 3 2" xfId="19992" xr:uid="{00000000-0005-0000-0000-0000683B0000}"/>
    <cellStyle name="Migliaia 2 7 3 5 2 3 2 2" xfId="42829" xr:uid="{00000000-0005-0000-0000-0000693B0000}"/>
    <cellStyle name="Migliaia 2 7 3 5 2 3 3" xfId="31412" xr:uid="{00000000-0005-0000-0000-00006A3B0000}"/>
    <cellStyle name="Migliaia 2 7 3 5 2 4" xfId="14284" xr:uid="{00000000-0005-0000-0000-00006B3B0000}"/>
    <cellStyle name="Migliaia 2 7 3 5 2 4 2" xfId="37121" xr:uid="{00000000-0005-0000-0000-00006C3B0000}"/>
    <cellStyle name="Migliaia 2 7 3 5 2 5" xfId="25704" xr:uid="{00000000-0005-0000-0000-00006D3B0000}"/>
    <cellStyle name="Migliaia 2 7 3 5 3" xfId="4293" xr:uid="{00000000-0005-0000-0000-00006E3B0000}"/>
    <cellStyle name="Migliaia 2 7 3 5 3 2" xfId="10002" xr:uid="{00000000-0005-0000-0000-00006F3B0000}"/>
    <cellStyle name="Migliaia 2 7 3 5 3 2 2" xfId="21419" xr:uid="{00000000-0005-0000-0000-0000703B0000}"/>
    <cellStyle name="Migliaia 2 7 3 5 3 2 2 2" xfId="44256" xr:uid="{00000000-0005-0000-0000-0000713B0000}"/>
    <cellStyle name="Migliaia 2 7 3 5 3 2 3" xfId="32839" xr:uid="{00000000-0005-0000-0000-0000723B0000}"/>
    <cellStyle name="Migliaia 2 7 3 5 3 3" xfId="15711" xr:uid="{00000000-0005-0000-0000-0000733B0000}"/>
    <cellStyle name="Migliaia 2 7 3 5 3 3 2" xfId="38548" xr:uid="{00000000-0005-0000-0000-0000743B0000}"/>
    <cellStyle name="Migliaia 2 7 3 5 3 4" xfId="27131" xr:uid="{00000000-0005-0000-0000-0000753B0000}"/>
    <cellStyle name="Migliaia 2 7 3 5 4" xfId="7148" xr:uid="{00000000-0005-0000-0000-0000763B0000}"/>
    <cellStyle name="Migliaia 2 7 3 5 4 2" xfId="18565" xr:uid="{00000000-0005-0000-0000-0000773B0000}"/>
    <cellStyle name="Migliaia 2 7 3 5 4 2 2" xfId="41402" xr:uid="{00000000-0005-0000-0000-0000783B0000}"/>
    <cellStyle name="Migliaia 2 7 3 5 4 3" xfId="29985" xr:uid="{00000000-0005-0000-0000-0000793B0000}"/>
    <cellStyle name="Migliaia 2 7 3 5 5" xfId="12857" xr:uid="{00000000-0005-0000-0000-00007A3B0000}"/>
    <cellStyle name="Migliaia 2 7 3 5 5 2" xfId="35694" xr:uid="{00000000-0005-0000-0000-00007B3B0000}"/>
    <cellStyle name="Migliaia 2 7 3 5 6" xfId="24277" xr:uid="{00000000-0005-0000-0000-00007C3B0000}"/>
    <cellStyle name="Migliaia 2 7 3 6" xfId="1644" xr:uid="{00000000-0005-0000-0000-00007D3B0000}"/>
    <cellStyle name="Migliaia 2 7 3 6 2" xfId="3081" xr:uid="{00000000-0005-0000-0000-00007E3B0000}"/>
    <cellStyle name="Migliaia 2 7 3 6 2 2" xfId="5937" xr:uid="{00000000-0005-0000-0000-00007F3B0000}"/>
    <cellStyle name="Migliaia 2 7 3 6 2 2 2" xfId="11645" xr:uid="{00000000-0005-0000-0000-0000803B0000}"/>
    <cellStyle name="Migliaia 2 7 3 6 2 2 2 2" xfId="23063" xr:uid="{00000000-0005-0000-0000-0000813B0000}"/>
    <cellStyle name="Migliaia 2 7 3 6 2 2 2 2 2" xfId="45900" xr:uid="{00000000-0005-0000-0000-0000823B0000}"/>
    <cellStyle name="Migliaia 2 7 3 6 2 2 2 3" xfId="34483" xr:uid="{00000000-0005-0000-0000-0000833B0000}"/>
    <cellStyle name="Migliaia 2 7 3 6 2 2 3" xfId="17355" xr:uid="{00000000-0005-0000-0000-0000843B0000}"/>
    <cellStyle name="Migliaia 2 7 3 6 2 2 3 2" xfId="40192" xr:uid="{00000000-0005-0000-0000-0000853B0000}"/>
    <cellStyle name="Migliaia 2 7 3 6 2 2 4" xfId="28775" xr:uid="{00000000-0005-0000-0000-0000863B0000}"/>
    <cellStyle name="Migliaia 2 7 3 6 2 3" xfId="8792" xr:uid="{00000000-0005-0000-0000-0000873B0000}"/>
    <cellStyle name="Migliaia 2 7 3 6 2 3 2" xfId="20209" xr:uid="{00000000-0005-0000-0000-0000883B0000}"/>
    <cellStyle name="Migliaia 2 7 3 6 2 3 2 2" xfId="43046" xr:uid="{00000000-0005-0000-0000-0000893B0000}"/>
    <cellStyle name="Migliaia 2 7 3 6 2 3 3" xfId="31629" xr:uid="{00000000-0005-0000-0000-00008A3B0000}"/>
    <cellStyle name="Migliaia 2 7 3 6 2 4" xfId="14501" xr:uid="{00000000-0005-0000-0000-00008B3B0000}"/>
    <cellStyle name="Migliaia 2 7 3 6 2 4 2" xfId="37338" xr:uid="{00000000-0005-0000-0000-00008C3B0000}"/>
    <cellStyle name="Migliaia 2 7 3 6 2 5" xfId="25921" xr:uid="{00000000-0005-0000-0000-00008D3B0000}"/>
    <cellStyle name="Migliaia 2 7 3 6 3" xfId="4510" xr:uid="{00000000-0005-0000-0000-00008E3B0000}"/>
    <cellStyle name="Migliaia 2 7 3 6 3 2" xfId="10219" xr:uid="{00000000-0005-0000-0000-00008F3B0000}"/>
    <cellStyle name="Migliaia 2 7 3 6 3 2 2" xfId="21636" xr:uid="{00000000-0005-0000-0000-0000903B0000}"/>
    <cellStyle name="Migliaia 2 7 3 6 3 2 2 2" xfId="44473" xr:uid="{00000000-0005-0000-0000-0000913B0000}"/>
    <cellStyle name="Migliaia 2 7 3 6 3 2 3" xfId="33056" xr:uid="{00000000-0005-0000-0000-0000923B0000}"/>
    <cellStyle name="Migliaia 2 7 3 6 3 3" xfId="15928" xr:uid="{00000000-0005-0000-0000-0000933B0000}"/>
    <cellStyle name="Migliaia 2 7 3 6 3 3 2" xfId="38765" xr:uid="{00000000-0005-0000-0000-0000943B0000}"/>
    <cellStyle name="Migliaia 2 7 3 6 3 4" xfId="27348" xr:uid="{00000000-0005-0000-0000-0000953B0000}"/>
    <cellStyle name="Migliaia 2 7 3 6 4" xfId="7365" xr:uid="{00000000-0005-0000-0000-0000963B0000}"/>
    <cellStyle name="Migliaia 2 7 3 6 4 2" xfId="18782" xr:uid="{00000000-0005-0000-0000-0000973B0000}"/>
    <cellStyle name="Migliaia 2 7 3 6 4 2 2" xfId="41619" xr:uid="{00000000-0005-0000-0000-0000983B0000}"/>
    <cellStyle name="Migliaia 2 7 3 6 4 3" xfId="30202" xr:uid="{00000000-0005-0000-0000-0000993B0000}"/>
    <cellStyle name="Migliaia 2 7 3 6 5" xfId="13074" xr:uid="{00000000-0005-0000-0000-00009A3B0000}"/>
    <cellStyle name="Migliaia 2 7 3 6 5 2" xfId="35911" xr:uid="{00000000-0005-0000-0000-00009B3B0000}"/>
    <cellStyle name="Migliaia 2 7 3 6 6" xfId="24494" xr:uid="{00000000-0005-0000-0000-00009C3B0000}"/>
    <cellStyle name="Migliaia 2 7 3 7" xfId="1996" xr:uid="{00000000-0005-0000-0000-00009D3B0000}"/>
    <cellStyle name="Migliaia 2 7 3 7 2" xfId="4852" xr:uid="{00000000-0005-0000-0000-00009E3B0000}"/>
    <cellStyle name="Migliaia 2 7 3 7 2 2" xfId="10560" xr:uid="{00000000-0005-0000-0000-00009F3B0000}"/>
    <cellStyle name="Migliaia 2 7 3 7 2 2 2" xfId="21978" xr:uid="{00000000-0005-0000-0000-0000A03B0000}"/>
    <cellStyle name="Migliaia 2 7 3 7 2 2 2 2" xfId="44815" xr:uid="{00000000-0005-0000-0000-0000A13B0000}"/>
    <cellStyle name="Migliaia 2 7 3 7 2 2 3" xfId="33398" xr:uid="{00000000-0005-0000-0000-0000A23B0000}"/>
    <cellStyle name="Migliaia 2 7 3 7 2 3" xfId="16270" xr:uid="{00000000-0005-0000-0000-0000A33B0000}"/>
    <cellStyle name="Migliaia 2 7 3 7 2 3 2" xfId="39107" xr:uid="{00000000-0005-0000-0000-0000A43B0000}"/>
    <cellStyle name="Migliaia 2 7 3 7 2 4" xfId="27690" xr:uid="{00000000-0005-0000-0000-0000A53B0000}"/>
    <cellStyle name="Migliaia 2 7 3 7 3" xfId="7707" xr:uid="{00000000-0005-0000-0000-0000A63B0000}"/>
    <cellStyle name="Migliaia 2 7 3 7 3 2" xfId="19124" xr:uid="{00000000-0005-0000-0000-0000A73B0000}"/>
    <cellStyle name="Migliaia 2 7 3 7 3 2 2" xfId="41961" xr:uid="{00000000-0005-0000-0000-0000A83B0000}"/>
    <cellStyle name="Migliaia 2 7 3 7 3 3" xfId="30544" xr:uid="{00000000-0005-0000-0000-0000A93B0000}"/>
    <cellStyle name="Migliaia 2 7 3 7 4" xfId="13416" xr:uid="{00000000-0005-0000-0000-0000AA3B0000}"/>
    <cellStyle name="Migliaia 2 7 3 7 4 2" xfId="36253" xr:uid="{00000000-0005-0000-0000-0000AB3B0000}"/>
    <cellStyle name="Migliaia 2 7 3 7 5" xfId="24836" xr:uid="{00000000-0005-0000-0000-0000AC3B0000}"/>
    <cellStyle name="Migliaia 2 7 3 8" xfId="3425" xr:uid="{00000000-0005-0000-0000-0000AD3B0000}"/>
    <cellStyle name="Migliaia 2 7 3 8 2" xfId="9134" xr:uid="{00000000-0005-0000-0000-0000AE3B0000}"/>
    <cellStyle name="Migliaia 2 7 3 8 2 2" xfId="20551" xr:uid="{00000000-0005-0000-0000-0000AF3B0000}"/>
    <cellStyle name="Migliaia 2 7 3 8 2 2 2" xfId="43388" xr:uid="{00000000-0005-0000-0000-0000B03B0000}"/>
    <cellStyle name="Migliaia 2 7 3 8 2 3" xfId="31971" xr:uid="{00000000-0005-0000-0000-0000B13B0000}"/>
    <cellStyle name="Migliaia 2 7 3 8 3" xfId="14843" xr:uid="{00000000-0005-0000-0000-0000B23B0000}"/>
    <cellStyle name="Migliaia 2 7 3 8 3 2" xfId="37680" xr:uid="{00000000-0005-0000-0000-0000B33B0000}"/>
    <cellStyle name="Migliaia 2 7 3 8 4" xfId="26263" xr:uid="{00000000-0005-0000-0000-0000B43B0000}"/>
    <cellStyle name="Migliaia 2 7 3 9" xfId="6280" xr:uid="{00000000-0005-0000-0000-0000B53B0000}"/>
    <cellStyle name="Migliaia 2 7 3 9 2" xfId="17697" xr:uid="{00000000-0005-0000-0000-0000B63B0000}"/>
    <cellStyle name="Migliaia 2 7 3 9 2 2" xfId="40534" xr:uid="{00000000-0005-0000-0000-0000B73B0000}"/>
    <cellStyle name="Migliaia 2 7 3 9 3" xfId="29117" xr:uid="{00000000-0005-0000-0000-0000B83B0000}"/>
    <cellStyle name="Migliaia 2 7 4" xfId="509" xr:uid="{00000000-0005-0000-0000-0000B93B0000}"/>
    <cellStyle name="Migliaia 2 7 4 2" xfId="2099" xr:uid="{00000000-0005-0000-0000-0000BA3B0000}"/>
    <cellStyle name="Migliaia 2 7 4 2 2" xfId="4955" xr:uid="{00000000-0005-0000-0000-0000BB3B0000}"/>
    <cellStyle name="Migliaia 2 7 4 2 2 2" xfId="10663" xr:uid="{00000000-0005-0000-0000-0000BC3B0000}"/>
    <cellStyle name="Migliaia 2 7 4 2 2 2 2" xfId="22081" xr:uid="{00000000-0005-0000-0000-0000BD3B0000}"/>
    <cellStyle name="Migliaia 2 7 4 2 2 2 2 2" xfId="44918" xr:uid="{00000000-0005-0000-0000-0000BE3B0000}"/>
    <cellStyle name="Migliaia 2 7 4 2 2 2 3" xfId="33501" xr:uid="{00000000-0005-0000-0000-0000BF3B0000}"/>
    <cellStyle name="Migliaia 2 7 4 2 2 3" xfId="16373" xr:uid="{00000000-0005-0000-0000-0000C03B0000}"/>
    <cellStyle name="Migliaia 2 7 4 2 2 3 2" xfId="39210" xr:uid="{00000000-0005-0000-0000-0000C13B0000}"/>
    <cellStyle name="Migliaia 2 7 4 2 2 4" xfId="27793" xr:uid="{00000000-0005-0000-0000-0000C23B0000}"/>
    <cellStyle name="Migliaia 2 7 4 2 3" xfId="7810" xr:uid="{00000000-0005-0000-0000-0000C33B0000}"/>
    <cellStyle name="Migliaia 2 7 4 2 3 2" xfId="19227" xr:uid="{00000000-0005-0000-0000-0000C43B0000}"/>
    <cellStyle name="Migliaia 2 7 4 2 3 2 2" xfId="42064" xr:uid="{00000000-0005-0000-0000-0000C53B0000}"/>
    <cellStyle name="Migliaia 2 7 4 2 3 3" xfId="30647" xr:uid="{00000000-0005-0000-0000-0000C63B0000}"/>
    <cellStyle name="Migliaia 2 7 4 2 4" xfId="13519" xr:uid="{00000000-0005-0000-0000-0000C73B0000}"/>
    <cellStyle name="Migliaia 2 7 4 2 4 2" xfId="36356" xr:uid="{00000000-0005-0000-0000-0000C83B0000}"/>
    <cellStyle name="Migliaia 2 7 4 2 5" xfId="24939" xr:uid="{00000000-0005-0000-0000-0000C93B0000}"/>
    <cellStyle name="Migliaia 2 7 4 3" xfId="3528" xr:uid="{00000000-0005-0000-0000-0000CA3B0000}"/>
    <cellStyle name="Migliaia 2 7 4 3 2" xfId="9237" xr:uid="{00000000-0005-0000-0000-0000CB3B0000}"/>
    <cellStyle name="Migliaia 2 7 4 3 2 2" xfId="20654" xr:uid="{00000000-0005-0000-0000-0000CC3B0000}"/>
    <cellStyle name="Migliaia 2 7 4 3 2 2 2" xfId="43491" xr:uid="{00000000-0005-0000-0000-0000CD3B0000}"/>
    <cellStyle name="Migliaia 2 7 4 3 2 3" xfId="32074" xr:uid="{00000000-0005-0000-0000-0000CE3B0000}"/>
    <cellStyle name="Migliaia 2 7 4 3 3" xfId="14946" xr:uid="{00000000-0005-0000-0000-0000CF3B0000}"/>
    <cellStyle name="Migliaia 2 7 4 3 3 2" xfId="37783" xr:uid="{00000000-0005-0000-0000-0000D03B0000}"/>
    <cellStyle name="Migliaia 2 7 4 3 4" xfId="26366" xr:uid="{00000000-0005-0000-0000-0000D13B0000}"/>
    <cellStyle name="Migliaia 2 7 4 4" xfId="6383" xr:uid="{00000000-0005-0000-0000-0000D23B0000}"/>
    <cellStyle name="Migliaia 2 7 4 4 2" xfId="17800" xr:uid="{00000000-0005-0000-0000-0000D33B0000}"/>
    <cellStyle name="Migliaia 2 7 4 4 2 2" xfId="40637" xr:uid="{00000000-0005-0000-0000-0000D43B0000}"/>
    <cellStyle name="Migliaia 2 7 4 4 3" xfId="29220" xr:uid="{00000000-0005-0000-0000-0000D53B0000}"/>
    <cellStyle name="Migliaia 2 7 4 5" xfId="12092" xr:uid="{00000000-0005-0000-0000-0000D63B0000}"/>
    <cellStyle name="Migliaia 2 7 4 5 2" xfId="34929" xr:uid="{00000000-0005-0000-0000-0000D73B0000}"/>
    <cellStyle name="Migliaia 2 7 4 6" xfId="23512" xr:uid="{00000000-0005-0000-0000-0000D83B0000}"/>
    <cellStyle name="Migliaia 2 7 5" xfId="772" xr:uid="{00000000-0005-0000-0000-0000D93B0000}"/>
    <cellStyle name="Migliaia 2 7 5 2" xfId="2316" xr:uid="{00000000-0005-0000-0000-0000DA3B0000}"/>
    <cellStyle name="Migliaia 2 7 5 2 2" xfId="5172" xr:uid="{00000000-0005-0000-0000-0000DB3B0000}"/>
    <cellStyle name="Migliaia 2 7 5 2 2 2" xfId="10880" xr:uid="{00000000-0005-0000-0000-0000DC3B0000}"/>
    <cellStyle name="Migliaia 2 7 5 2 2 2 2" xfId="22298" xr:uid="{00000000-0005-0000-0000-0000DD3B0000}"/>
    <cellStyle name="Migliaia 2 7 5 2 2 2 2 2" xfId="45135" xr:uid="{00000000-0005-0000-0000-0000DE3B0000}"/>
    <cellStyle name="Migliaia 2 7 5 2 2 2 3" xfId="33718" xr:uid="{00000000-0005-0000-0000-0000DF3B0000}"/>
    <cellStyle name="Migliaia 2 7 5 2 2 3" xfId="16590" xr:uid="{00000000-0005-0000-0000-0000E03B0000}"/>
    <cellStyle name="Migliaia 2 7 5 2 2 3 2" xfId="39427" xr:uid="{00000000-0005-0000-0000-0000E13B0000}"/>
    <cellStyle name="Migliaia 2 7 5 2 2 4" xfId="28010" xr:uid="{00000000-0005-0000-0000-0000E23B0000}"/>
    <cellStyle name="Migliaia 2 7 5 2 3" xfId="8027" xr:uid="{00000000-0005-0000-0000-0000E33B0000}"/>
    <cellStyle name="Migliaia 2 7 5 2 3 2" xfId="19444" xr:uid="{00000000-0005-0000-0000-0000E43B0000}"/>
    <cellStyle name="Migliaia 2 7 5 2 3 2 2" xfId="42281" xr:uid="{00000000-0005-0000-0000-0000E53B0000}"/>
    <cellStyle name="Migliaia 2 7 5 2 3 3" xfId="30864" xr:uid="{00000000-0005-0000-0000-0000E63B0000}"/>
    <cellStyle name="Migliaia 2 7 5 2 4" xfId="13736" xr:uid="{00000000-0005-0000-0000-0000E73B0000}"/>
    <cellStyle name="Migliaia 2 7 5 2 4 2" xfId="36573" xr:uid="{00000000-0005-0000-0000-0000E83B0000}"/>
    <cellStyle name="Migliaia 2 7 5 2 5" xfId="25156" xr:uid="{00000000-0005-0000-0000-0000E93B0000}"/>
    <cellStyle name="Migliaia 2 7 5 3" xfId="3745" xr:uid="{00000000-0005-0000-0000-0000EA3B0000}"/>
    <cellStyle name="Migliaia 2 7 5 3 2" xfId="9454" xr:uid="{00000000-0005-0000-0000-0000EB3B0000}"/>
    <cellStyle name="Migliaia 2 7 5 3 2 2" xfId="20871" xr:uid="{00000000-0005-0000-0000-0000EC3B0000}"/>
    <cellStyle name="Migliaia 2 7 5 3 2 2 2" xfId="43708" xr:uid="{00000000-0005-0000-0000-0000ED3B0000}"/>
    <cellStyle name="Migliaia 2 7 5 3 2 3" xfId="32291" xr:uid="{00000000-0005-0000-0000-0000EE3B0000}"/>
    <cellStyle name="Migliaia 2 7 5 3 3" xfId="15163" xr:uid="{00000000-0005-0000-0000-0000EF3B0000}"/>
    <cellStyle name="Migliaia 2 7 5 3 3 2" xfId="38000" xr:uid="{00000000-0005-0000-0000-0000F03B0000}"/>
    <cellStyle name="Migliaia 2 7 5 3 4" xfId="26583" xr:uid="{00000000-0005-0000-0000-0000F13B0000}"/>
    <cellStyle name="Migliaia 2 7 5 4" xfId="6600" xr:uid="{00000000-0005-0000-0000-0000F23B0000}"/>
    <cellStyle name="Migliaia 2 7 5 4 2" xfId="18017" xr:uid="{00000000-0005-0000-0000-0000F33B0000}"/>
    <cellStyle name="Migliaia 2 7 5 4 2 2" xfId="40854" xr:uid="{00000000-0005-0000-0000-0000F43B0000}"/>
    <cellStyle name="Migliaia 2 7 5 4 3" xfId="29437" xr:uid="{00000000-0005-0000-0000-0000F53B0000}"/>
    <cellStyle name="Migliaia 2 7 5 5" xfId="12309" xr:uid="{00000000-0005-0000-0000-0000F63B0000}"/>
    <cellStyle name="Migliaia 2 7 5 5 2" xfId="35146" xr:uid="{00000000-0005-0000-0000-0000F73B0000}"/>
    <cellStyle name="Migliaia 2 7 5 6" xfId="23729" xr:uid="{00000000-0005-0000-0000-0000F83B0000}"/>
    <cellStyle name="Migliaia 2 7 6" xfId="1019" xr:uid="{00000000-0005-0000-0000-0000F93B0000}"/>
    <cellStyle name="Migliaia 2 7 6 2" xfId="2533" xr:uid="{00000000-0005-0000-0000-0000FA3B0000}"/>
    <cellStyle name="Migliaia 2 7 6 2 2" xfId="5389" xr:uid="{00000000-0005-0000-0000-0000FB3B0000}"/>
    <cellStyle name="Migliaia 2 7 6 2 2 2" xfId="11097" xr:uid="{00000000-0005-0000-0000-0000FC3B0000}"/>
    <cellStyle name="Migliaia 2 7 6 2 2 2 2" xfId="22515" xr:uid="{00000000-0005-0000-0000-0000FD3B0000}"/>
    <cellStyle name="Migliaia 2 7 6 2 2 2 2 2" xfId="45352" xr:uid="{00000000-0005-0000-0000-0000FE3B0000}"/>
    <cellStyle name="Migliaia 2 7 6 2 2 2 3" xfId="33935" xr:uid="{00000000-0005-0000-0000-0000FF3B0000}"/>
    <cellStyle name="Migliaia 2 7 6 2 2 3" xfId="16807" xr:uid="{00000000-0005-0000-0000-0000003C0000}"/>
    <cellStyle name="Migliaia 2 7 6 2 2 3 2" xfId="39644" xr:uid="{00000000-0005-0000-0000-0000013C0000}"/>
    <cellStyle name="Migliaia 2 7 6 2 2 4" xfId="28227" xr:uid="{00000000-0005-0000-0000-0000023C0000}"/>
    <cellStyle name="Migliaia 2 7 6 2 3" xfId="8244" xr:uid="{00000000-0005-0000-0000-0000033C0000}"/>
    <cellStyle name="Migliaia 2 7 6 2 3 2" xfId="19661" xr:uid="{00000000-0005-0000-0000-0000043C0000}"/>
    <cellStyle name="Migliaia 2 7 6 2 3 2 2" xfId="42498" xr:uid="{00000000-0005-0000-0000-0000053C0000}"/>
    <cellStyle name="Migliaia 2 7 6 2 3 3" xfId="31081" xr:uid="{00000000-0005-0000-0000-0000063C0000}"/>
    <cellStyle name="Migliaia 2 7 6 2 4" xfId="13953" xr:uid="{00000000-0005-0000-0000-0000073C0000}"/>
    <cellStyle name="Migliaia 2 7 6 2 4 2" xfId="36790" xr:uid="{00000000-0005-0000-0000-0000083C0000}"/>
    <cellStyle name="Migliaia 2 7 6 2 5" xfId="25373" xr:uid="{00000000-0005-0000-0000-0000093C0000}"/>
    <cellStyle name="Migliaia 2 7 6 3" xfId="3962" xr:uid="{00000000-0005-0000-0000-00000A3C0000}"/>
    <cellStyle name="Migliaia 2 7 6 3 2" xfId="9671" xr:uid="{00000000-0005-0000-0000-00000B3C0000}"/>
    <cellStyle name="Migliaia 2 7 6 3 2 2" xfId="21088" xr:uid="{00000000-0005-0000-0000-00000C3C0000}"/>
    <cellStyle name="Migliaia 2 7 6 3 2 2 2" xfId="43925" xr:uid="{00000000-0005-0000-0000-00000D3C0000}"/>
    <cellStyle name="Migliaia 2 7 6 3 2 3" xfId="32508" xr:uid="{00000000-0005-0000-0000-00000E3C0000}"/>
    <cellStyle name="Migliaia 2 7 6 3 3" xfId="15380" xr:uid="{00000000-0005-0000-0000-00000F3C0000}"/>
    <cellStyle name="Migliaia 2 7 6 3 3 2" xfId="38217" xr:uid="{00000000-0005-0000-0000-0000103C0000}"/>
    <cellStyle name="Migliaia 2 7 6 3 4" xfId="26800" xr:uid="{00000000-0005-0000-0000-0000113C0000}"/>
    <cellStyle name="Migliaia 2 7 6 4" xfId="6817" xr:uid="{00000000-0005-0000-0000-0000123C0000}"/>
    <cellStyle name="Migliaia 2 7 6 4 2" xfId="18234" xr:uid="{00000000-0005-0000-0000-0000133C0000}"/>
    <cellStyle name="Migliaia 2 7 6 4 2 2" xfId="41071" xr:uid="{00000000-0005-0000-0000-0000143C0000}"/>
    <cellStyle name="Migliaia 2 7 6 4 3" xfId="29654" xr:uid="{00000000-0005-0000-0000-0000153C0000}"/>
    <cellStyle name="Migliaia 2 7 6 5" xfId="12526" xr:uid="{00000000-0005-0000-0000-0000163C0000}"/>
    <cellStyle name="Migliaia 2 7 6 5 2" xfId="35363" xr:uid="{00000000-0005-0000-0000-0000173C0000}"/>
    <cellStyle name="Migliaia 2 7 6 6" xfId="23946" xr:uid="{00000000-0005-0000-0000-0000183C0000}"/>
    <cellStyle name="Migliaia 2 7 7" xfId="1266" xr:uid="{00000000-0005-0000-0000-0000193C0000}"/>
    <cellStyle name="Migliaia 2 7 7 2" xfId="2750" xr:uid="{00000000-0005-0000-0000-00001A3C0000}"/>
    <cellStyle name="Migliaia 2 7 7 2 2" xfId="5606" xr:uid="{00000000-0005-0000-0000-00001B3C0000}"/>
    <cellStyle name="Migliaia 2 7 7 2 2 2" xfId="11314" xr:uid="{00000000-0005-0000-0000-00001C3C0000}"/>
    <cellStyle name="Migliaia 2 7 7 2 2 2 2" xfId="22732" xr:uid="{00000000-0005-0000-0000-00001D3C0000}"/>
    <cellStyle name="Migliaia 2 7 7 2 2 2 2 2" xfId="45569" xr:uid="{00000000-0005-0000-0000-00001E3C0000}"/>
    <cellStyle name="Migliaia 2 7 7 2 2 2 3" xfId="34152" xr:uid="{00000000-0005-0000-0000-00001F3C0000}"/>
    <cellStyle name="Migliaia 2 7 7 2 2 3" xfId="17024" xr:uid="{00000000-0005-0000-0000-0000203C0000}"/>
    <cellStyle name="Migliaia 2 7 7 2 2 3 2" xfId="39861" xr:uid="{00000000-0005-0000-0000-0000213C0000}"/>
    <cellStyle name="Migliaia 2 7 7 2 2 4" xfId="28444" xr:uid="{00000000-0005-0000-0000-0000223C0000}"/>
    <cellStyle name="Migliaia 2 7 7 2 3" xfId="8461" xr:uid="{00000000-0005-0000-0000-0000233C0000}"/>
    <cellStyle name="Migliaia 2 7 7 2 3 2" xfId="19878" xr:uid="{00000000-0005-0000-0000-0000243C0000}"/>
    <cellStyle name="Migliaia 2 7 7 2 3 2 2" xfId="42715" xr:uid="{00000000-0005-0000-0000-0000253C0000}"/>
    <cellStyle name="Migliaia 2 7 7 2 3 3" xfId="31298" xr:uid="{00000000-0005-0000-0000-0000263C0000}"/>
    <cellStyle name="Migliaia 2 7 7 2 4" xfId="14170" xr:uid="{00000000-0005-0000-0000-0000273C0000}"/>
    <cellStyle name="Migliaia 2 7 7 2 4 2" xfId="37007" xr:uid="{00000000-0005-0000-0000-0000283C0000}"/>
    <cellStyle name="Migliaia 2 7 7 2 5" xfId="25590" xr:uid="{00000000-0005-0000-0000-0000293C0000}"/>
    <cellStyle name="Migliaia 2 7 7 3" xfId="4179" xr:uid="{00000000-0005-0000-0000-00002A3C0000}"/>
    <cellStyle name="Migliaia 2 7 7 3 2" xfId="9888" xr:uid="{00000000-0005-0000-0000-00002B3C0000}"/>
    <cellStyle name="Migliaia 2 7 7 3 2 2" xfId="21305" xr:uid="{00000000-0005-0000-0000-00002C3C0000}"/>
    <cellStyle name="Migliaia 2 7 7 3 2 2 2" xfId="44142" xr:uid="{00000000-0005-0000-0000-00002D3C0000}"/>
    <cellStyle name="Migliaia 2 7 7 3 2 3" xfId="32725" xr:uid="{00000000-0005-0000-0000-00002E3C0000}"/>
    <cellStyle name="Migliaia 2 7 7 3 3" xfId="15597" xr:uid="{00000000-0005-0000-0000-00002F3C0000}"/>
    <cellStyle name="Migliaia 2 7 7 3 3 2" xfId="38434" xr:uid="{00000000-0005-0000-0000-0000303C0000}"/>
    <cellStyle name="Migliaia 2 7 7 3 4" xfId="27017" xr:uid="{00000000-0005-0000-0000-0000313C0000}"/>
    <cellStyle name="Migliaia 2 7 7 4" xfId="7034" xr:uid="{00000000-0005-0000-0000-0000323C0000}"/>
    <cellStyle name="Migliaia 2 7 7 4 2" xfId="18451" xr:uid="{00000000-0005-0000-0000-0000333C0000}"/>
    <cellStyle name="Migliaia 2 7 7 4 2 2" xfId="41288" xr:uid="{00000000-0005-0000-0000-0000343C0000}"/>
    <cellStyle name="Migliaia 2 7 7 4 3" xfId="29871" xr:uid="{00000000-0005-0000-0000-0000353C0000}"/>
    <cellStyle name="Migliaia 2 7 7 5" xfId="12743" xr:uid="{00000000-0005-0000-0000-0000363C0000}"/>
    <cellStyle name="Migliaia 2 7 7 5 2" xfId="35580" xr:uid="{00000000-0005-0000-0000-0000373C0000}"/>
    <cellStyle name="Migliaia 2 7 7 6" xfId="24163" xr:uid="{00000000-0005-0000-0000-0000383C0000}"/>
    <cellStyle name="Migliaia 2 7 8" xfId="1513" xr:uid="{00000000-0005-0000-0000-0000393C0000}"/>
    <cellStyle name="Migliaia 2 7 8 2" xfId="2967" xr:uid="{00000000-0005-0000-0000-00003A3C0000}"/>
    <cellStyle name="Migliaia 2 7 8 2 2" xfId="5823" xr:uid="{00000000-0005-0000-0000-00003B3C0000}"/>
    <cellStyle name="Migliaia 2 7 8 2 2 2" xfId="11531" xr:uid="{00000000-0005-0000-0000-00003C3C0000}"/>
    <cellStyle name="Migliaia 2 7 8 2 2 2 2" xfId="22949" xr:uid="{00000000-0005-0000-0000-00003D3C0000}"/>
    <cellStyle name="Migliaia 2 7 8 2 2 2 2 2" xfId="45786" xr:uid="{00000000-0005-0000-0000-00003E3C0000}"/>
    <cellStyle name="Migliaia 2 7 8 2 2 2 3" xfId="34369" xr:uid="{00000000-0005-0000-0000-00003F3C0000}"/>
    <cellStyle name="Migliaia 2 7 8 2 2 3" xfId="17241" xr:uid="{00000000-0005-0000-0000-0000403C0000}"/>
    <cellStyle name="Migliaia 2 7 8 2 2 3 2" xfId="40078" xr:uid="{00000000-0005-0000-0000-0000413C0000}"/>
    <cellStyle name="Migliaia 2 7 8 2 2 4" xfId="28661" xr:uid="{00000000-0005-0000-0000-0000423C0000}"/>
    <cellStyle name="Migliaia 2 7 8 2 3" xfId="8678" xr:uid="{00000000-0005-0000-0000-0000433C0000}"/>
    <cellStyle name="Migliaia 2 7 8 2 3 2" xfId="20095" xr:uid="{00000000-0005-0000-0000-0000443C0000}"/>
    <cellStyle name="Migliaia 2 7 8 2 3 2 2" xfId="42932" xr:uid="{00000000-0005-0000-0000-0000453C0000}"/>
    <cellStyle name="Migliaia 2 7 8 2 3 3" xfId="31515" xr:uid="{00000000-0005-0000-0000-0000463C0000}"/>
    <cellStyle name="Migliaia 2 7 8 2 4" xfId="14387" xr:uid="{00000000-0005-0000-0000-0000473C0000}"/>
    <cellStyle name="Migliaia 2 7 8 2 4 2" xfId="37224" xr:uid="{00000000-0005-0000-0000-0000483C0000}"/>
    <cellStyle name="Migliaia 2 7 8 2 5" xfId="25807" xr:uid="{00000000-0005-0000-0000-0000493C0000}"/>
    <cellStyle name="Migliaia 2 7 8 3" xfId="4396" xr:uid="{00000000-0005-0000-0000-00004A3C0000}"/>
    <cellStyle name="Migliaia 2 7 8 3 2" xfId="10105" xr:uid="{00000000-0005-0000-0000-00004B3C0000}"/>
    <cellStyle name="Migliaia 2 7 8 3 2 2" xfId="21522" xr:uid="{00000000-0005-0000-0000-00004C3C0000}"/>
    <cellStyle name="Migliaia 2 7 8 3 2 2 2" xfId="44359" xr:uid="{00000000-0005-0000-0000-00004D3C0000}"/>
    <cellStyle name="Migliaia 2 7 8 3 2 3" xfId="32942" xr:uid="{00000000-0005-0000-0000-00004E3C0000}"/>
    <cellStyle name="Migliaia 2 7 8 3 3" xfId="15814" xr:uid="{00000000-0005-0000-0000-00004F3C0000}"/>
    <cellStyle name="Migliaia 2 7 8 3 3 2" xfId="38651" xr:uid="{00000000-0005-0000-0000-0000503C0000}"/>
    <cellStyle name="Migliaia 2 7 8 3 4" xfId="27234" xr:uid="{00000000-0005-0000-0000-0000513C0000}"/>
    <cellStyle name="Migliaia 2 7 8 4" xfId="7251" xr:uid="{00000000-0005-0000-0000-0000523C0000}"/>
    <cellStyle name="Migliaia 2 7 8 4 2" xfId="18668" xr:uid="{00000000-0005-0000-0000-0000533C0000}"/>
    <cellStyle name="Migliaia 2 7 8 4 2 2" xfId="41505" xr:uid="{00000000-0005-0000-0000-0000543C0000}"/>
    <cellStyle name="Migliaia 2 7 8 4 3" xfId="30088" xr:uid="{00000000-0005-0000-0000-0000553C0000}"/>
    <cellStyle name="Migliaia 2 7 8 5" xfId="12960" xr:uid="{00000000-0005-0000-0000-0000563C0000}"/>
    <cellStyle name="Migliaia 2 7 8 5 2" xfId="35797" xr:uid="{00000000-0005-0000-0000-0000573C0000}"/>
    <cellStyle name="Migliaia 2 7 8 6" xfId="24380" xr:uid="{00000000-0005-0000-0000-0000583C0000}"/>
    <cellStyle name="Migliaia 2 7 9" xfId="1857" xr:uid="{00000000-0005-0000-0000-0000593C0000}"/>
    <cellStyle name="Migliaia 2 7 9 2" xfId="4713" xr:uid="{00000000-0005-0000-0000-00005A3C0000}"/>
    <cellStyle name="Migliaia 2 7 9 2 2" xfId="10422" xr:uid="{00000000-0005-0000-0000-00005B3C0000}"/>
    <cellStyle name="Migliaia 2 7 9 2 2 2" xfId="21839" xr:uid="{00000000-0005-0000-0000-00005C3C0000}"/>
    <cellStyle name="Migliaia 2 7 9 2 2 2 2" xfId="44676" xr:uid="{00000000-0005-0000-0000-00005D3C0000}"/>
    <cellStyle name="Migliaia 2 7 9 2 2 3" xfId="33259" xr:uid="{00000000-0005-0000-0000-00005E3C0000}"/>
    <cellStyle name="Migliaia 2 7 9 2 3" xfId="16131" xr:uid="{00000000-0005-0000-0000-00005F3C0000}"/>
    <cellStyle name="Migliaia 2 7 9 2 3 2" xfId="38968" xr:uid="{00000000-0005-0000-0000-0000603C0000}"/>
    <cellStyle name="Migliaia 2 7 9 2 4" xfId="27551" xr:uid="{00000000-0005-0000-0000-0000613C0000}"/>
    <cellStyle name="Migliaia 2 7 9 3" xfId="7568" xr:uid="{00000000-0005-0000-0000-0000623C0000}"/>
    <cellStyle name="Migliaia 2 7 9 3 2" xfId="18985" xr:uid="{00000000-0005-0000-0000-0000633C0000}"/>
    <cellStyle name="Migliaia 2 7 9 3 2 2" xfId="41822" xr:uid="{00000000-0005-0000-0000-0000643C0000}"/>
    <cellStyle name="Migliaia 2 7 9 3 3" xfId="30405" xr:uid="{00000000-0005-0000-0000-0000653C0000}"/>
    <cellStyle name="Migliaia 2 7 9 4" xfId="13277" xr:uid="{00000000-0005-0000-0000-0000663C0000}"/>
    <cellStyle name="Migliaia 2 7 9 4 2" xfId="36114" xr:uid="{00000000-0005-0000-0000-0000673C0000}"/>
    <cellStyle name="Migliaia 2 7 9 5" xfId="24697" xr:uid="{00000000-0005-0000-0000-0000683C0000}"/>
    <cellStyle name="Migliaia 2 8" xfId="294" xr:uid="{00000000-0005-0000-0000-0000693C0000}"/>
    <cellStyle name="Migliaia 2 8 10" xfId="6207" xr:uid="{00000000-0005-0000-0000-00006A3C0000}"/>
    <cellStyle name="Migliaia 2 8 10 2" xfId="17624" xr:uid="{00000000-0005-0000-0000-00006B3C0000}"/>
    <cellStyle name="Migliaia 2 8 10 2 2" xfId="40461" xr:uid="{00000000-0005-0000-0000-00006C3C0000}"/>
    <cellStyle name="Migliaia 2 8 10 3" xfId="29044" xr:uid="{00000000-0005-0000-0000-00006D3C0000}"/>
    <cellStyle name="Migliaia 2 8 11" xfId="11916" xr:uid="{00000000-0005-0000-0000-00006E3C0000}"/>
    <cellStyle name="Migliaia 2 8 11 2" xfId="34753" xr:uid="{00000000-0005-0000-0000-00006F3C0000}"/>
    <cellStyle name="Migliaia 2 8 12" xfId="23336" xr:uid="{00000000-0005-0000-0000-0000703C0000}"/>
    <cellStyle name="Migliaia 2 8 2" xfId="450" xr:uid="{00000000-0005-0000-0000-0000713C0000}"/>
    <cellStyle name="Migliaia 2 8 2 10" xfId="12042" xr:uid="{00000000-0005-0000-0000-0000723C0000}"/>
    <cellStyle name="Migliaia 2 8 2 10 2" xfId="34879" xr:uid="{00000000-0005-0000-0000-0000733C0000}"/>
    <cellStyle name="Migliaia 2 8 2 11" xfId="23462" xr:uid="{00000000-0005-0000-0000-0000743C0000}"/>
    <cellStyle name="Migliaia 2 8 2 2" xfId="704" xr:uid="{00000000-0005-0000-0000-0000753C0000}"/>
    <cellStyle name="Migliaia 2 8 2 2 2" xfId="2266" xr:uid="{00000000-0005-0000-0000-0000763C0000}"/>
    <cellStyle name="Migliaia 2 8 2 2 2 2" xfId="5122" xr:uid="{00000000-0005-0000-0000-0000773C0000}"/>
    <cellStyle name="Migliaia 2 8 2 2 2 2 2" xfId="10830" xr:uid="{00000000-0005-0000-0000-0000783C0000}"/>
    <cellStyle name="Migliaia 2 8 2 2 2 2 2 2" xfId="22248" xr:uid="{00000000-0005-0000-0000-0000793C0000}"/>
    <cellStyle name="Migliaia 2 8 2 2 2 2 2 2 2" xfId="45085" xr:uid="{00000000-0005-0000-0000-00007A3C0000}"/>
    <cellStyle name="Migliaia 2 8 2 2 2 2 2 3" xfId="33668" xr:uid="{00000000-0005-0000-0000-00007B3C0000}"/>
    <cellStyle name="Migliaia 2 8 2 2 2 2 3" xfId="16540" xr:uid="{00000000-0005-0000-0000-00007C3C0000}"/>
    <cellStyle name="Migliaia 2 8 2 2 2 2 3 2" xfId="39377" xr:uid="{00000000-0005-0000-0000-00007D3C0000}"/>
    <cellStyle name="Migliaia 2 8 2 2 2 2 4" xfId="27960" xr:uid="{00000000-0005-0000-0000-00007E3C0000}"/>
    <cellStyle name="Migliaia 2 8 2 2 2 3" xfId="7977" xr:uid="{00000000-0005-0000-0000-00007F3C0000}"/>
    <cellStyle name="Migliaia 2 8 2 2 2 3 2" xfId="19394" xr:uid="{00000000-0005-0000-0000-0000803C0000}"/>
    <cellStyle name="Migliaia 2 8 2 2 2 3 2 2" xfId="42231" xr:uid="{00000000-0005-0000-0000-0000813C0000}"/>
    <cellStyle name="Migliaia 2 8 2 2 2 3 3" xfId="30814" xr:uid="{00000000-0005-0000-0000-0000823C0000}"/>
    <cellStyle name="Migliaia 2 8 2 2 2 4" xfId="13686" xr:uid="{00000000-0005-0000-0000-0000833C0000}"/>
    <cellStyle name="Migliaia 2 8 2 2 2 4 2" xfId="36523" xr:uid="{00000000-0005-0000-0000-0000843C0000}"/>
    <cellStyle name="Migliaia 2 8 2 2 2 5" xfId="25106" xr:uid="{00000000-0005-0000-0000-0000853C0000}"/>
    <cellStyle name="Migliaia 2 8 2 2 3" xfId="3695" xr:uid="{00000000-0005-0000-0000-0000863C0000}"/>
    <cellStyle name="Migliaia 2 8 2 2 3 2" xfId="9404" xr:uid="{00000000-0005-0000-0000-0000873C0000}"/>
    <cellStyle name="Migliaia 2 8 2 2 3 2 2" xfId="20821" xr:uid="{00000000-0005-0000-0000-0000883C0000}"/>
    <cellStyle name="Migliaia 2 8 2 2 3 2 2 2" xfId="43658" xr:uid="{00000000-0005-0000-0000-0000893C0000}"/>
    <cellStyle name="Migliaia 2 8 2 2 3 2 3" xfId="32241" xr:uid="{00000000-0005-0000-0000-00008A3C0000}"/>
    <cellStyle name="Migliaia 2 8 2 2 3 3" xfId="15113" xr:uid="{00000000-0005-0000-0000-00008B3C0000}"/>
    <cellStyle name="Migliaia 2 8 2 2 3 3 2" xfId="37950" xr:uid="{00000000-0005-0000-0000-00008C3C0000}"/>
    <cellStyle name="Migliaia 2 8 2 2 3 4" xfId="26533" xr:uid="{00000000-0005-0000-0000-00008D3C0000}"/>
    <cellStyle name="Migliaia 2 8 2 2 4" xfId="6550" xr:uid="{00000000-0005-0000-0000-00008E3C0000}"/>
    <cellStyle name="Migliaia 2 8 2 2 4 2" xfId="17967" xr:uid="{00000000-0005-0000-0000-00008F3C0000}"/>
    <cellStyle name="Migliaia 2 8 2 2 4 2 2" xfId="40804" xr:uid="{00000000-0005-0000-0000-0000903C0000}"/>
    <cellStyle name="Migliaia 2 8 2 2 4 3" xfId="29387" xr:uid="{00000000-0005-0000-0000-0000913C0000}"/>
    <cellStyle name="Migliaia 2 8 2 2 5" xfId="12259" xr:uid="{00000000-0005-0000-0000-0000923C0000}"/>
    <cellStyle name="Migliaia 2 8 2 2 5 2" xfId="35096" xr:uid="{00000000-0005-0000-0000-0000933C0000}"/>
    <cellStyle name="Migliaia 2 8 2 2 6" xfId="23679" xr:uid="{00000000-0005-0000-0000-0000943C0000}"/>
    <cellStyle name="Migliaia 2 8 2 3" xfId="964" xr:uid="{00000000-0005-0000-0000-0000953C0000}"/>
    <cellStyle name="Migliaia 2 8 2 3 2" xfId="2483" xr:uid="{00000000-0005-0000-0000-0000963C0000}"/>
    <cellStyle name="Migliaia 2 8 2 3 2 2" xfId="5339" xr:uid="{00000000-0005-0000-0000-0000973C0000}"/>
    <cellStyle name="Migliaia 2 8 2 3 2 2 2" xfId="11047" xr:uid="{00000000-0005-0000-0000-0000983C0000}"/>
    <cellStyle name="Migliaia 2 8 2 3 2 2 2 2" xfId="22465" xr:uid="{00000000-0005-0000-0000-0000993C0000}"/>
    <cellStyle name="Migliaia 2 8 2 3 2 2 2 2 2" xfId="45302" xr:uid="{00000000-0005-0000-0000-00009A3C0000}"/>
    <cellStyle name="Migliaia 2 8 2 3 2 2 2 3" xfId="33885" xr:uid="{00000000-0005-0000-0000-00009B3C0000}"/>
    <cellStyle name="Migliaia 2 8 2 3 2 2 3" xfId="16757" xr:uid="{00000000-0005-0000-0000-00009C3C0000}"/>
    <cellStyle name="Migliaia 2 8 2 3 2 2 3 2" xfId="39594" xr:uid="{00000000-0005-0000-0000-00009D3C0000}"/>
    <cellStyle name="Migliaia 2 8 2 3 2 2 4" xfId="28177" xr:uid="{00000000-0005-0000-0000-00009E3C0000}"/>
    <cellStyle name="Migliaia 2 8 2 3 2 3" xfId="8194" xr:uid="{00000000-0005-0000-0000-00009F3C0000}"/>
    <cellStyle name="Migliaia 2 8 2 3 2 3 2" xfId="19611" xr:uid="{00000000-0005-0000-0000-0000A03C0000}"/>
    <cellStyle name="Migliaia 2 8 2 3 2 3 2 2" xfId="42448" xr:uid="{00000000-0005-0000-0000-0000A13C0000}"/>
    <cellStyle name="Migliaia 2 8 2 3 2 3 3" xfId="31031" xr:uid="{00000000-0005-0000-0000-0000A23C0000}"/>
    <cellStyle name="Migliaia 2 8 2 3 2 4" xfId="13903" xr:uid="{00000000-0005-0000-0000-0000A33C0000}"/>
    <cellStyle name="Migliaia 2 8 2 3 2 4 2" xfId="36740" xr:uid="{00000000-0005-0000-0000-0000A43C0000}"/>
    <cellStyle name="Migliaia 2 8 2 3 2 5" xfId="25323" xr:uid="{00000000-0005-0000-0000-0000A53C0000}"/>
    <cellStyle name="Migliaia 2 8 2 3 3" xfId="3912" xr:uid="{00000000-0005-0000-0000-0000A63C0000}"/>
    <cellStyle name="Migliaia 2 8 2 3 3 2" xfId="9621" xr:uid="{00000000-0005-0000-0000-0000A73C0000}"/>
    <cellStyle name="Migliaia 2 8 2 3 3 2 2" xfId="21038" xr:uid="{00000000-0005-0000-0000-0000A83C0000}"/>
    <cellStyle name="Migliaia 2 8 2 3 3 2 2 2" xfId="43875" xr:uid="{00000000-0005-0000-0000-0000A93C0000}"/>
    <cellStyle name="Migliaia 2 8 2 3 3 2 3" xfId="32458" xr:uid="{00000000-0005-0000-0000-0000AA3C0000}"/>
    <cellStyle name="Migliaia 2 8 2 3 3 3" xfId="15330" xr:uid="{00000000-0005-0000-0000-0000AB3C0000}"/>
    <cellStyle name="Migliaia 2 8 2 3 3 3 2" xfId="38167" xr:uid="{00000000-0005-0000-0000-0000AC3C0000}"/>
    <cellStyle name="Migliaia 2 8 2 3 3 4" xfId="26750" xr:uid="{00000000-0005-0000-0000-0000AD3C0000}"/>
    <cellStyle name="Migliaia 2 8 2 3 4" xfId="6767" xr:uid="{00000000-0005-0000-0000-0000AE3C0000}"/>
    <cellStyle name="Migliaia 2 8 2 3 4 2" xfId="18184" xr:uid="{00000000-0005-0000-0000-0000AF3C0000}"/>
    <cellStyle name="Migliaia 2 8 2 3 4 2 2" xfId="41021" xr:uid="{00000000-0005-0000-0000-0000B03C0000}"/>
    <cellStyle name="Migliaia 2 8 2 3 4 3" xfId="29604" xr:uid="{00000000-0005-0000-0000-0000B13C0000}"/>
    <cellStyle name="Migliaia 2 8 2 3 5" xfId="12476" xr:uid="{00000000-0005-0000-0000-0000B23C0000}"/>
    <cellStyle name="Migliaia 2 8 2 3 5 2" xfId="35313" xr:uid="{00000000-0005-0000-0000-0000B33C0000}"/>
    <cellStyle name="Migliaia 2 8 2 3 6" xfId="23896" xr:uid="{00000000-0005-0000-0000-0000B43C0000}"/>
    <cellStyle name="Migliaia 2 8 2 4" xfId="1211" xr:uid="{00000000-0005-0000-0000-0000B53C0000}"/>
    <cellStyle name="Migliaia 2 8 2 4 2" xfId="2700" xr:uid="{00000000-0005-0000-0000-0000B63C0000}"/>
    <cellStyle name="Migliaia 2 8 2 4 2 2" xfId="5556" xr:uid="{00000000-0005-0000-0000-0000B73C0000}"/>
    <cellStyle name="Migliaia 2 8 2 4 2 2 2" xfId="11264" xr:uid="{00000000-0005-0000-0000-0000B83C0000}"/>
    <cellStyle name="Migliaia 2 8 2 4 2 2 2 2" xfId="22682" xr:uid="{00000000-0005-0000-0000-0000B93C0000}"/>
    <cellStyle name="Migliaia 2 8 2 4 2 2 2 2 2" xfId="45519" xr:uid="{00000000-0005-0000-0000-0000BA3C0000}"/>
    <cellStyle name="Migliaia 2 8 2 4 2 2 2 3" xfId="34102" xr:uid="{00000000-0005-0000-0000-0000BB3C0000}"/>
    <cellStyle name="Migliaia 2 8 2 4 2 2 3" xfId="16974" xr:uid="{00000000-0005-0000-0000-0000BC3C0000}"/>
    <cellStyle name="Migliaia 2 8 2 4 2 2 3 2" xfId="39811" xr:uid="{00000000-0005-0000-0000-0000BD3C0000}"/>
    <cellStyle name="Migliaia 2 8 2 4 2 2 4" xfId="28394" xr:uid="{00000000-0005-0000-0000-0000BE3C0000}"/>
    <cellStyle name="Migliaia 2 8 2 4 2 3" xfId="8411" xr:uid="{00000000-0005-0000-0000-0000BF3C0000}"/>
    <cellStyle name="Migliaia 2 8 2 4 2 3 2" xfId="19828" xr:uid="{00000000-0005-0000-0000-0000C03C0000}"/>
    <cellStyle name="Migliaia 2 8 2 4 2 3 2 2" xfId="42665" xr:uid="{00000000-0005-0000-0000-0000C13C0000}"/>
    <cellStyle name="Migliaia 2 8 2 4 2 3 3" xfId="31248" xr:uid="{00000000-0005-0000-0000-0000C23C0000}"/>
    <cellStyle name="Migliaia 2 8 2 4 2 4" xfId="14120" xr:uid="{00000000-0005-0000-0000-0000C33C0000}"/>
    <cellStyle name="Migliaia 2 8 2 4 2 4 2" xfId="36957" xr:uid="{00000000-0005-0000-0000-0000C43C0000}"/>
    <cellStyle name="Migliaia 2 8 2 4 2 5" xfId="25540" xr:uid="{00000000-0005-0000-0000-0000C53C0000}"/>
    <cellStyle name="Migliaia 2 8 2 4 3" xfId="4129" xr:uid="{00000000-0005-0000-0000-0000C63C0000}"/>
    <cellStyle name="Migliaia 2 8 2 4 3 2" xfId="9838" xr:uid="{00000000-0005-0000-0000-0000C73C0000}"/>
    <cellStyle name="Migliaia 2 8 2 4 3 2 2" xfId="21255" xr:uid="{00000000-0005-0000-0000-0000C83C0000}"/>
    <cellStyle name="Migliaia 2 8 2 4 3 2 2 2" xfId="44092" xr:uid="{00000000-0005-0000-0000-0000C93C0000}"/>
    <cellStyle name="Migliaia 2 8 2 4 3 2 3" xfId="32675" xr:uid="{00000000-0005-0000-0000-0000CA3C0000}"/>
    <cellStyle name="Migliaia 2 8 2 4 3 3" xfId="15547" xr:uid="{00000000-0005-0000-0000-0000CB3C0000}"/>
    <cellStyle name="Migliaia 2 8 2 4 3 3 2" xfId="38384" xr:uid="{00000000-0005-0000-0000-0000CC3C0000}"/>
    <cellStyle name="Migliaia 2 8 2 4 3 4" xfId="26967" xr:uid="{00000000-0005-0000-0000-0000CD3C0000}"/>
    <cellStyle name="Migliaia 2 8 2 4 4" xfId="6984" xr:uid="{00000000-0005-0000-0000-0000CE3C0000}"/>
    <cellStyle name="Migliaia 2 8 2 4 4 2" xfId="18401" xr:uid="{00000000-0005-0000-0000-0000CF3C0000}"/>
    <cellStyle name="Migliaia 2 8 2 4 4 2 2" xfId="41238" xr:uid="{00000000-0005-0000-0000-0000D03C0000}"/>
    <cellStyle name="Migliaia 2 8 2 4 4 3" xfId="29821" xr:uid="{00000000-0005-0000-0000-0000D13C0000}"/>
    <cellStyle name="Migliaia 2 8 2 4 5" xfId="12693" xr:uid="{00000000-0005-0000-0000-0000D23C0000}"/>
    <cellStyle name="Migliaia 2 8 2 4 5 2" xfId="35530" xr:uid="{00000000-0005-0000-0000-0000D33C0000}"/>
    <cellStyle name="Migliaia 2 8 2 4 6" xfId="24113" xr:uid="{00000000-0005-0000-0000-0000D43C0000}"/>
    <cellStyle name="Migliaia 2 8 2 5" xfId="1458" xr:uid="{00000000-0005-0000-0000-0000D53C0000}"/>
    <cellStyle name="Migliaia 2 8 2 5 2" xfId="2917" xr:uid="{00000000-0005-0000-0000-0000D63C0000}"/>
    <cellStyle name="Migliaia 2 8 2 5 2 2" xfId="5773" xr:uid="{00000000-0005-0000-0000-0000D73C0000}"/>
    <cellStyle name="Migliaia 2 8 2 5 2 2 2" xfId="11481" xr:uid="{00000000-0005-0000-0000-0000D83C0000}"/>
    <cellStyle name="Migliaia 2 8 2 5 2 2 2 2" xfId="22899" xr:uid="{00000000-0005-0000-0000-0000D93C0000}"/>
    <cellStyle name="Migliaia 2 8 2 5 2 2 2 2 2" xfId="45736" xr:uid="{00000000-0005-0000-0000-0000DA3C0000}"/>
    <cellStyle name="Migliaia 2 8 2 5 2 2 2 3" xfId="34319" xr:uid="{00000000-0005-0000-0000-0000DB3C0000}"/>
    <cellStyle name="Migliaia 2 8 2 5 2 2 3" xfId="17191" xr:uid="{00000000-0005-0000-0000-0000DC3C0000}"/>
    <cellStyle name="Migliaia 2 8 2 5 2 2 3 2" xfId="40028" xr:uid="{00000000-0005-0000-0000-0000DD3C0000}"/>
    <cellStyle name="Migliaia 2 8 2 5 2 2 4" xfId="28611" xr:uid="{00000000-0005-0000-0000-0000DE3C0000}"/>
    <cellStyle name="Migliaia 2 8 2 5 2 3" xfId="8628" xr:uid="{00000000-0005-0000-0000-0000DF3C0000}"/>
    <cellStyle name="Migliaia 2 8 2 5 2 3 2" xfId="20045" xr:uid="{00000000-0005-0000-0000-0000E03C0000}"/>
    <cellStyle name="Migliaia 2 8 2 5 2 3 2 2" xfId="42882" xr:uid="{00000000-0005-0000-0000-0000E13C0000}"/>
    <cellStyle name="Migliaia 2 8 2 5 2 3 3" xfId="31465" xr:uid="{00000000-0005-0000-0000-0000E23C0000}"/>
    <cellStyle name="Migliaia 2 8 2 5 2 4" xfId="14337" xr:uid="{00000000-0005-0000-0000-0000E33C0000}"/>
    <cellStyle name="Migliaia 2 8 2 5 2 4 2" xfId="37174" xr:uid="{00000000-0005-0000-0000-0000E43C0000}"/>
    <cellStyle name="Migliaia 2 8 2 5 2 5" xfId="25757" xr:uid="{00000000-0005-0000-0000-0000E53C0000}"/>
    <cellStyle name="Migliaia 2 8 2 5 3" xfId="4346" xr:uid="{00000000-0005-0000-0000-0000E63C0000}"/>
    <cellStyle name="Migliaia 2 8 2 5 3 2" xfId="10055" xr:uid="{00000000-0005-0000-0000-0000E73C0000}"/>
    <cellStyle name="Migliaia 2 8 2 5 3 2 2" xfId="21472" xr:uid="{00000000-0005-0000-0000-0000E83C0000}"/>
    <cellStyle name="Migliaia 2 8 2 5 3 2 2 2" xfId="44309" xr:uid="{00000000-0005-0000-0000-0000E93C0000}"/>
    <cellStyle name="Migliaia 2 8 2 5 3 2 3" xfId="32892" xr:uid="{00000000-0005-0000-0000-0000EA3C0000}"/>
    <cellStyle name="Migliaia 2 8 2 5 3 3" xfId="15764" xr:uid="{00000000-0005-0000-0000-0000EB3C0000}"/>
    <cellStyle name="Migliaia 2 8 2 5 3 3 2" xfId="38601" xr:uid="{00000000-0005-0000-0000-0000EC3C0000}"/>
    <cellStyle name="Migliaia 2 8 2 5 3 4" xfId="27184" xr:uid="{00000000-0005-0000-0000-0000ED3C0000}"/>
    <cellStyle name="Migliaia 2 8 2 5 4" xfId="7201" xr:uid="{00000000-0005-0000-0000-0000EE3C0000}"/>
    <cellStyle name="Migliaia 2 8 2 5 4 2" xfId="18618" xr:uid="{00000000-0005-0000-0000-0000EF3C0000}"/>
    <cellStyle name="Migliaia 2 8 2 5 4 2 2" xfId="41455" xr:uid="{00000000-0005-0000-0000-0000F03C0000}"/>
    <cellStyle name="Migliaia 2 8 2 5 4 3" xfId="30038" xr:uid="{00000000-0005-0000-0000-0000F13C0000}"/>
    <cellStyle name="Migliaia 2 8 2 5 5" xfId="12910" xr:uid="{00000000-0005-0000-0000-0000F23C0000}"/>
    <cellStyle name="Migliaia 2 8 2 5 5 2" xfId="35747" xr:uid="{00000000-0005-0000-0000-0000F33C0000}"/>
    <cellStyle name="Migliaia 2 8 2 5 6" xfId="24330" xr:uid="{00000000-0005-0000-0000-0000F43C0000}"/>
    <cellStyle name="Migliaia 2 8 2 6" xfId="1705" xr:uid="{00000000-0005-0000-0000-0000F53C0000}"/>
    <cellStyle name="Migliaia 2 8 2 6 2" xfId="3134" xr:uid="{00000000-0005-0000-0000-0000F63C0000}"/>
    <cellStyle name="Migliaia 2 8 2 6 2 2" xfId="5990" xr:uid="{00000000-0005-0000-0000-0000F73C0000}"/>
    <cellStyle name="Migliaia 2 8 2 6 2 2 2" xfId="11698" xr:uid="{00000000-0005-0000-0000-0000F83C0000}"/>
    <cellStyle name="Migliaia 2 8 2 6 2 2 2 2" xfId="23116" xr:uid="{00000000-0005-0000-0000-0000F93C0000}"/>
    <cellStyle name="Migliaia 2 8 2 6 2 2 2 2 2" xfId="45953" xr:uid="{00000000-0005-0000-0000-0000FA3C0000}"/>
    <cellStyle name="Migliaia 2 8 2 6 2 2 2 3" xfId="34536" xr:uid="{00000000-0005-0000-0000-0000FB3C0000}"/>
    <cellStyle name="Migliaia 2 8 2 6 2 2 3" xfId="17408" xr:uid="{00000000-0005-0000-0000-0000FC3C0000}"/>
    <cellStyle name="Migliaia 2 8 2 6 2 2 3 2" xfId="40245" xr:uid="{00000000-0005-0000-0000-0000FD3C0000}"/>
    <cellStyle name="Migliaia 2 8 2 6 2 2 4" xfId="28828" xr:uid="{00000000-0005-0000-0000-0000FE3C0000}"/>
    <cellStyle name="Migliaia 2 8 2 6 2 3" xfId="8845" xr:uid="{00000000-0005-0000-0000-0000FF3C0000}"/>
    <cellStyle name="Migliaia 2 8 2 6 2 3 2" xfId="20262" xr:uid="{00000000-0005-0000-0000-0000003D0000}"/>
    <cellStyle name="Migliaia 2 8 2 6 2 3 2 2" xfId="43099" xr:uid="{00000000-0005-0000-0000-0000013D0000}"/>
    <cellStyle name="Migliaia 2 8 2 6 2 3 3" xfId="31682" xr:uid="{00000000-0005-0000-0000-0000023D0000}"/>
    <cellStyle name="Migliaia 2 8 2 6 2 4" xfId="14554" xr:uid="{00000000-0005-0000-0000-0000033D0000}"/>
    <cellStyle name="Migliaia 2 8 2 6 2 4 2" xfId="37391" xr:uid="{00000000-0005-0000-0000-0000043D0000}"/>
    <cellStyle name="Migliaia 2 8 2 6 2 5" xfId="25974" xr:uid="{00000000-0005-0000-0000-0000053D0000}"/>
    <cellStyle name="Migliaia 2 8 2 6 3" xfId="4563" xr:uid="{00000000-0005-0000-0000-0000063D0000}"/>
    <cellStyle name="Migliaia 2 8 2 6 3 2" xfId="10272" xr:uid="{00000000-0005-0000-0000-0000073D0000}"/>
    <cellStyle name="Migliaia 2 8 2 6 3 2 2" xfId="21689" xr:uid="{00000000-0005-0000-0000-0000083D0000}"/>
    <cellStyle name="Migliaia 2 8 2 6 3 2 2 2" xfId="44526" xr:uid="{00000000-0005-0000-0000-0000093D0000}"/>
    <cellStyle name="Migliaia 2 8 2 6 3 2 3" xfId="33109" xr:uid="{00000000-0005-0000-0000-00000A3D0000}"/>
    <cellStyle name="Migliaia 2 8 2 6 3 3" xfId="15981" xr:uid="{00000000-0005-0000-0000-00000B3D0000}"/>
    <cellStyle name="Migliaia 2 8 2 6 3 3 2" xfId="38818" xr:uid="{00000000-0005-0000-0000-00000C3D0000}"/>
    <cellStyle name="Migliaia 2 8 2 6 3 4" xfId="27401" xr:uid="{00000000-0005-0000-0000-00000D3D0000}"/>
    <cellStyle name="Migliaia 2 8 2 6 4" xfId="7418" xr:uid="{00000000-0005-0000-0000-00000E3D0000}"/>
    <cellStyle name="Migliaia 2 8 2 6 4 2" xfId="18835" xr:uid="{00000000-0005-0000-0000-00000F3D0000}"/>
    <cellStyle name="Migliaia 2 8 2 6 4 2 2" xfId="41672" xr:uid="{00000000-0005-0000-0000-0000103D0000}"/>
    <cellStyle name="Migliaia 2 8 2 6 4 3" xfId="30255" xr:uid="{00000000-0005-0000-0000-0000113D0000}"/>
    <cellStyle name="Migliaia 2 8 2 6 5" xfId="13127" xr:uid="{00000000-0005-0000-0000-0000123D0000}"/>
    <cellStyle name="Migliaia 2 8 2 6 5 2" xfId="35964" xr:uid="{00000000-0005-0000-0000-0000133D0000}"/>
    <cellStyle name="Migliaia 2 8 2 6 6" xfId="24547" xr:uid="{00000000-0005-0000-0000-0000143D0000}"/>
    <cellStyle name="Migliaia 2 8 2 7" xfId="2049" xr:uid="{00000000-0005-0000-0000-0000153D0000}"/>
    <cellStyle name="Migliaia 2 8 2 7 2" xfId="4905" xr:uid="{00000000-0005-0000-0000-0000163D0000}"/>
    <cellStyle name="Migliaia 2 8 2 7 2 2" xfId="10613" xr:uid="{00000000-0005-0000-0000-0000173D0000}"/>
    <cellStyle name="Migliaia 2 8 2 7 2 2 2" xfId="22031" xr:uid="{00000000-0005-0000-0000-0000183D0000}"/>
    <cellStyle name="Migliaia 2 8 2 7 2 2 2 2" xfId="44868" xr:uid="{00000000-0005-0000-0000-0000193D0000}"/>
    <cellStyle name="Migliaia 2 8 2 7 2 2 3" xfId="33451" xr:uid="{00000000-0005-0000-0000-00001A3D0000}"/>
    <cellStyle name="Migliaia 2 8 2 7 2 3" xfId="16323" xr:uid="{00000000-0005-0000-0000-00001B3D0000}"/>
    <cellStyle name="Migliaia 2 8 2 7 2 3 2" xfId="39160" xr:uid="{00000000-0005-0000-0000-00001C3D0000}"/>
    <cellStyle name="Migliaia 2 8 2 7 2 4" xfId="27743" xr:uid="{00000000-0005-0000-0000-00001D3D0000}"/>
    <cellStyle name="Migliaia 2 8 2 7 3" xfId="7760" xr:uid="{00000000-0005-0000-0000-00001E3D0000}"/>
    <cellStyle name="Migliaia 2 8 2 7 3 2" xfId="19177" xr:uid="{00000000-0005-0000-0000-00001F3D0000}"/>
    <cellStyle name="Migliaia 2 8 2 7 3 2 2" xfId="42014" xr:uid="{00000000-0005-0000-0000-0000203D0000}"/>
    <cellStyle name="Migliaia 2 8 2 7 3 3" xfId="30597" xr:uid="{00000000-0005-0000-0000-0000213D0000}"/>
    <cellStyle name="Migliaia 2 8 2 7 4" xfId="13469" xr:uid="{00000000-0005-0000-0000-0000223D0000}"/>
    <cellStyle name="Migliaia 2 8 2 7 4 2" xfId="36306" xr:uid="{00000000-0005-0000-0000-0000233D0000}"/>
    <cellStyle name="Migliaia 2 8 2 7 5" xfId="24889" xr:uid="{00000000-0005-0000-0000-0000243D0000}"/>
    <cellStyle name="Migliaia 2 8 2 8" xfId="3478" xr:uid="{00000000-0005-0000-0000-0000253D0000}"/>
    <cellStyle name="Migliaia 2 8 2 8 2" xfId="9187" xr:uid="{00000000-0005-0000-0000-0000263D0000}"/>
    <cellStyle name="Migliaia 2 8 2 8 2 2" xfId="20604" xr:uid="{00000000-0005-0000-0000-0000273D0000}"/>
    <cellStyle name="Migliaia 2 8 2 8 2 2 2" xfId="43441" xr:uid="{00000000-0005-0000-0000-0000283D0000}"/>
    <cellStyle name="Migliaia 2 8 2 8 2 3" xfId="32024" xr:uid="{00000000-0005-0000-0000-0000293D0000}"/>
    <cellStyle name="Migliaia 2 8 2 8 3" xfId="14896" xr:uid="{00000000-0005-0000-0000-00002A3D0000}"/>
    <cellStyle name="Migliaia 2 8 2 8 3 2" xfId="37733" xr:uid="{00000000-0005-0000-0000-00002B3D0000}"/>
    <cellStyle name="Migliaia 2 8 2 8 4" xfId="26316" xr:uid="{00000000-0005-0000-0000-00002C3D0000}"/>
    <cellStyle name="Migliaia 2 8 2 9" xfId="6333" xr:uid="{00000000-0005-0000-0000-00002D3D0000}"/>
    <cellStyle name="Migliaia 2 8 2 9 2" xfId="17750" xr:uid="{00000000-0005-0000-0000-00002E3D0000}"/>
    <cellStyle name="Migliaia 2 8 2 9 2 2" xfId="40587" xr:uid="{00000000-0005-0000-0000-00002F3D0000}"/>
    <cellStyle name="Migliaia 2 8 2 9 3" xfId="29170" xr:uid="{00000000-0005-0000-0000-0000303D0000}"/>
    <cellStyle name="Migliaia 2 8 3" xfId="570" xr:uid="{00000000-0005-0000-0000-0000313D0000}"/>
    <cellStyle name="Migliaia 2 8 3 2" xfId="2152" xr:uid="{00000000-0005-0000-0000-0000323D0000}"/>
    <cellStyle name="Migliaia 2 8 3 2 2" xfId="5008" xr:uid="{00000000-0005-0000-0000-0000333D0000}"/>
    <cellStyle name="Migliaia 2 8 3 2 2 2" xfId="10716" xr:uid="{00000000-0005-0000-0000-0000343D0000}"/>
    <cellStyle name="Migliaia 2 8 3 2 2 2 2" xfId="22134" xr:uid="{00000000-0005-0000-0000-0000353D0000}"/>
    <cellStyle name="Migliaia 2 8 3 2 2 2 2 2" xfId="44971" xr:uid="{00000000-0005-0000-0000-0000363D0000}"/>
    <cellStyle name="Migliaia 2 8 3 2 2 2 3" xfId="33554" xr:uid="{00000000-0005-0000-0000-0000373D0000}"/>
    <cellStyle name="Migliaia 2 8 3 2 2 3" xfId="16426" xr:uid="{00000000-0005-0000-0000-0000383D0000}"/>
    <cellStyle name="Migliaia 2 8 3 2 2 3 2" xfId="39263" xr:uid="{00000000-0005-0000-0000-0000393D0000}"/>
    <cellStyle name="Migliaia 2 8 3 2 2 4" xfId="27846" xr:uid="{00000000-0005-0000-0000-00003A3D0000}"/>
    <cellStyle name="Migliaia 2 8 3 2 3" xfId="7863" xr:uid="{00000000-0005-0000-0000-00003B3D0000}"/>
    <cellStyle name="Migliaia 2 8 3 2 3 2" xfId="19280" xr:uid="{00000000-0005-0000-0000-00003C3D0000}"/>
    <cellStyle name="Migliaia 2 8 3 2 3 2 2" xfId="42117" xr:uid="{00000000-0005-0000-0000-00003D3D0000}"/>
    <cellStyle name="Migliaia 2 8 3 2 3 3" xfId="30700" xr:uid="{00000000-0005-0000-0000-00003E3D0000}"/>
    <cellStyle name="Migliaia 2 8 3 2 4" xfId="13572" xr:uid="{00000000-0005-0000-0000-00003F3D0000}"/>
    <cellStyle name="Migliaia 2 8 3 2 4 2" xfId="36409" xr:uid="{00000000-0005-0000-0000-0000403D0000}"/>
    <cellStyle name="Migliaia 2 8 3 2 5" xfId="24992" xr:uid="{00000000-0005-0000-0000-0000413D0000}"/>
    <cellStyle name="Migliaia 2 8 3 3" xfId="3581" xr:uid="{00000000-0005-0000-0000-0000423D0000}"/>
    <cellStyle name="Migliaia 2 8 3 3 2" xfId="9290" xr:uid="{00000000-0005-0000-0000-0000433D0000}"/>
    <cellStyle name="Migliaia 2 8 3 3 2 2" xfId="20707" xr:uid="{00000000-0005-0000-0000-0000443D0000}"/>
    <cellStyle name="Migliaia 2 8 3 3 2 2 2" xfId="43544" xr:uid="{00000000-0005-0000-0000-0000453D0000}"/>
    <cellStyle name="Migliaia 2 8 3 3 2 3" xfId="32127" xr:uid="{00000000-0005-0000-0000-0000463D0000}"/>
    <cellStyle name="Migliaia 2 8 3 3 3" xfId="14999" xr:uid="{00000000-0005-0000-0000-0000473D0000}"/>
    <cellStyle name="Migliaia 2 8 3 3 3 2" xfId="37836" xr:uid="{00000000-0005-0000-0000-0000483D0000}"/>
    <cellStyle name="Migliaia 2 8 3 3 4" xfId="26419" xr:uid="{00000000-0005-0000-0000-0000493D0000}"/>
    <cellStyle name="Migliaia 2 8 3 4" xfId="6436" xr:uid="{00000000-0005-0000-0000-00004A3D0000}"/>
    <cellStyle name="Migliaia 2 8 3 4 2" xfId="17853" xr:uid="{00000000-0005-0000-0000-00004B3D0000}"/>
    <cellStyle name="Migliaia 2 8 3 4 2 2" xfId="40690" xr:uid="{00000000-0005-0000-0000-00004C3D0000}"/>
    <cellStyle name="Migliaia 2 8 3 4 3" xfId="29273" xr:uid="{00000000-0005-0000-0000-00004D3D0000}"/>
    <cellStyle name="Migliaia 2 8 3 5" xfId="12145" xr:uid="{00000000-0005-0000-0000-00004E3D0000}"/>
    <cellStyle name="Migliaia 2 8 3 5 2" xfId="34982" xr:uid="{00000000-0005-0000-0000-00004F3D0000}"/>
    <cellStyle name="Migliaia 2 8 3 6" xfId="23565" xr:uid="{00000000-0005-0000-0000-0000503D0000}"/>
    <cellStyle name="Migliaia 2 8 4" xfId="833" xr:uid="{00000000-0005-0000-0000-0000513D0000}"/>
    <cellStyle name="Migliaia 2 8 4 2" xfId="2369" xr:uid="{00000000-0005-0000-0000-0000523D0000}"/>
    <cellStyle name="Migliaia 2 8 4 2 2" xfId="5225" xr:uid="{00000000-0005-0000-0000-0000533D0000}"/>
    <cellStyle name="Migliaia 2 8 4 2 2 2" xfId="10933" xr:uid="{00000000-0005-0000-0000-0000543D0000}"/>
    <cellStyle name="Migliaia 2 8 4 2 2 2 2" xfId="22351" xr:uid="{00000000-0005-0000-0000-0000553D0000}"/>
    <cellStyle name="Migliaia 2 8 4 2 2 2 2 2" xfId="45188" xr:uid="{00000000-0005-0000-0000-0000563D0000}"/>
    <cellStyle name="Migliaia 2 8 4 2 2 2 3" xfId="33771" xr:uid="{00000000-0005-0000-0000-0000573D0000}"/>
    <cellStyle name="Migliaia 2 8 4 2 2 3" xfId="16643" xr:uid="{00000000-0005-0000-0000-0000583D0000}"/>
    <cellStyle name="Migliaia 2 8 4 2 2 3 2" xfId="39480" xr:uid="{00000000-0005-0000-0000-0000593D0000}"/>
    <cellStyle name="Migliaia 2 8 4 2 2 4" xfId="28063" xr:uid="{00000000-0005-0000-0000-00005A3D0000}"/>
    <cellStyle name="Migliaia 2 8 4 2 3" xfId="8080" xr:uid="{00000000-0005-0000-0000-00005B3D0000}"/>
    <cellStyle name="Migliaia 2 8 4 2 3 2" xfId="19497" xr:uid="{00000000-0005-0000-0000-00005C3D0000}"/>
    <cellStyle name="Migliaia 2 8 4 2 3 2 2" xfId="42334" xr:uid="{00000000-0005-0000-0000-00005D3D0000}"/>
    <cellStyle name="Migliaia 2 8 4 2 3 3" xfId="30917" xr:uid="{00000000-0005-0000-0000-00005E3D0000}"/>
    <cellStyle name="Migliaia 2 8 4 2 4" xfId="13789" xr:uid="{00000000-0005-0000-0000-00005F3D0000}"/>
    <cellStyle name="Migliaia 2 8 4 2 4 2" xfId="36626" xr:uid="{00000000-0005-0000-0000-0000603D0000}"/>
    <cellStyle name="Migliaia 2 8 4 2 5" xfId="25209" xr:uid="{00000000-0005-0000-0000-0000613D0000}"/>
    <cellStyle name="Migliaia 2 8 4 3" xfId="3798" xr:uid="{00000000-0005-0000-0000-0000623D0000}"/>
    <cellStyle name="Migliaia 2 8 4 3 2" xfId="9507" xr:uid="{00000000-0005-0000-0000-0000633D0000}"/>
    <cellStyle name="Migliaia 2 8 4 3 2 2" xfId="20924" xr:uid="{00000000-0005-0000-0000-0000643D0000}"/>
    <cellStyle name="Migliaia 2 8 4 3 2 2 2" xfId="43761" xr:uid="{00000000-0005-0000-0000-0000653D0000}"/>
    <cellStyle name="Migliaia 2 8 4 3 2 3" xfId="32344" xr:uid="{00000000-0005-0000-0000-0000663D0000}"/>
    <cellStyle name="Migliaia 2 8 4 3 3" xfId="15216" xr:uid="{00000000-0005-0000-0000-0000673D0000}"/>
    <cellStyle name="Migliaia 2 8 4 3 3 2" xfId="38053" xr:uid="{00000000-0005-0000-0000-0000683D0000}"/>
    <cellStyle name="Migliaia 2 8 4 3 4" xfId="26636" xr:uid="{00000000-0005-0000-0000-0000693D0000}"/>
    <cellStyle name="Migliaia 2 8 4 4" xfId="6653" xr:uid="{00000000-0005-0000-0000-00006A3D0000}"/>
    <cellStyle name="Migliaia 2 8 4 4 2" xfId="18070" xr:uid="{00000000-0005-0000-0000-00006B3D0000}"/>
    <cellStyle name="Migliaia 2 8 4 4 2 2" xfId="40907" xr:uid="{00000000-0005-0000-0000-00006C3D0000}"/>
    <cellStyle name="Migliaia 2 8 4 4 3" xfId="29490" xr:uid="{00000000-0005-0000-0000-00006D3D0000}"/>
    <cellStyle name="Migliaia 2 8 4 5" xfId="12362" xr:uid="{00000000-0005-0000-0000-00006E3D0000}"/>
    <cellStyle name="Migliaia 2 8 4 5 2" xfId="35199" xr:uid="{00000000-0005-0000-0000-00006F3D0000}"/>
    <cellStyle name="Migliaia 2 8 4 6" xfId="23782" xr:uid="{00000000-0005-0000-0000-0000703D0000}"/>
    <cellStyle name="Migliaia 2 8 5" xfId="1080" xr:uid="{00000000-0005-0000-0000-0000713D0000}"/>
    <cellStyle name="Migliaia 2 8 5 2" xfId="2586" xr:uid="{00000000-0005-0000-0000-0000723D0000}"/>
    <cellStyle name="Migliaia 2 8 5 2 2" xfId="5442" xr:uid="{00000000-0005-0000-0000-0000733D0000}"/>
    <cellStyle name="Migliaia 2 8 5 2 2 2" xfId="11150" xr:uid="{00000000-0005-0000-0000-0000743D0000}"/>
    <cellStyle name="Migliaia 2 8 5 2 2 2 2" xfId="22568" xr:uid="{00000000-0005-0000-0000-0000753D0000}"/>
    <cellStyle name="Migliaia 2 8 5 2 2 2 2 2" xfId="45405" xr:uid="{00000000-0005-0000-0000-0000763D0000}"/>
    <cellStyle name="Migliaia 2 8 5 2 2 2 3" xfId="33988" xr:uid="{00000000-0005-0000-0000-0000773D0000}"/>
    <cellStyle name="Migliaia 2 8 5 2 2 3" xfId="16860" xr:uid="{00000000-0005-0000-0000-0000783D0000}"/>
    <cellStyle name="Migliaia 2 8 5 2 2 3 2" xfId="39697" xr:uid="{00000000-0005-0000-0000-0000793D0000}"/>
    <cellStyle name="Migliaia 2 8 5 2 2 4" xfId="28280" xr:uid="{00000000-0005-0000-0000-00007A3D0000}"/>
    <cellStyle name="Migliaia 2 8 5 2 3" xfId="8297" xr:uid="{00000000-0005-0000-0000-00007B3D0000}"/>
    <cellStyle name="Migliaia 2 8 5 2 3 2" xfId="19714" xr:uid="{00000000-0005-0000-0000-00007C3D0000}"/>
    <cellStyle name="Migliaia 2 8 5 2 3 2 2" xfId="42551" xr:uid="{00000000-0005-0000-0000-00007D3D0000}"/>
    <cellStyle name="Migliaia 2 8 5 2 3 3" xfId="31134" xr:uid="{00000000-0005-0000-0000-00007E3D0000}"/>
    <cellStyle name="Migliaia 2 8 5 2 4" xfId="14006" xr:uid="{00000000-0005-0000-0000-00007F3D0000}"/>
    <cellStyle name="Migliaia 2 8 5 2 4 2" xfId="36843" xr:uid="{00000000-0005-0000-0000-0000803D0000}"/>
    <cellStyle name="Migliaia 2 8 5 2 5" xfId="25426" xr:uid="{00000000-0005-0000-0000-0000813D0000}"/>
    <cellStyle name="Migliaia 2 8 5 3" xfId="4015" xr:uid="{00000000-0005-0000-0000-0000823D0000}"/>
    <cellStyle name="Migliaia 2 8 5 3 2" xfId="9724" xr:uid="{00000000-0005-0000-0000-0000833D0000}"/>
    <cellStyle name="Migliaia 2 8 5 3 2 2" xfId="21141" xr:uid="{00000000-0005-0000-0000-0000843D0000}"/>
    <cellStyle name="Migliaia 2 8 5 3 2 2 2" xfId="43978" xr:uid="{00000000-0005-0000-0000-0000853D0000}"/>
    <cellStyle name="Migliaia 2 8 5 3 2 3" xfId="32561" xr:uid="{00000000-0005-0000-0000-0000863D0000}"/>
    <cellStyle name="Migliaia 2 8 5 3 3" xfId="15433" xr:uid="{00000000-0005-0000-0000-0000873D0000}"/>
    <cellStyle name="Migliaia 2 8 5 3 3 2" xfId="38270" xr:uid="{00000000-0005-0000-0000-0000883D0000}"/>
    <cellStyle name="Migliaia 2 8 5 3 4" xfId="26853" xr:uid="{00000000-0005-0000-0000-0000893D0000}"/>
    <cellStyle name="Migliaia 2 8 5 4" xfId="6870" xr:uid="{00000000-0005-0000-0000-00008A3D0000}"/>
    <cellStyle name="Migliaia 2 8 5 4 2" xfId="18287" xr:uid="{00000000-0005-0000-0000-00008B3D0000}"/>
    <cellStyle name="Migliaia 2 8 5 4 2 2" xfId="41124" xr:uid="{00000000-0005-0000-0000-00008C3D0000}"/>
    <cellStyle name="Migliaia 2 8 5 4 3" xfId="29707" xr:uid="{00000000-0005-0000-0000-00008D3D0000}"/>
    <cellStyle name="Migliaia 2 8 5 5" xfId="12579" xr:uid="{00000000-0005-0000-0000-00008E3D0000}"/>
    <cellStyle name="Migliaia 2 8 5 5 2" xfId="35416" xr:uid="{00000000-0005-0000-0000-00008F3D0000}"/>
    <cellStyle name="Migliaia 2 8 5 6" xfId="23999" xr:uid="{00000000-0005-0000-0000-0000903D0000}"/>
    <cellStyle name="Migliaia 2 8 6" xfId="1327" xr:uid="{00000000-0005-0000-0000-0000913D0000}"/>
    <cellStyle name="Migliaia 2 8 6 2" xfId="2803" xr:uid="{00000000-0005-0000-0000-0000923D0000}"/>
    <cellStyle name="Migliaia 2 8 6 2 2" xfId="5659" xr:uid="{00000000-0005-0000-0000-0000933D0000}"/>
    <cellStyle name="Migliaia 2 8 6 2 2 2" xfId="11367" xr:uid="{00000000-0005-0000-0000-0000943D0000}"/>
    <cellStyle name="Migliaia 2 8 6 2 2 2 2" xfId="22785" xr:uid="{00000000-0005-0000-0000-0000953D0000}"/>
    <cellStyle name="Migliaia 2 8 6 2 2 2 2 2" xfId="45622" xr:uid="{00000000-0005-0000-0000-0000963D0000}"/>
    <cellStyle name="Migliaia 2 8 6 2 2 2 3" xfId="34205" xr:uid="{00000000-0005-0000-0000-0000973D0000}"/>
    <cellStyle name="Migliaia 2 8 6 2 2 3" xfId="17077" xr:uid="{00000000-0005-0000-0000-0000983D0000}"/>
    <cellStyle name="Migliaia 2 8 6 2 2 3 2" xfId="39914" xr:uid="{00000000-0005-0000-0000-0000993D0000}"/>
    <cellStyle name="Migliaia 2 8 6 2 2 4" xfId="28497" xr:uid="{00000000-0005-0000-0000-00009A3D0000}"/>
    <cellStyle name="Migliaia 2 8 6 2 3" xfId="8514" xr:uid="{00000000-0005-0000-0000-00009B3D0000}"/>
    <cellStyle name="Migliaia 2 8 6 2 3 2" xfId="19931" xr:uid="{00000000-0005-0000-0000-00009C3D0000}"/>
    <cellStyle name="Migliaia 2 8 6 2 3 2 2" xfId="42768" xr:uid="{00000000-0005-0000-0000-00009D3D0000}"/>
    <cellStyle name="Migliaia 2 8 6 2 3 3" xfId="31351" xr:uid="{00000000-0005-0000-0000-00009E3D0000}"/>
    <cellStyle name="Migliaia 2 8 6 2 4" xfId="14223" xr:uid="{00000000-0005-0000-0000-00009F3D0000}"/>
    <cellStyle name="Migliaia 2 8 6 2 4 2" xfId="37060" xr:uid="{00000000-0005-0000-0000-0000A03D0000}"/>
    <cellStyle name="Migliaia 2 8 6 2 5" xfId="25643" xr:uid="{00000000-0005-0000-0000-0000A13D0000}"/>
    <cellStyle name="Migliaia 2 8 6 3" xfId="4232" xr:uid="{00000000-0005-0000-0000-0000A23D0000}"/>
    <cellStyle name="Migliaia 2 8 6 3 2" xfId="9941" xr:uid="{00000000-0005-0000-0000-0000A33D0000}"/>
    <cellStyle name="Migliaia 2 8 6 3 2 2" xfId="21358" xr:uid="{00000000-0005-0000-0000-0000A43D0000}"/>
    <cellStyle name="Migliaia 2 8 6 3 2 2 2" xfId="44195" xr:uid="{00000000-0005-0000-0000-0000A53D0000}"/>
    <cellStyle name="Migliaia 2 8 6 3 2 3" xfId="32778" xr:uid="{00000000-0005-0000-0000-0000A63D0000}"/>
    <cellStyle name="Migliaia 2 8 6 3 3" xfId="15650" xr:uid="{00000000-0005-0000-0000-0000A73D0000}"/>
    <cellStyle name="Migliaia 2 8 6 3 3 2" xfId="38487" xr:uid="{00000000-0005-0000-0000-0000A83D0000}"/>
    <cellStyle name="Migliaia 2 8 6 3 4" xfId="27070" xr:uid="{00000000-0005-0000-0000-0000A93D0000}"/>
    <cellStyle name="Migliaia 2 8 6 4" xfId="7087" xr:uid="{00000000-0005-0000-0000-0000AA3D0000}"/>
    <cellStyle name="Migliaia 2 8 6 4 2" xfId="18504" xr:uid="{00000000-0005-0000-0000-0000AB3D0000}"/>
    <cellStyle name="Migliaia 2 8 6 4 2 2" xfId="41341" xr:uid="{00000000-0005-0000-0000-0000AC3D0000}"/>
    <cellStyle name="Migliaia 2 8 6 4 3" xfId="29924" xr:uid="{00000000-0005-0000-0000-0000AD3D0000}"/>
    <cellStyle name="Migliaia 2 8 6 5" xfId="12796" xr:uid="{00000000-0005-0000-0000-0000AE3D0000}"/>
    <cellStyle name="Migliaia 2 8 6 5 2" xfId="35633" xr:uid="{00000000-0005-0000-0000-0000AF3D0000}"/>
    <cellStyle name="Migliaia 2 8 6 6" xfId="24216" xr:uid="{00000000-0005-0000-0000-0000B03D0000}"/>
    <cellStyle name="Migliaia 2 8 7" xfId="1574" xr:uid="{00000000-0005-0000-0000-0000B13D0000}"/>
    <cellStyle name="Migliaia 2 8 7 2" xfId="3020" xr:uid="{00000000-0005-0000-0000-0000B23D0000}"/>
    <cellStyle name="Migliaia 2 8 7 2 2" xfId="5876" xr:uid="{00000000-0005-0000-0000-0000B33D0000}"/>
    <cellStyle name="Migliaia 2 8 7 2 2 2" xfId="11584" xr:uid="{00000000-0005-0000-0000-0000B43D0000}"/>
    <cellStyle name="Migliaia 2 8 7 2 2 2 2" xfId="23002" xr:uid="{00000000-0005-0000-0000-0000B53D0000}"/>
    <cellStyle name="Migliaia 2 8 7 2 2 2 2 2" xfId="45839" xr:uid="{00000000-0005-0000-0000-0000B63D0000}"/>
    <cellStyle name="Migliaia 2 8 7 2 2 2 3" xfId="34422" xr:uid="{00000000-0005-0000-0000-0000B73D0000}"/>
    <cellStyle name="Migliaia 2 8 7 2 2 3" xfId="17294" xr:uid="{00000000-0005-0000-0000-0000B83D0000}"/>
    <cellStyle name="Migliaia 2 8 7 2 2 3 2" xfId="40131" xr:uid="{00000000-0005-0000-0000-0000B93D0000}"/>
    <cellStyle name="Migliaia 2 8 7 2 2 4" xfId="28714" xr:uid="{00000000-0005-0000-0000-0000BA3D0000}"/>
    <cellStyle name="Migliaia 2 8 7 2 3" xfId="8731" xr:uid="{00000000-0005-0000-0000-0000BB3D0000}"/>
    <cellStyle name="Migliaia 2 8 7 2 3 2" xfId="20148" xr:uid="{00000000-0005-0000-0000-0000BC3D0000}"/>
    <cellStyle name="Migliaia 2 8 7 2 3 2 2" xfId="42985" xr:uid="{00000000-0005-0000-0000-0000BD3D0000}"/>
    <cellStyle name="Migliaia 2 8 7 2 3 3" xfId="31568" xr:uid="{00000000-0005-0000-0000-0000BE3D0000}"/>
    <cellStyle name="Migliaia 2 8 7 2 4" xfId="14440" xr:uid="{00000000-0005-0000-0000-0000BF3D0000}"/>
    <cellStyle name="Migliaia 2 8 7 2 4 2" xfId="37277" xr:uid="{00000000-0005-0000-0000-0000C03D0000}"/>
    <cellStyle name="Migliaia 2 8 7 2 5" xfId="25860" xr:uid="{00000000-0005-0000-0000-0000C13D0000}"/>
    <cellStyle name="Migliaia 2 8 7 3" xfId="4449" xr:uid="{00000000-0005-0000-0000-0000C23D0000}"/>
    <cellStyle name="Migliaia 2 8 7 3 2" xfId="10158" xr:uid="{00000000-0005-0000-0000-0000C33D0000}"/>
    <cellStyle name="Migliaia 2 8 7 3 2 2" xfId="21575" xr:uid="{00000000-0005-0000-0000-0000C43D0000}"/>
    <cellStyle name="Migliaia 2 8 7 3 2 2 2" xfId="44412" xr:uid="{00000000-0005-0000-0000-0000C53D0000}"/>
    <cellStyle name="Migliaia 2 8 7 3 2 3" xfId="32995" xr:uid="{00000000-0005-0000-0000-0000C63D0000}"/>
    <cellStyle name="Migliaia 2 8 7 3 3" xfId="15867" xr:uid="{00000000-0005-0000-0000-0000C73D0000}"/>
    <cellStyle name="Migliaia 2 8 7 3 3 2" xfId="38704" xr:uid="{00000000-0005-0000-0000-0000C83D0000}"/>
    <cellStyle name="Migliaia 2 8 7 3 4" xfId="27287" xr:uid="{00000000-0005-0000-0000-0000C93D0000}"/>
    <cellStyle name="Migliaia 2 8 7 4" xfId="7304" xr:uid="{00000000-0005-0000-0000-0000CA3D0000}"/>
    <cellStyle name="Migliaia 2 8 7 4 2" xfId="18721" xr:uid="{00000000-0005-0000-0000-0000CB3D0000}"/>
    <cellStyle name="Migliaia 2 8 7 4 2 2" xfId="41558" xr:uid="{00000000-0005-0000-0000-0000CC3D0000}"/>
    <cellStyle name="Migliaia 2 8 7 4 3" xfId="30141" xr:uid="{00000000-0005-0000-0000-0000CD3D0000}"/>
    <cellStyle name="Migliaia 2 8 7 5" xfId="13013" xr:uid="{00000000-0005-0000-0000-0000CE3D0000}"/>
    <cellStyle name="Migliaia 2 8 7 5 2" xfId="35850" xr:uid="{00000000-0005-0000-0000-0000CF3D0000}"/>
    <cellStyle name="Migliaia 2 8 7 6" xfId="24433" xr:uid="{00000000-0005-0000-0000-0000D03D0000}"/>
    <cellStyle name="Migliaia 2 8 8" xfId="1923" xr:uid="{00000000-0005-0000-0000-0000D13D0000}"/>
    <cellStyle name="Migliaia 2 8 8 2" xfId="4779" xr:uid="{00000000-0005-0000-0000-0000D23D0000}"/>
    <cellStyle name="Migliaia 2 8 8 2 2" xfId="10488" xr:uid="{00000000-0005-0000-0000-0000D33D0000}"/>
    <cellStyle name="Migliaia 2 8 8 2 2 2" xfId="21905" xr:uid="{00000000-0005-0000-0000-0000D43D0000}"/>
    <cellStyle name="Migliaia 2 8 8 2 2 2 2" xfId="44742" xr:uid="{00000000-0005-0000-0000-0000D53D0000}"/>
    <cellStyle name="Migliaia 2 8 8 2 2 3" xfId="33325" xr:uid="{00000000-0005-0000-0000-0000D63D0000}"/>
    <cellStyle name="Migliaia 2 8 8 2 3" xfId="16197" xr:uid="{00000000-0005-0000-0000-0000D73D0000}"/>
    <cellStyle name="Migliaia 2 8 8 2 3 2" xfId="39034" xr:uid="{00000000-0005-0000-0000-0000D83D0000}"/>
    <cellStyle name="Migliaia 2 8 8 2 4" xfId="27617" xr:uid="{00000000-0005-0000-0000-0000D93D0000}"/>
    <cellStyle name="Migliaia 2 8 8 3" xfId="7634" xr:uid="{00000000-0005-0000-0000-0000DA3D0000}"/>
    <cellStyle name="Migliaia 2 8 8 3 2" xfId="19051" xr:uid="{00000000-0005-0000-0000-0000DB3D0000}"/>
    <cellStyle name="Migliaia 2 8 8 3 2 2" xfId="41888" xr:uid="{00000000-0005-0000-0000-0000DC3D0000}"/>
    <cellStyle name="Migliaia 2 8 8 3 3" xfId="30471" xr:uid="{00000000-0005-0000-0000-0000DD3D0000}"/>
    <cellStyle name="Migliaia 2 8 8 4" xfId="13343" xr:uid="{00000000-0005-0000-0000-0000DE3D0000}"/>
    <cellStyle name="Migliaia 2 8 8 4 2" xfId="36180" xr:uid="{00000000-0005-0000-0000-0000DF3D0000}"/>
    <cellStyle name="Migliaia 2 8 8 5" xfId="24763" xr:uid="{00000000-0005-0000-0000-0000E03D0000}"/>
    <cellStyle name="Migliaia 2 8 9" xfId="3352" xr:uid="{00000000-0005-0000-0000-0000E13D0000}"/>
    <cellStyle name="Migliaia 2 8 9 2" xfId="9061" xr:uid="{00000000-0005-0000-0000-0000E23D0000}"/>
    <cellStyle name="Migliaia 2 8 9 2 2" xfId="20478" xr:uid="{00000000-0005-0000-0000-0000E33D0000}"/>
    <cellStyle name="Migliaia 2 8 9 2 2 2" xfId="43315" xr:uid="{00000000-0005-0000-0000-0000E43D0000}"/>
    <cellStyle name="Migliaia 2 8 9 2 3" xfId="31898" xr:uid="{00000000-0005-0000-0000-0000E53D0000}"/>
    <cellStyle name="Migliaia 2 8 9 3" xfId="14770" xr:uid="{00000000-0005-0000-0000-0000E63D0000}"/>
    <cellStyle name="Migliaia 2 8 9 3 2" xfId="37607" xr:uid="{00000000-0005-0000-0000-0000E73D0000}"/>
    <cellStyle name="Migliaia 2 8 9 4" xfId="26190" xr:uid="{00000000-0005-0000-0000-0000E83D0000}"/>
    <cellStyle name="Migliaia 2 9" xfId="268" xr:uid="{00000000-0005-0000-0000-0000E93D0000}"/>
    <cellStyle name="Migliaia 2 9 10" xfId="6181" xr:uid="{00000000-0005-0000-0000-0000EA3D0000}"/>
    <cellStyle name="Migliaia 2 9 10 2" xfId="17598" xr:uid="{00000000-0005-0000-0000-0000EB3D0000}"/>
    <cellStyle name="Migliaia 2 9 10 2 2" xfId="40435" xr:uid="{00000000-0005-0000-0000-0000EC3D0000}"/>
    <cellStyle name="Migliaia 2 9 10 3" xfId="29018" xr:uid="{00000000-0005-0000-0000-0000ED3D0000}"/>
    <cellStyle name="Migliaia 2 9 11" xfId="11890" xr:uid="{00000000-0005-0000-0000-0000EE3D0000}"/>
    <cellStyle name="Migliaia 2 9 11 2" xfId="34727" xr:uid="{00000000-0005-0000-0000-0000EF3D0000}"/>
    <cellStyle name="Migliaia 2 9 12" xfId="23310" xr:uid="{00000000-0005-0000-0000-0000F03D0000}"/>
    <cellStyle name="Migliaia 2 9 2" xfId="428" xr:uid="{00000000-0005-0000-0000-0000F13D0000}"/>
    <cellStyle name="Migliaia 2 9 2 10" xfId="12020" xr:uid="{00000000-0005-0000-0000-0000F23D0000}"/>
    <cellStyle name="Migliaia 2 9 2 10 2" xfId="34857" xr:uid="{00000000-0005-0000-0000-0000F33D0000}"/>
    <cellStyle name="Migliaia 2 9 2 11" xfId="23440" xr:uid="{00000000-0005-0000-0000-0000F43D0000}"/>
    <cellStyle name="Migliaia 2 9 2 2" xfId="682" xr:uid="{00000000-0005-0000-0000-0000F53D0000}"/>
    <cellStyle name="Migliaia 2 9 2 2 2" xfId="2244" xr:uid="{00000000-0005-0000-0000-0000F63D0000}"/>
    <cellStyle name="Migliaia 2 9 2 2 2 2" xfId="5100" xr:uid="{00000000-0005-0000-0000-0000F73D0000}"/>
    <cellStyle name="Migliaia 2 9 2 2 2 2 2" xfId="10808" xr:uid="{00000000-0005-0000-0000-0000F83D0000}"/>
    <cellStyle name="Migliaia 2 9 2 2 2 2 2 2" xfId="22226" xr:uid="{00000000-0005-0000-0000-0000F93D0000}"/>
    <cellStyle name="Migliaia 2 9 2 2 2 2 2 2 2" xfId="45063" xr:uid="{00000000-0005-0000-0000-0000FA3D0000}"/>
    <cellStyle name="Migliaia 2 9 2 2 2 2 2 3" xfId="33646" xr:uid="{00000000-0005-0000-0000-0000FB3D0000}"/>
    <cellStyle name="Migliaia 2 9 2 2 2 2 3" xfId="16518" xr:uid="{00000000-0005-0000-0000-0000FC3D0000}"/>
    <cellStyle name="Migliaia 2 9 2 2 2 2 3 2" xfId="39355" xr:uid="{00000000-0005-0000-0000-0000FD3D0000}"/>
    <cellStyle name="Migliaia 2 9 2 2 2 2 4" xfId="27938" xr:uid="{00000000-0005-0000-0000-0000FE3D0000}"/>
    <cellStyle name="Migliaia 2 9 2 2 2 3" xfId="7955" xr:uid="{00000000-0005-0000-0000-0000FF3D0000}"/>
    <cellStyle name="Migliaia 2 9 2 2 2 3 2" xfId="19372" xr:uid="{00000000-0005-0000-0000-0000003E0000}"/>
    <cellStyle name="Migliaia 2 9 2 2 2 3 2 2" xfId="42209" xr:uid="{00000000-0005-0000-0000-0000013E0000}"/>
    <cellStyle name="Migliaia 2 9 2 2 2 3 3" xfId="30792" xr:uid="{00000000-0005-0000-0000-0000023E0000}"/>
    <cellStyle name="Migliaia 2 9 2 2 2 4" xfId="13664" xr:uid="{00000000-0005-0000-0000-0000033E0000}"/>
    <cellStyle name="Migliaia 2 9 2 2 2 4 2" xfId="36501" xr:uid="{00000000-0005-0000-0000-0000043E0000}"/>
    <cellStyle name="Migliaia 2 9 2 2 2 5" xfId="25084" xr:uid="{00000000-0005-0000-0000-0000053E0000}"/>
    <cellStyle name="Migliaia 2 9 2 2 3" xfId="3673" xr:uid="{00000000-0005-0000-0000-0000063E0000}"/>
    <cellStyle name="Migliaia 2 9 2 2 3 2" xfId="9382" xr:uid="{00000000-0005-0000-0000-0000073E0000}"/>
    <cellStyle name="Migliaia 2 9 2 2 3 2 2" xfId="20799" xr:uid="{00000000-0005-0000-0000-0000083E0000}"/>
    <cellStyle name="Migliaia 2 9 2 2 3 2 2 2" xfId="43636" xr:uid="{00000000-0005-0000-0000-0000093E0000}"/>
    <cellStyle name="Migliaia 2 9 2 2 3 2 3" xfId="32219" xr:uid="{00000000-0005-0000-0000-00000A3E0000}"/>
    <cellStyle name="Migliaia 2 9 2 2 3 3" xfId="15091" xr:uid="{00000000-0005-0000-0000-00000B3E0000}"/>
    <cellStyle name="Migliaia 2 9 2 2 3 3 2" xfId="37928" xr:uid="{00000000-0005-0000-0000-00000C3E0000}"/>
    <cellStyle name="Migliaia 2 9 2 2 3 4" xfId="26511" xr:uid="{00000000-0005-0000-0000-00000D3E0000}"/>
    <cellStyle name="Migliaia 2 9 2 2 4" xfId="6528" xr:uid="{00000000-0005-0000-0000-00000E3E0000}"/>
    <cellStyle name="Migliaia 2 9 2 2 4 2" xfId="17945" xr:uid="{00000000-0005-0000-0000-00000F3E0000}"/>
    <cellStyle name="Migliaia 2 9 2 2 4 2 2" xfId="40782" xr:uid="{00000000-0005-0000-0000-0000103E0000}"/>
    <cellStyle name="Migliaia 2 9 2 2 4 3" xfId="29365" xr:uid="{00000000-0005-0000-0000-0000113E0000}"/>
    <cellStyle name="Migliaia 2 9 2 2 5" xfId="12237" xr:uid="{00000000-0005-0000-0000-0000123E0000}"/>
    <cellStyle name="Migliaia 2 9 2 2 5 2" xfId="35074" xr:uid="{00000000-0005-0000-0000-0000133E0000}"/>
    <cellStyle name="Migliaia 2 9 2 2 6" xfId="23657" xr:uid="{00000000-0005-0000-0000-0000143E0000}"/>
    <cellStyle name="Migliaia 2 9 2 3" xfId="942" xr:uid="{00000000-0005-0000-0000-0000153E0000}"/>
    <cellStyle name="Migliaia 2 9 2 3 2" xfId="2461" xr:uid="{00000000-0005-0000-0000-0000163E0000}"/>
    <cellStyle name="Migliaia 2 9 2 3 2 2" xfId="5317" xr:uid="{00000000-0005-0000-0000-0000173E0000}"/>
    <cellStyle name="Migliaia 2 9 2 3 2 2 2" xfId="11025" xr:uid="{00000000-0005-0000-0000-0000183E0000}"/>
    <cellStyle name="Migliaia 2 9 2 3 2 2 2 2" xfId="22443" xr:uid="{00000000-0005-0000-0000-0000193E0000}"/>
    <cellStyle name="Migliaia 2 9 2 3 2 2 2 2 2" xfId="45280" xr:uid="{00000000-0005-0000-0000-00001A3E0000}"/>
    <cellStyle name="Migliaia 2 9 2 3 2 2 2 3" xfId="33863" xr:uid="{00000000-0005-0000-0000-00001B3E0000}"/>
    <cellStyle name="Migliaia 2 9 2 3 2 2 3" xfId="16735" xr:uid="{00000000-0005-0000-0000-00001C3E0000}"/>
    <cellStyle name="Migliaia 2 9 2 3 2 2 3 2" xfId="39572" xr:uid="{00000000-0005-0000-0000-00001D3E0000}"/>
    <cellStyle name="Migliaia 2 9 2 3 2 2 4" xfId="28155" xr:uid="{00000000-0005-0000-0000-00001E3E0000}"/>
    <cellStyle name="Migliaia 2 9 2 3 2 3" xfId="8172" xr:uid="{00000000-0005-0000-0000-00001F3E0000}"/>
    <cellStyle name="Migliaia 2 9 2 3 2 3 2" xfId="19589" xr:uid="{00000000-0005-0000-0000-0000203E0000}"/>
    <cellStyle name="Migliaia 2 9 2 3 2 3 2 2" xfId="42426" xr:uid="{00000000-0005-0000-0000-0000213E0000}"/>
    <cellStyle name="Migliaia 2 9 2 3 2 3 3" xfId="31009" xr:uid="{00000000-0005-0000-0000-0000223E0000}"/>
    <cellStyle name="Migliaia 2 9 2 3 2 4" xfId="13881" xr:uid="{00000000-0005-0000-0000-0000233E0000}"/>
    <cellStyle name="Migliaia 2 9 2 3 2 4 2" xfId="36718" xr:uid="{00000000-0005-0000-0000-0000243E0000}"/>
    <cellStyle name="Migliaia 2 9 2 3 2 5" xfId="25301" xr:uid="{00000000-0005-0000-0000-0000253E0000}"/>
    <cellStyle name="Migliaia 2 9 2 3 3" xfId="3890" xr:uid="{00000000-0005-0000-0000-0000263E0000}"/>
    <cellStyle name="Migliaia 2 9 2 3 3 2" xfId="9599" xr:uid="{00000000-0005-0000-0000-0000273E0000}"/>
    <cellStyle name="Migliaia 2 9 2 3 3 2 2" xfId="21016" xr:uid="{00000000-0005-0000-0000-0000283E0000}"/>
    <cellStyle name="Migliaia 2 9 2 3 3 2 2 2" xfId="43853" xr:uid="{00000000-0005-0000-0000-0000293E0000}"/>
    <cellStyle name="Migliaia 2 9 2 3 3 2 3" xfId="32436" xr:uid="{00000000-0005-0000-0000-00002A3E0000}"/>
    <cellStyle name="Migliaia 2 9 2 3 3 3" xfId="15308" xr:uid="{00000000-0005-0000-0000-00002B3E0000}"/>
    <cellStyle name="Migliaia 2 9 2 3 3 3 2" xfId="38145" xr:uid="{00000000-0005-0000-0000-00002C3E0000}"/>
    <cellStyle name="Migliaia 2 9 2 3 3 4" xfId="26728" xr:uid="{00000000-0005-0000-0000-00002D3E0000}"/>
    <cellStyle name="Migliaia 2 9 2 3 4" xfId="6745" xr:uid="{00000000-0005-0000-0000-00002E3E0000}"/>
    <cellStyle name="Migliaia 2 9 2 3 4 2" xfId="18162" xr:uid="{00000000-0005-0000-0000-00002F3E0000}"/>
    <cellStyle name="Migliaia 2 9 2 3 4 2 2" xfId="40999" xr:uid="{00000000-0005-0000-0000-0000303E0000}"/>
    <cellStyle name="Migliaia 2 9 2 3 4 3" xfId="29582" xr:uid="{00000000-0005-0000-0000-0000313E0000}"/>
    <cellStyle name="Migliaia 2 9 2 3 5" xfId="12454" xr:uid="{00000000-0005-0000-0000-0000323E0000}"/>
    <cellStyle name="Migliaia 2 9 2 3 5 2" xfId="35291" xr:uid="{00000000-0005-0000-0000-0000333E0000}"/>
    <cellStyle name="Migliaia 2 9 2 3 6" xfId="23874" xr:uid="{00000000-0005-0000-0000-0000343E0000}"/>
    <cellStyle name="Migliaia 2 9 2 4" xfId="1189" xr:uid="{00000000-0005-0000-0000-0000353E0000}"/>
    <cellStyle name="Migliaia 2 9 2 4 2" xfId="2678" xr:uid="{00000000-0005-0000-0000-0000363E0000}"/>
    <cellStyle name="Migliaia 2 9 2 4 2 2" xfId="5534" xr:uid="{00000000-0005-0000-0000-0000373E0000}"/>
    <cellStyle name="Migliaia 2 9 2 4 2 2 2" xfId="11242" xr:uid="{00000000-0005-0000-0000-0000383E0000}"/>
    <cellStyle name="Migliaia 2 9 2 4 2 2 2 2" xfId="22660" xr:uid="{00000000-0005-0000-0000-0000393E0000}"/>
    <cellStyle name="Migliaia 2 9 2 4 2 2 2 2 2" xfId="45497" xr:uid="{00000000-0005-0000-0000-00003A3E0000}"/>
    <cellStyle name="Migliaia 2 9 2 4 2 2 2 3" xfId="34080" xr:uid="{00000000-0005-0000-0000-00003B3E0000}"/>
    <cellStyle name="Migliaia 2 9 2 4 2 2 3" xfId="16952" xr:uid="{00000000-0005-0000-0000-00003C3E0000}"/>
    <cellStyle name="Migliaia 2 9 2 4 2 2 3 2" xfId="39789" xr:uid="{00000000-0005-0000-0000-00003D3E0000}"/>
    <cellStyle name="Migliaia 2 9 2 4 2 2 4" xfId="28372" xr:uid="{00000000-0005-0000-0000-00003E3E0000}"/>
    <cellStyle name="Migliaia 2 9 2 4 2 3" xfId="8389" xr:uid="{00000000-0005-0000-0000-00003F3E0000}"/>
    <cellStyle name="Migliaia 2 9 2 4 2 3 2" xfId="19806" xr:uid="{00000000-0005-0000-0000-0000403E0000}"/>
    <cellStyle name="Migliaia 2 9 2 4 2 3 2 2" xfId="42643" xr:uid="{00000000-0005-0000-0000-0000413E0000}"/>
    <cellStyle name="Migliaia 2 9 2 4 2 3 3" xfId="31226" xr:uid="{00000000-0005-0000-0000-0000423E0000}"/>
    <cellStyle name="Migliaia 2 9 2 4 2 4" xfId="14098" xr:uid="{00000000-0005-0000-0000-0000433E0000}"/>
    <cellStyle name="Migliaia 2 9 2 4 2 4 2" xfId="36935" xr:uid="{00000000-0005-0000-0000-0000443E0000}"/>
    <cellStyle name="Migliaia 2 9 2 4 2 5" xfId="25518" xr:uid="{00000000-0005-0000-0000-0000453E0000}"/>
    <cellStyle name="Migliaia 2 9 2 4 3" xfId="4107" xr:uid="{00000000-0005-0000-0000-0000463E0000}"/>
    <cellStyle name="Migliaia 2 9 2 4 3 2" xfId="9816" xr:uid="{00000000-0005-0000-0000-0000473E0000}"/>
    <cellStyle name="Migliaia 2 9 2 4 3 2 2" xfId="21233" xr:uid="{00000000-0005-0000-0000-0000483E0000}"/>
    <cellStyle name="Migliaia 2 9 2 4 3 2 2 2" xfId="44070" xr:uid="{00000000-0005-0000-0000-0000493E0000}"/>
    <cellStyle name="Migliaia 2 9 2 4 3 2 3" xfId="32653" xr:uid="{00000000-0005-0000-0000-00004A3E0000}"/>
    <cellStyle name="Migliaia 2 9 2 4 3 3" xfId="15525" xr:uid="{00000000-0005-0000-0000-00004B3E0000}"/>
    <cellStyle name="Migliaia 2 9 2 4 3 3 2" xfId="38362" xr:uid="{00000000-0005-0000-0000-00004C3E0000}"/>
    <cellStyle name="Migliaia 2 9 2 4 3 4" xfId="26945" xr:uid="{00000000-0005-0000-0000-00004D3E0000}"/>
    <cellStyle name="Migliaia 2 9 2 4 4" xfId="6962" xr:uid="{00000000-0005-0000-0000-00004E3E0000}"/>
    <cellStyle name="Migliaia 2 9 2 4 4 2" xfId="18379" xr:uid="{00000000-0005-0000-0000-00004F3E0000}"/>
    <cellStyle name="Migliaia 2 9 2 4 4 2 2" xfId="41216" xr:uid="{00000000-0005-0000-0000-0000503E0000}"/>
    <cellStyle name="Migliaia 2 9 2 4 4 3" xfId="29799" xr:uid="{00000000-0005-0000-0000-0000513E0000}"/>
    <cellStyle name="Migliaia 2 9 2 4 5" xfId="12671" xr:uid="{00000000-0005-0000-0000-0000523E0000}"/>
    <cellStyle name="Migliaia 2 9 2 4 5 2" xfId="35508" xr:uid="{00000000-0005-0000-0000-0000533E0000}"/>
    <cellStyle name="Migliaia 2 9 2 4 6" xfId="24091" xr:uid="{00000000-0005-0000-0000-0000543E0000}"/>
    <cellStyle name="Migliaia 2 9 2 5" xfId="1436" xr:uid="{00000000-0005-0000-0000-0000553E0000}"/>
    <cellStyle name="Migliaia 2 9 2 5 2" xfId="2895" xr:uid="{00000000-0005-0000-0000-0000563E0000}"/>
    <cellStyle name="Migliaia 2 9 2 5 2 2" xfId="5751" xr:uid="{00000000-0005-0000-0000-0000573E0000}"/>
    <cellStyle name="Migliaia 2 9 2 5 2 2 2" xfId="11459" xr:uid="{00000000-0005-0000-0000-0000583E0000}"/>
    <cellStyle name="Migliaia 2 9 2 5 2 2 2 2" xfId="22877" xr:uid="{00000000-0005-0000-0000-0000593E0000}"/>
    <cellStyle name="Migliaia 2 9 2 5 2 2 2 2 2" xfId="45714" xr:uid="{00000000-0005-0000-0000-00005A3E0000}"/>
    <cellStyle name="Migliaia 2 9 2 5 2 2 2 3" xfId="34297" xr:uid="{00000000-0005-0000-0000-00005B3E0000}"/>
    <cellStyle name="Migliaia 2 9 2 5 2 2 3" xfId="17169" xr:uid="{00000000-0005-0000-0000-00005C3E0000}"/>
    <cellStyle name="Migliaia 2 9 2 5 2 2 3 2" xfId="40006" xr:uid="{00000000-0005-0000-0000-00005D3E0000}"/>
    <cellStyle name="Migliaia 2 9 2 5 2 2 4" xfId="28589" xr:uid="{00000000-0005-0000-0000-00005E3E0000}"/>
    <cellStyle name="Migliaia 2 9 2 5 2 3" xfId="8606" xr:uid="{00000000-0005-0000-0000-00005F3E0000}"/>
    <cellStyle name="Migliaia 2 9 2 5 2 3 2" xfId="20023" xr:uid="{00000000-0005-0000-0000-0000603E0000}"/>
    <cellStyle name="Migliaia 2 9 2 5 2 3 2 2" xfId="42860" xr:uid="{00000000-0005-0000-0000-0000613E0000}"/>
    <cellStyle name="Migliaia 2 9 2 5 2 3 3" xfId="31443" xr:uid="{00000000-0005-0000-0000-0000623E0000}"/>
    <cellStyle name="Migliaia 2 9 2 5 2 4" xfId="14315" xr:uid="{00000000-0005-0000-0000-0000633E0000}"/>
    <cellStyle name="Migliaia 2 9 2 5 2 4 2" xfId="37152" xr:uid="{00000000-0005-0000-0000-0000643E0000}"/>
    <cellStyle name="Migliaia 2 9 2 5 2 5" xfId="25735" xr:uid="{00000000-0005-0000-0000-0000653E0000}"/>
    <cellStyle name="Migliaia 2 9 2 5 3" xfId="4324" xr:uid="{00000000-0005-0000-0000-0000663E0000}"/>
    <cellStyle name="Migliaia 2 9 2 5 3 2" xfId="10033" xr:uid="{00000000-0005-0000-0000-0000673E0000}"/>
    <cellStyle name="Migliaia 2 9 2 5 3 2 2" xfId="21450" xr:uid="{00000000-0005-0000-0000-0000683E0000}"/>
    <cellStyle name="Migliaia 2 9 2 5 3 2 2 2" xfId="44287" xr:uid="{00000000-0005-0000-0000-0000693E0000}"/>
    <cellStyle name="Migliaia 2 9 2 5 3 2 3" xfId="32870" xr:uid="{00000000-0005-0000-0000-00006A3E0000}"/>
    <cellStyle name="Migliaia 2 9 2 5 3 3" xfId="15742" xr:uid="{00000000-0005-0000-0000-00006B3E0000}"/>
    <cellStyle name="Migliaia 2 9 2 5 3 3 2" xfId="38579" xr:uid="{00000000-0005-0000-0000-00006C3E0000}"/>
    <cellStyle name="Migliaia 2 9 2 5 3 4" xfId="27162" xr:uid="{00000000-0005-0000-0000-00006D3E0000}"/>
    <cellStyle name="Migliaia 2 9 2 5 4" xfId="7179" xr:uid="{00000000-0005-0000-0000-00006E3E0000}"/>
    <cellStyle name="Migliaia 2 9 2 5 4 2" xfId="18596" xr:uid="{00000000-0005-0000-0000-00006F3E0000}"/>
    <cellStyle name="Migliaia 2 9 2 5 4 2 2" xfId="41433" xr:uid="{00000000-0005-0000-0000-0000703E0000}"/>
    <cellStyle name="Migliaia 2 9 2 5 4 3" xfId="30016" xr:uid="{00000000-0005-0000-0000-0000713E0000}"/>
    <cellStyle name="Migliaia 2 9 2 5 5" xfId="12888" xr:uid="{00000000-0005-0000-0000-0000723E0000}"/>
    <cellStyle name="Migliaia 2 9 2 5 5 2" xfId="35725" xr:uid="{00000000-0005-0000-0000-0000733E0000}"/>
    <cellStyle name="Migliaia 2 9 2 5 6" xfId="24308" xr:uid="{00000000-0005-0000-0000-0000743E0000}"/>
    <cellStyle name="Migliaia 2 9 2 6" xfId="1683" xr:uid="{00000000-0005-0000-0000-0000753E0000}"/>
    <cellStyle name="Migliaia 2 9 2 6 2" xfId="3112" xr:uid="{00000000-0005-0000-0000-0000763E0000}"/>
    <cellStyle name="Migliaia 2 9 2 6 2 2" xfId="5968" xr:uid="{00000000-0005-0000-0000-0000773E0000}"/>
    <cellStyle name="Migliaia 2 9 2 6 2 2 2" xfId="11676" xr:uid="{00000000-0005-0000-0000-0000783E0000}"/>
    <cellStyle name="Migliaia 2 9 2 6 2 2 2 2" xfId="23094" xr:uid="{00000000-0005-0000-0000-0000793E0000}"/>
    <cellStyle name="Migliaia 2 9 2 6 2 2 2 2 2" xfId="45931" xr:uid="{00000000-0005-0000-0000-00007A3E0000}"/>
    <cellStyle name="Migliaia 2 9 2 6 2 2 2 3" xfId="34514" xr:uid="{00000000-0005-0000-0000-00007B3E0000}"/>
    <cellStyle name="Migliaia 2 9 2 6 2 2 3" xfId="17386" xr:uid="{00000000-0005-0000-0000-00007C3E0000}"/>
    <cellStyle name="Migliaia 2 9 2 6 2 2 3 2" xfId="40223" xr:uid="{00000000-0005-0000-0000-00007D3E0000}"/>
    <cellStyle name="Migliaia 2 9 2 6 2 2 4" xfId="28806" xr:uid="{00000000-0005-0000-0000-00007E3E0000}"/>
    <cellStyle name="Migliaia 2 9 2 6 2 3" xfId="8823" xr:uid="{00000000-0005-0000-0000-00007F3E0000}"/>
    <cellStyle name="Migliaia 2 9 2 6 2 3 2" xfId="20240" xr:uid="{00000000-0005-0000-0000-0000803E0000}"/>
    <cellStyle name="Migliaia 2 9 2 6 2 3 2 2" xfId="43077" xr:uid="{00000000-0005-0000-0000-0000813E0000}"/>
    <cellStyle name="Migliaia 2 9 2 6 2 3 3" xfId="31660" xr:uid="{00000000-0005-0000-0000-0000823E0000}"/>
    <cellStyle name="Migliaia 2 9 2 6 2 4" xfId="14532" xr:uid="{00000000-0005-0000-0000-0000833E0000}"/>
    <cellStyle name="Migliaia 2 9 2 6 2 4 2" xfId="37369" xr:uid="{00000000-0005-0000-0000-0000843E0000}"/>
    <cellStyle name="Migliaia 2 9 2 6 2 5" xfId="25952" xr:uid="{00000000-0005-0000-0000-0000853E0000}"/>
    <cellStyle name="Migliaia 2 9 2 6 3" xfId="4541" xr:uid="{00000000-0005-0000-0000-0000863E0000}"/>
    <cellStyle name="Migliaia 2 9 2 6 3 2" xfId="10250" xr:uid="{00000000-0005-0000-0000-0000873E0000}"/>
    <cellStyle name="Migliaia 2 9 2 6 3 2 2" xfId="21667" xr:uid="{00000000-0005-0000-0000-0000883E0000}"/>
    <cellStyle name="Migliaia 2 9 2 6 3 2 2 2" xfId="44504" xr:uid="{00000000-0005-0000-0000-0000893E0000}"/>
    <cellStyle name="Migliaia 2 9 2 6 3 2 3" xfId="33087" xr:uid="{00000000-0005-0000-0000-00008A3E0000}"/>
    <cellStyle name="Migliaia 2 9 2 6 3 3" xfId="15959" xr:uid="{00000000-0005-0000-0000-00008B3E0000}"/>
    <cellStyle name="Migliaia 2 9 2 6 3 3 2" xfId="38796" xr:uid="{00000000-0005-0000-0000-00008C3E0000}"/>
    <cellStyle name="Migliaia 2 9 2 6 3 4" xfId="27379" xr:uid="{00000000-0005-0000-0000-00008D3E0000}"/>
    <cellStyle name="Migliaia 2 9 2 6 4" xfId="7396" xr:uid="{00000000-0005-0000-0000-00008E3E0000}"/>
    <cellStyle name="Migliaia 2 9 2 6 4 2" xfId="18813" xr:uid="{00000000-0005-0000-0000-00008F3E0000}"/>
    <cellStyle name="Migliaia 2 9 2 6 4 2 2" xfId="41650" xr:uid="{00000000-0005-0000-0000-0000903E0000}"/>
    <cellStyle name="Migliaia 2 9 2 6 4 3" xfId="30233" xr:uid="{00000000-0005-0000-0000-0000913E0000}"/>
    <cellStyle name="Migliaia 2 9 2 6 5" xfId="13105" xr:uid="{00000000-0005-0000-0000-0000923E0000}"/>
    <cellStyle name="Migliaia 2 9 2 6 5 2" xfId="35942" xr:uid="{00000000-0005-0000-0000-0000933E0000}"/>
    <cellStyle name="Migliaia 2 9 2 6 6" xfId="24525" xr:uid="{00000000-0005-0000-0000-0000943E0000}"/>
    <cellStyle name="Migliaia 2 9 2 7" xfId="2027" xr:uid="{00000000-0005-0000-0000-0000953E0000}"/>
    <cellStyle name="Migliaia 2 9 2 7 2" xfId="4883" xr:uid="{00000000-0005-0000-0000-0000963E0000}"/>
    <cellStyle name="Migliaia 2 9 2 7 2 2" xfId="10591" xr:uid="{00000000-0005-0000-0000-0000973E0000}"/>
    <cellStyle name="Migliaia 2 9 2 7 2 2 2" xfId="22009" xr:uid="{00000000-0005-0000-0000-0000983E0000}"/>
    <cellStyle name="Migliaia 2 9 2 7 2 2 2 2" xfId="44846" xr:uid="{00000000-0005-0000-0000-0000993E0000}"/>
    <cellStyle name="Migliaia 2 9 2 7 2 2 3" xfId="33429" xr:uid="{00000000-0005-0000-0000-00009A3E0000}"/>
    <cellStyle name="Migliaia 2 9 2 7 2 3" xfId="16301" xr:uid="{00000000-0005-0000-0000-00009B3E0000}"/>
    <cellStyle name="Migliaia 2 9 2 7 2 3 2" xfId="39138" xr:uid="{00000000-0005-0000-0000-00009C3E0000}"/>
    <cellStyle name="Migliaia 2 9 2 7 2 4" xfId="27721" xr:uid="{00000000-0005-0000-0000-00009D3E0000}"/>
    <cellStyle name="Migliaia 2 9 2 7 3" xfId="7738" xr:uid="{00000000-0005-0000-0000-00009E3E0000}"/>
    <cellStyle name="Migliaia 2 9 2 7 3 2" xfId="19155" xr:uid="{00000000-0005-0000-0000-00009F3E0000}"/>
    <cellStyle name="Migliaia 2 9 2 7 3 2 2" xfId="41992" xr:uid="{00000000-0005-0000-0000-0000A03E0000}"/>
    <cellStyle name="Migliaia 2 9 2 7 3 3" xfId="30575" xr:uid="{00000000-0005-0000-0000-0000A13E0000}"/>
    <cellStyle name="Migliaia 2 9 2 7 4" xfId="13447" xr:uid="{00000000-0005-0000-0000-0000A23E0000}"/>
    <cellStyle name="Migliaia 2 9 2 7 4 2" xfId="36284" xr:uid="{00000000-0005-0000-0000-0000A33E0000}"/>
    <cellStyle name="Migliaia 2 9 2 7 5" xfId="24867" xr:uid="{00000000-0005-0000-0000-0000A43E0000}"/>
    <cellStyle name="Migliaia 2 9 2 8" xfId="3456" xr:uid="{00000000-0005-0000-0000-0000A53E0000}"/>
    <cellStyle name="Migliaia 2 9 2 8 2" xfId="9165" xr:uid="{00000000-0005-0000-0000-0000A63E0000}"/>
    <cellStyle name="Migliaia 2 9 2 8 2 2" xfId="20582" xr:uid="{00000000-0005-0000-0000-0000A73E0000}"/>
    <cellStyle name="Migliaia 2 9 2 8 2 2 2" xfId="43419" xr:uid="{00000000-0005-0000-0000-0000A83E0000}"/>
    <cellStyle name="Migliaia 2 9 2 8 2 3" xfId="32002" xr:uid="{00000000-0005-0000-0000-0000A93E0000}"/>
    <cellStyle name="Migliaia 2 9 2 8 3" xfId="14874" xr:uid="{00000000-0005-0000-0000-0000AA3E0000}"/>
    <cellStyle name="Migliaia 2 9 2 8 3 2" xfId="37711" xr:uid="{00000000-0005-0000-0000-0000AB3E0000}"/>
    <cellStyle name="Migliaia 2 9 2 8 4" xfId="26294" xr:uid="{00000000-0005-0000-0000-0000AC3E0000}"/>
    <cellStyle name="Migliaia 2 9 2 9" xfId="6311" xr:uid="{00000000-0005-0000-0000-0000AD3E0000}"/>
    <cellStyle name="Migliaia 2 9 2 9 2" xfId="17728" xr:uid="{00000000-0005-0000-0000-0000AE3E0000}"/>
    <cellStyle name="Migliaia 2 9 2 9 2 2" xfId="40565" xr:uid="{00000000-0005-0000-0000-0000AF3E0000}"/>
    <cellStyle name="Migliaia 2 9 2 9 3" xfId="29148" xr:uid="{00000000-0005-0000-0000-0000B03E0000}"/>
    <cellStyle name="Migliaia 2 9 3" xfId="548" xr:uid="{00000000-0005-0000-0000-0000B13E0000}"/>
    <cellStyle name="Migliaia 2 9 3 2" xfId="2130" xr:uid="{00000000-0005-0000-0000-0000B23E0000}"/>
    <cellStyle name="Migliaia 2 9 3 2 2" xfId="4986" xr:uid="{00000000-0005-0000-0000-0000B33E0000}"/>
    <cellStyle name="Migliaia 2 9 3 2 2 2" xfId="10694" xr:uid="{00000000-0005-0000-0000-0000B43E0000}"/>
    <cellStyle name="Migliaia 2 9 3 2 2 2 2" xfId="22112" xr:uid="{00000000-0005-0000-0000-0000B53E0000}"/>
    <cellStyle name="Migliaia 2 9 3 2 2 2 2 2" xfId="44949" xr:uid="{00000000-0005-0000-0000-0000B63E0000}"/>
    <cellStyle name="Migliaia 2 9 3 2 2 2 3" xfId="33532" xr:uid="{00000000-0005-0000-0000-0000B73E0000}"/>
    <cellStyle name="Migliaia 2 9 3 2 2 3" xfId="16404" xr:uid="{00000000-0005-0000-0000-0000B83E0000}"/>
    <cellStyle name="Migliaia 2 9 3 2 2 3 2" xfId="39241" xr:uid="{00000000-0005-0000-0000-0000B93E0000}"/>
    <cellStyle name="Migliaia 2 9 3 2 2 4" xfId="27824" xr:uid="{00000000-0005-0000-0000-0000BA3E0000}"/>
    <cellStyle name="Migliaia 2 9 3 2 3" xfId="7841" xr:uid="{00000000-0005-0000-0000-0000BB3E0000}"/>
    <cellStyle name="Migliaia 2 9 3 2 3 2" xfId="19258" xr:uid="{00000000-0005-0000-0000-0000BC3E0000}"/>
    <cellStyle name="Migliaia 2 9 3 2 3 2 2" xfId="42095" xr:uid="{00000000-0005-0000-0000-0000BD3E0000}"/>
    <cellStyle name="Migliaia 2 9 3 2 3 3" xfId="30678" xr:uid="{00000000-0005-0000-0000-0000BE3E0000}"/>
    <cellStyle name="Migliaia 2 9 3 2 4" xfId="13550" xr:uid="{00000000-0005-0000-0000-0000BF3E0000}"/>
    <cellStyle name="Migliaia 2 9 3 2 4 2" xfId="36387" xr:uid="{00000000-0005-0000-0000-0000C03E0000}"/>
    <cellStyle name="Migliaia 2 9 3 2 5" xfId="24970" xr:uid="{00000000-0005-0000-0000-0000C13E0000}"/>
    <cellStyle name="Migliaia 2 9 3 3" xfId="3559" xr:uid="{00000000-0005-0000-0000-0000C23E0000}"/>
    <cellStyle name="Migliaia 2 9 3 3 2" xfId="9268" xr:uid="{00000000-0005-0000-0000-0000C33E0000}"/>
    <cellStyle name="Migliaia 2 9 3 3 2 2" xfId="20685" xr:uid="{00000000-0005-0000-0000-0000C43E0000}"/>
    <cellStyle name="Migliaia 2 9 3 3 2 2 2" xfId="43522" xr:uid="{00000000-0005-0000-0000-0000C53E0000}"/>
    <cellStyle name="Migliaia 2 9 3 3 2 3" xfId="32105" xr:uid="{00000000-0005-0000-0000-0000C63E0000}"/>
    <cellStyle name="Migliaia 2 9 3 3 3" xfId="14977" xr:uid="{00000000-0005-0000-0000-0000C73E0000}"/>
    <cellStyle name="Migliaia 2 9 3 3 3 2" xfId="37814" xr:uid="{00000000-0005-0000-0000-0000C83E0000}"/>
    <cellStyle name="Migliaia 2 9 3 3 4" xfId="26397" xr:uid="{00000000-0005-0000-0000-0000C93E0000}"/>
    <cellStyle name="Migliaia 2 9 3 4" xfId="6414" xr:uid="{00000000-0005-0000-0000-0000CA3E0000}"/>
    <cellStyle name="Migliaia 2 9 3 4 2" xfId="17831" xr:uid="{00000000-0005-0000-0000-0000CB3E0000}"/>
    <cellStyle name="Migliaia 2 9 3 4 2 2" xfId="40668" xr:uid="{00000000-0005-0000-0000-0000CC3E0000}"/>
    <cellStyle name="Migliaia 2 9 3 4 3" xfId="29251" xr:uid="{00000000-0005-0000-0000-0000CD3E0000}"/>
    <cellStyle name="Migliaia 2 9 3 5" xfId="12123" xr:uid="{00000000-0005-0000-0000-0000CE3E0000}"/>
    <cellStyle name="Migliaia 2 9 3 5 2" xfId="34960" xr:uid="{00000000-0005-0000-0000-0000CF3E0000}"/>
    <cellStyle name="Migliaia 2 9 3 6" xfId="23543" xr:uid="{00000000-0005-0000-0000-0000D03E0000}"/>
    <cellStyle name="Migliaia 2 9 4" xfId="811" xr:uid="{00000000-0005-0000-0000-0000D13E0000}"/>
    <cellStyle name="Migliaia 2 9 4 2" xfId="2347" xr:uid="{00000000-0005-0000-0000-0000D23E0000}"/>
    <cellStyle name="Migliaia 2 9 4 2 2" xfId="5203" xr:uid="{00000000-0005-0000-0000-0000D33E0000}"/>
    <cellStyle name="Migliaia 2 9 4 2 2 2" xfId="10911" xr:uid="{00000000-0005-0000-0000-0000D43E0000}"/>
    <cellStyle name="Migliaia 2 9 4 2 2 2 2" xfId="22329" xr:uid="{00000000-0005-0000-0000-0000D53E0000}"/>
    <cellStyle name="Migliaia 2 9 4 2 2 2 2 2" xfId="45166" xr:uid="{00000000-0005-0000-0000-0000D63E0000}"/>
    <cellStyle name="Migliaia 2 9 4 2 2 2 3" xfId="33749" xr:uid="{00000000-0005-0000-0000-0000D73E0000}"/>
    <cellStyle name="Migliaia 2 9 4 2 2 3" xfId="16621" xr:uid="{00000000-0005-0000-0000-0000D83E0000}"/>
    <cellStyle name="Migliaia 2 9 4 2 2 3 2" xfId="39458" xr:uid="{00000000-0005-0000-0000-0000D93E0000}"/>
    <cellStyle name="Migliaia 2 9 4 2 2 4" xfId="28041" xr:uid="{00000000-0005-0000-0000-0000DA3E0000}"/>
    <cellStyle name="Migliaia 2 9 4 2 3" xfId="8058" xr:uid="{00000000-0005-0000-0000-0000DB3E0000}"/>
    <cellStyle name="Migliaia 2 9 4 2 3 2" xfId="19475" xr:uid="{00000000-0005-0000-0000-0000DC3E0000}"/>
    <cellStyle name="Migliaia 2 9 4 2 3 2 2" xfId="42312" xr:uid="{00000000-0005-0000-0000-0000DD3E0000}"/>
    <cellStyle name="Migliaia 2 9 4 2 3 3" xfId="30895" xr:uid="{00000000-0005-0000-0000-0000DE3E0000}"/>
    <cellStyle name="Migliaia 2 9 4 2 4" xfId="13767" xr:uid="{00000000-0005-0000-0000-0000DF3E0000}"/>
    <cellStyle name="Migliaia 2 9 4 2 4 2" xfId="36604" xr:uid="{00000000-0005-0000-0000-0000E03E0000}"/>
    <cellStyle name="Migliaia 2 9 4 2 5" xfId="25187" xr:uid="{00000000-0005-0000-0000-0000E13E0000}"/>
    <cellStyle name="Migliaia 2 9 4 3" xfId="3776" xr:uid="{00000000-0005-0000-0000-0000E23E0000}"/>
    <cellStyle name="Migliaia 2 9 4 3 2" xfId="9485" xr:uid="{00000000-0005-0000-0000-0000E33E0000}"/>
    <cellStyle name="Migliaia 2 9 4 3 2 2" xfId="20902" xr:uid="{00000000-0005-0000-0000-0000E43E0000}"/>
    <cellStyle name="Migliaia 2 9 4 3 2 2 2" xfId="43739" xr:uid="{00000000-0005-0000-0000-0000E53E0000}"/>
    <cellStyle name="Migliaia 2 9 4 3 2 3" xfId="32322" xr:uid="{00000000-0005-0000-0000-0000E63E0000}"/>
    <cellStyle name="Migliaia 2 9 4 3 3" xfId="15194" xr:uid="{00000000-0005-0000-0000-0000E73E0000}"/>
    <cellStyle name="Migliaia 2 9 4 3 3 2" xfId="38031" xr:uid="{00000000-0005-0000-0000-0000E83E0000}"/>
    <cellStyle name="Migliaia 2 9 4 3 4" xfId="26614" xr:uid="{00000000-0005-0000-0000-0000E93E0000}"/>
    <cellStyle name="Migliaia 2 9 4 4" xfId="6631" xr:uid="{00000000-0005-0000-0000-0000EA3E0000}"/>
    <cellStyle name="Migliaia 2 9 4 4 2" xfId="18048" xr:uid="{00000000-0005-0000-0000-0000EB3E0000}"/>
    <cellStyle name="Migliaia 2 9 4 4 2 2" xfId="40885" xr:uid="{00000000-0005-0000-0000-0000EC3E0000}"/>
    <cellStyle name="Migliaia 2 9 4 4 3" xfId="29468" xr:uid="{00000000-0005-0000-0000-0000ED3E0000}"/>
    <cellStyle name="Migliaia 2 9 4 5" xfId="12340" xr:uid="{00000000-0005-0000-0000-0000EE3E0000}"/>
    <cellStyle name="Migliaia 2 9 4 5 2" xfId="35177" xr:uid="{00000000-0005-0000-0000-0000EF3E0000}"/>
    <cellStyle name="Migliaia 2 9 4 6" xfId="23760" xr:uid="{00000000-0005-0000-0000-0000F03E0000}"/>
    <cellStyle name="Migliaia 2 9 5" xfId="1058" xr:uid="{00000000-0005-0000-0000-0000F13E0000}"/>
    <cellStyle name="Migliaia 2 9 5 2" xfId="2564" xr:uid="{00000000-0005-0000-0000-0000F23E0000}"/>
    <cellStyle name="Migliaia 2 9 5 2 2" xfId="5420" xr:uid="{00000000-0005-0000-0000-0000F33E0000}"/>
    <cellStyle name="Migliaia 2 9 5 2 2 2" xfId="11128" xr:uid="{00000000-0005-0000-0000-0000F43E0000}"/>
    <cellStyle name="Migliaia 2 9 5 2 2 2 2" xfId="22546" xr:uid="{00000000-0005-0000-0000-0000F53E0000}"/>
    <cellStyle name="Migliaia 2 9 5 2 2 2 2 2" xfId="45383" xr:uid="{00000000-0005-0000-0000-0000F63E0000}"/>
    <cellStyle name="Migliaia 2 9 5 2 2 2 3" xfId="33966" xr:uid="{00000000-0005-0000-0000-0000F73E0000}"/>
    <cellStyle name="Migliaia 2 9 5 2 2 3" xfId="16838" xr:uid="{00000000-0005-0000-0000-0000F83E0000}"/>
    <cellStyle name="Migliaia 2 9 5 2 2 3 2" xfId="39675" xr:uid="{00000000-0005-0000-0000-0000F93E0000}"/>
    <cellStyle name="Migliaia 2 9 5 2 2 4" xfId="28258" xr:uid="{00000000-0005-0000-0000-0000FA3E0000}"/>
    <cellStyle name="Migliaia 2 9 5 2 3" xfId="8275" xr:uid="{00000000-0005-0000-0000-0000FB3E0000}"/>
    <cellStyle name="Migliaia 2 9 5 2 3 2" xfId="19692" xr:uid="{00000000-0005-0000-0000-0000FC3E0000}"/>
    <cellStyle name="Migliaia 2 9 5 2 3 2 2" xfId="42529" xr:uid="{00000000-0005-0000-0000-0000FD3E0000}"/>
    <cellStyle name="Migliaia 2 9 5 2 3 3" xfId="31112" xr:uid="{00000000-0005-0000-0000-0000FE3E0000}"/>
    <cellStyle name="Migliaia 2 9 5 2 4" xfId="13984" xr:uid="{00000000-0005-0000-0000-0000FF3E0000}"/>
    <cellStyle name="Migliaia 2 9 5 2 4 2" xfId="36821" xr:uid="{00000000-0005-0000-0000-0000003F0000}"/>
    <cellStyle name="Migliaia 2 9 5 2 5" xfId="25404" xr:uid="{00000000-0005-0000-0000-0000013F0000}"/>
    <cellStyle name="Migliaia 2 9 5 3" xfId="3993" xr:uid="{00000000-0005-0000-0000-0000023F0000}"/>
    <cellStyle name="Migliaia 2 9 5 3 2" xfId="9702" xr:uid="{00000000-0005-0000-0000-0000033F0000}"/>
    <cellStyle name="Migliaia 2 9 5 3 2 2" xfId="21119" xr:uid="{00000000-0005-0000-0000-0000043F0000}"/>
    <cellStyle name="Migliaia 2 9 5 3 2 2 2" xfId="43956" xr:uid="{00000000-0005-0000-0000-0000053F0000}"/>
    <cellStyle name="Migliaia 2 9 5 3 2 3" xfId="32539" xr:uid="{00000000-0005-0000-0000-0000063F0000}"/>
    <cellStyle name="Migliaia 2 9 5 3 3" xfId="15411" xr:uid="{00000000-0005-0000-0000-0000073F0000}"/>
    <cellStyle name="Migliaia 2 9 5 3 3 2" xfId="38248" xr:uid="{00000000-0005-0000-0000-0000083F0000}"/>
    <cellStyle name="Migliaia 2 9 5 3 4" xfId="26831" xr:uid="{00000000-0005-0000-0000-0000093F0000}"/>
    <cellStyle name="Migliaia 2 9 5 4" xfId="6848" xr:uid="{00000000-0005-0000-0000-00000A3F0000}"/>
    <cellStyle name="Migliaia 2 9 5 4 2" xfId="18265" xr:uid="{00000000-0005-0000-0000-00000B3F0000}"/>
    <cellStyle name="Migliaia 2 9 5 4 2 2" xfId="41102" xr:uid="{00000000-0005-0000-0000-00000C3F0000}"/>
    <cellStyle name="Migliaia 2 9 5 4 3" xfId="29685" xr:uid="{00000000-0005-0000-0000-00000D3F0000}"/>
    <cellStyle name="Migliaia 2 9 5 5" xfId="12557" xr:uid="{00000000-0005-0000-0000-00000E3F0000}"/>
    <cellStyle name="Migliaia 2 9 5 5 2" xfId="35394" xr:uid="{00000000-0005-0000-0000-00000F3F0000}"/>
    <cellStyle name="Migliaia 2 9 5 6" xfId="23977" xr:uid="{00000000-0005-0000-0000-0000103F0000}"/>
    <cellStyle name="Migliaia 2 9 6" xfId="1305" xr:uid="{00000000-0005-0000-0000-0000113F0000}"/>
    <cellStyle name="Migliaia 2 9 6 2" xfId="2781" xr:uid="{00000000-0005-0000-0000-0000123F0000}"/>
    <cellStyle name="Migliaia 2 9 6 2 2" xfId="5637" xr:uid="{00000000-0005-0000-0000-0000133F0000}"/>
    <cellStyle name="Migliaia 2 9 6 2 2 2" xfId="11345" xr:uid="{00000000-0005-0000-0000-0000143F0000}"/>
    <cellStyle name="Migliaia 2 9 6 2 2 2 2" xfId="22763" xr:uid="{00000000-0005-0000-0000-0000153F0000}"/>
    <cellStyle name="Migliaia 2 9 6 2 2 2 2 2" xfId="45600" xr:uid="{00000000-0005-0000-0000-0000163F0000}"/>
    <cellStyle name="Migliaia 2 9 6 2 2 2 3" xfId="34183" xr:uid="{00000000-0005-0000-0000-0000173F0000}"/>
    <cellStyle name="Migliaia 2 9 6 2 2 3" xfId="17055" xr:uid="{00000000-0005-0000-0000-0000183F0000}"/>
    <cellStyle name="Migliaia 2 9 6 2 2 3 2" xfId="39892" xr:uid="{00000000-0005-0000-0000-0000193F0000}"/>
    <cellStyle name="Migliaia 2 9 6 2 2 4" xfId="28475" xr:uid="{00000000-0005-0000-0000-00001A3F0000}"/>
    <cellStyle name="Migliaia 2 9 6 2 3" xfId="8492" xr:uid="{00000000-0005-0000-0000-00001B3F0000}"/>
    <cellStyle name="Migliaia 2 9 6 2 3 2" xfId="19909" xr:uid="{00000000-0005-0000-0000-00001C3F0000}"/>
    <cellStyle name="Migliaia 2 9 6 2 3 2 2" xfId="42746" xr:uid="{00000000-0005-0000-0000-00001D3F0000}"/>
    <cellStyle name="Migliaia 2 9 6 2 3 3" xfId="31329" xr:uid="{00000000-0005-0000-0000-00001E3F0000}"/>
    <cellStyle name="Migliaia 2 9 6 2 4" xfId="14201" xr:uid="{00000000-0005-0000-0000-00001F3F0000}"/>
    <cellStyle name="Migliaia 2 9 6 2 4 2" xfId="37038" xr:uid="{00000000-0005-0000-0000-0000203F0000}"/>
    <cellStyle name="Migliaia 2 9 6 2 5" xfId="25621" xr:uid="{00000000-0005-0000-0000-0000213F0000}"/>
    <cellStyle name="Migliaia 2 9 6 3" xfId="4210" xr:uid="{00000000-0005-0000-0000-0000223F0000}"/>
    <cellStyle name="Migliaia 2 9 6 3 2" xfId="9919" xr:uid="{00000000-0005-0000-0000-0000233F0000}"/>
    <cellStyle name="Migliaia 2 9 6 3 2 2" xfId="21336" xr:uid="{00000000-0005-0000-0000-0000243F0000}"/>
    <cellStyle name="Migliaia 2 9 6 3 2 2 2" xfId="44173" xr:uid="{00000000-0005-0000-0000-0000253F0000}"/>
    <cellStyle name="Migliaia 2 9 6 3 2 3" xfId="32756" xr:uid="{00000000-0005-0000-0000-0000263F0000}"/>
    <cellStyle name="Migliaia 2 9 6 3 3" xfId="15628" xr:uid="{00000000-0005-0000-0000-0000273F0000}"/>
    <cellStyle name="Migliaia 2 9 6 3 3 2" xfId="38465" xr:uid="{00000000-0005-0000-0000-0000283F0000}"/>
    <cellStyle name="Migliaia 2 9 6 3 4" xfId="27048" xr:uid="{00000000-0005-0000-0000-0000293F0000}"/>
    <cellStyle name="Migliaia 2 9 6 4" xfId="7065" xr:uid="{00000000-0005-0000-0000-00002A3F0000}"/>
    <cellStyle name="Migliaia 2 9 6 4 2" xfId="18482" xr:uid="{00000000-0005-0000-0000-00002B3F0000}"/>
    <cellStyle name="Migliaia 2 9 6 4 2 2" xfId="41319" xr:uid="{00000000-0005-0000-0000-00002C3F0000}"/>
    <cellStyle name="Migliaia 2 9 6 4 3" xfId="29902" xr:uid="{00000000-0005-0000-0000-00002D3F0000}"/>
    <cellStyle name="Migliaia 2 9 6 5" xfId="12774" xr:uid="{00000000-0005-0000-0000-00002E3F0000}"/>
    <cellStyle name="Migliaia 2 9 6 5 2" xfId="35611" xr:uid="{00000000-0005-0000-0000-00002F3F0000}"/>
    <cellStyle name="Migliaia 2 9 6 6" xfId="24194" xr:uid="{00000000-0005-0000-0000-0000303F0000}"/>
    <cellStyle name="Migliaia 2 9 7" xfId="1552" xr:uid="{00000000-0005-0000-0000-0000313F0000}"/>
    <cellStyle name="Migliaia 2 9 7 2" xfId="2998" xr:uid="{00000000-0005-0000-0000-0000323F0000}"/>
    <cellStyle name="Migliaia 2 9 7 2 2" xfId="5854" xr:uid="{00000000-0005-0000-0000-0000333F0000}"/>
    <cellStyle name="Migliaia 2 9 7 2 2 2" xfId="11562" xr:uid="{00000000-0005-0000-0000-0000343F0000}"/>
    <cellStyle name="Migliaia 2 9 7 2 2 2 2" xfId="22980" xr:uid="{00000000-0005-0000-0000-0000353F0000}"/>
    <cellStyle name="Migliaia 2 9 7 2 2 2 2 2" xfId="45817" xr:uid="{00000000-0005-0000-0000-0000363F0000}"/>
    <cellStyle name="Migliaia 2 9 7 2 2 2 3" xfId="34400" xr:uid="{00000000-0005-0000-0000-0000373F0000}"/>
    <cellStyle name="Migliaia 2 9 7 2 2 3" xfId="17272" xr:uid="{00000000-0005-0000-0000-0000383F0000}"/>
    <cellStyle name="Migliaia 2 9 7 2 2 3 2" xfId="40109" xr:uid="{00000000-0005-0000-0000-0000393F0000}"/>
    <cellStyle name="Migliaia 2 9 7 2 2 4" xfId="28692" xr:uid="{00000000-0005-0000-0000-00003A3F0000}"/>
    <cellStyle name="Migliaia 2 9 7 2 3" xfId="8709" xr:uid="{00000000-0005-0000-0000-00003B3F0000}"/>
    <cellStyle name="Migliaia 2 9 7 2 3 2" xfId="20126" xr:uid="{00000000-0005-0000-0000-00003C3F0000}"/>
    <cellStyle name="Migliaia 2 9 7 2 3 2 2" xfId="42963" xr:uid="{00000000-0005-0000-0000-00003D3F0000}"/>
    <cellStyle name="Migliaia 2 9 7 2 3 3" xfId="31546" xr:uid="{00000000-0005-0000-0000-00003E3F0000}"/>
    <cellStyle name="Migliaia 2 9 7 2 4" xfId="14418" xr:uid="{00000000-0005-0000-0000-00003F3F0000}"/>
    <cellStyle name="Migliaia 2 9 7 2 4 2" xfId="37255" xr:uid="{00000000-0005-0000-0000-0000403F0000}"/>
    <cellStyle name="Migliaia 2 9 7 2 5" xfId="25838" xr:uid="{00000000-0005-0000-0000-0000413F0000}"/>
    <cellStyle name="Migliaia 2 9 7 3" xfId="4427" xr:uid="{00000000-0005-0000-0000-0000423F0000}"/>
    <cellStyle name="Migliaia 2 9 7 3 2" xfId="10136" xr:uid="{00000000-0005-0000-0000-0000433F0000}"/>
    <cellStyle name="Migliaia 2 9 7 3 2 2" xfId="21553" xr:uid="{00000000-0005-0000-0000-0000443F0000}"/>
    <cellStyle name="Migliaia 2 9 7 3 2 2 2" xfId="44390" xr:uid="{00000000-0005-0000-0000-0000453F0000}"/>
    <cellStyle name="Migliaia 2 9 7 3 2 3" xfId="32973" xr:uid="{00000000-0005-0000-0000-0000463F0000}"/>
    <cellStyle name="Migliaia 2 9 7 3 3" xfId="15845" xr:uid="{00000000-0005-0000-0000-0000473F0000}"/>
    <cellStyle name="Migliaia 2 9 7 3 3 2" xfId="38682" xr:uid="{00000000-0005-0000-0000-0000483F0000}"/>
    <cellStyle name="Migliaia 2 9 7 3 4" xfId="27265" xr:uid="{00000000-0005-0000-0000-0000493F0000}"/>
    <cellStyle name="Migliaia 2 9 7 4" xfId="7282" xr:uid="{00000000-0005-0000-0000-00004A3F0000}"/>
    <cellStyle name="Migliaia 2 9 7 4 2" xfId="18699" xr:uid="{00000000-0005-0000-0000-00004B3F0000}"/>
    <cellStyle name="Migliaia 2 9 7 4 2 2" xfId="41536" xr:uid="{00000000-0005-0000-0000-00004C3F0000}"/>
    <cellStyle name="Migliaia 2 9 7 4 3" xfId="30119" xr:uid="{00000000-0005-0000-0000-00004D3F0000}"/>
    <cellStyle name="Migliaia 2 9 7 5" xfId="12991" xr:uid="{00000000-0005-0000-0000-00004E3F0000}"/>
    <cellStyle name="Migliaia 2 9 7 5 2" xfId="35828" xr:uid="{00000000-0005-0000-0000-00004F3F0000}"/>
    <cellStyle name="Migliaia 2 9 7 6" xfId="24411" xr:uid="{00000000-0005-0000-0000-0000503F0000}"/>
    <cellStyle name="Migliaia 2 9 8" xfId="1897" xr:uid="{00000000-0005-0000-0000-0000513F0000}"/>
    <cellStyle name="Migliaia 2 9 8 2" xfId="4753" xr:uid="{00000000-0005-0000-0000-0000523F0000}"/>
    <cellStyle name="Migliaia 2 9 8 2 2" xfId="10462" xr:uid="{00000000-0005-0000-0000-0000533F0000}"/>
    <cellStyle name="Migliaia 2 9 8 2 2 2" xfId="21879" xr:uid="{00000000-0005-0000-0000-0000543F0000}"/>
    <cellStyle name="Migliaia 2 9 8 2 2 2 2" xfId="44716" xr:uid="{00000000-0005-0000-0000-0000553F0000}"/>
    <cellStyle name="Migliaia 2 9 8 2 2 3" xfId="33299" xr:uid="{00000000-0005-0000-0000-0000563F0000}"/>
    <cellStyle name="Migliaia 2 9 8 2 3" xfId="16171" xr:uid="{00000000-0005-0000-0000-0000573F0000}"/>
    <cellStyle name="Migliaia 2 9 8 2 3 2" xfId="39008" xr:uid="{00000000-0005-0000-0000-0000583F0000}"/>
    <cellStyle name="Migliaia 2 9 8 2 4" xfId="27591" xr:uid="{00000000-0005-0000-0000-0000593F0000}"/>
    <cellStyle name="Migliaia 2 9 8 3" xfId="7608" xr:uid="{00000000-0005-0000-0000-00005A3F0000}"/>
    <cellStyle name="Migliaia 2 9 8 3 2" xfId="19025" xr:uid="{00000000-0005-0000-0000-00005B3F0000}"/>
    <cellStyle name="Migliaia 2 9 8 3 2 2" xfId="41862" xr:uid="{00000000-0005-0000-0000-00005C3F0000}"/>
    <cellStyle name="Migliaia 2 9 8 3 3" xfId="30445" xr:uid="{00000000-0005-0000-0000-00005D3F0000}"/>
    <cellStyle name="Migliaia 2 9 8 4" xfId="13317" xr:uid="{00000000-0005-0000-0000-00005E3F0000}"/>
    <cellStyle name="Migliaia 2 9 8 4 2" xfId="36154" xr:uid="{00000000-0005-0000-0000-00005F3F0000}"/>
    <cellStyle name="Migliaia 2 9 8 5" xfId="24737" xr:uid="{00000000-0005-0000-0000-0000603F0000}"/>
    <cellStyle name="Migliaia 2 9 9" xfId="3326" xr:uid="{00000000-0005-0000-0000-0000613F0000}"/>
    <cellStyle name="Migliaia 2 9 9 2" xfId="9035" xr:uid="{00000000-0005-0000-0000-0000623F0000}"/>
    <cellStyle name="Migliaia 2 9 9 2 2" xfId="20452" xr:uid="{00000000-0005-0000-0000-0000633F0000}"/>
    <cellStyle name="Migliaia 2 9 9 2 2 2" xfId="43289" xr:uid="{00000000-0005-0000-0000-0000643F0000}"/>
    <cellStyle name="Migliaia 2 9 9 2 3" xfId="31872" xr:uid="{00000000-0005-0000-0000-0000653F0000}"/>
    <cellStyle name="Migliaia 2 9 9 3" xfId="14744" xr:uid="{00000000-0005-0000-0000-0000663F0000}"/>
    <cellStyle name="Migliaia 2 9 9 3 2" xfId="37581" xr:uid="{00000000-0005-0000-0000-0000673F0000}"/>
    <cellStyle name="Migliaia 2 9 9 4" xfId="26164" xr:uid="{00000000-0005-0000-0000-0000683F0000}"/>
    <cellStyle name="Migliaia 20" xfId="1245" xr:uid="{00000000-0005-0000-0000-0000693F0000}"/>
    <cellStyle name="Migliaia 20 2" xfId="2733" xr:uid="{00000000-0005-0000-0000-00006A3F0000}"/>
    <cellStyle name="Migliaia 20 2 2" xfId="5589" xr:uid="{00000000-0005-0000-0000-00006B3F0000}"/>
    <cellStyle name="Migliaia 20 2 2 2" xfId="11297" xr:uid="{00000000-0005-0000-0000-00006C3F0000}"/>
    <cellStyle name="Migliaia 20 2 2 2 2" xfId="22715" xr:uid="{00000000-0005-0000-0000-00006D3F0000}"/>
    <cellStyle name="Migliaia 20 2 2 2 2 2" xfId="45552" xr:uid="{00000000-0005-0000-0000-00006E3F0000}"/>
    <cellStyle name="Migliaia 20 2 2 2 3" xfId="34135" xr:uid="{00000000-0005-0000-0000-00006F3F0000}"/>
    <cellStyle name="Migliaia 20 2 2 3" xfId="17007" xr:uid="{00000000-0005-0000-0000-0000703F0000}"/>
    <cellStyle name="Migliaia 20 2 2 3 2" xfId="39844" xr:uid="{00000000-0005-0000-0000-0000713F0000}"/>
    <cellStyle name="Migliaia 20 2 2 4" xfId="28427" xr:uid="{00000000-0005-0000-0000-0000723F0000}"/>
    <cellStyle name="Migliaia 20 2 3" xfId="8444" xr:uid="{00000000-0005-0000-0000-0000733F0000}"/>
    <cellStyle name="Migliaia 20 2 3 2" xfId="19861" xr:uid="{00000000-0005-0000-0000-0000743F0000}"/>
    <cellStyle name="Migliaia 20 2 3 2 2" xfId="42698" xr:uid="{00000000-0005-0000-0000-0000753F0000}"/>
    <cellStyle name="Migliaia 20 2 3 3" xfId="31281" xr:uid="{00000000-0005-0000-0000-0000763F0000}"/>
    <cellStyle name="Migliaia 20 2 4" xfId="14153" xr:uid="{00000000-0005-0000-0000-0000773F0000}"/>
    <cellStyle name="Migliaia 20 2 4 2" xfId="36990" xr:uid="{00000000-0005-0000-0000-0000783F0000}"/>
    <cellStyle name="Migliaia 20 2 5" xfId="25573" xr:uid="{00000000-0005-0000-0000-0000793F0000}"/>
    <cellStyle name="Migliaia 20 3" xfId="4162" xr:uid="{00000000-0005-0000-0000-00007A3F0000}"/>
    <cellStyle name="Migliaia 20 3 2" xfId="9871" xr:uid="{00000000-0005-0000-0000-00007B3F0000}"/>
    <cellStyle name="Migliaia 20 3 2 2" xfId="21288" xr:uid="{00000000-0005-0000-0000-00007C3F0000}"/>
    <cellStyle name="Migliaia 20 3 2 2 2" xfId="44125" xr:uid="{00000000-0005-0000-0000-00007D3F0000}"/>
    <cellStyle name="Migliaia 20 3 2 3" xfId="32708" xr:uid="{00000000-0005-0000-0000-00007E3F0000}"/>
    <cellStyle name="Migliaia 20 3 3" xfId="15580" xr:uid="{00000000-0005-0000-0000-00007F3F0000}"/>
    <cellStyle name="Migliaia 20 3 3 2" xfId="38417" xr:uid="{00000000-0005-0000-0000-0000803F0000}"/>
    <cellStyle name="Migliaia 20 3 4" xfId="27000" xr:uid="{00000000-0005-0000-0000-0000813F0000}"/>
    <cellStyle name="Migliaia 20 4" xfId="7017" xr:uid="{00000000-0005-0000-0000-0000823F0000}"/>
    <cellStyle name="Migliaia 20 4 2" xfId="18434" xr:uid="{00000000-0005-0000-0000-0000833F0000}"/>
    <cellStyle name="Migliaia 20 4 2 2" xfId="41271" xr:uid="{00000000-0005-0000-0000-0000843F0000}"/>
    <cellStyle name="Migliaia 20 4 3" xfId="29854" xr:uid="{00000000-0005-0000-0000-0000853F0000}"/>
    <cellStyle name="Migliaia 20 5" xfId="12726" xr:uid="{00000000-0005-0000-0000-0000863F0000}"/>
    <cellStyle name="Migliaia 20 5 2" xfId="35563" xr:uid="{00000000-0005-0000-0000-0000873F0000}"/>
    <cellStyle name="Migliaia 20 6" xfId="24146" xr:uid="{00000000-0005-0000-0000-0000883F0000}"/>
    <cellStyle name="Migliaia 21" xfId="1492" xr:uid="{00000000-0005-0000-0000-0000893F0000}"/>
    <cellStyle name="Migliaia 21 2" xfId="2950" xr:uid="{00000000-0005-0000-0000-00008A3F0000}"/>
    <cellStyle name="Migliaia 21 2 2" xfId="5806" xr:uid="{00000000-0005-0000-0000-00008B3F0000}"/>
    <cellStyle name="Migliaia 21 2 2 2" xfId="11514" xr:uid="{00000000-0005-0000-0000-00008C3F0000}"/>
    <cellStyle name="Migliaia 21 2 2 2 2" xfId="22932" xr:uid="{00000000-0005-0000-0000-00008D3F0000}"/>
    <cellStyle name="Migliaia 21 2 2 2 2 2" xfId="45769" xr:uid="{00000000-0005-0000-0000-00008E3F0000}"/>
    <cellStyle name="Migliaia 21 2 2 2 3" xfId="34352" xr:uid="{00000000-0005-0000-0000-00008F3F0000}"/>
    <cellStyle name="Migliaia 21 2 2 3" xfId="17224" xr:uid="{00000000-0005-0000-0000-0000903F0000}"/>
    <cellStyle name="Migliaia 21 2 2 3 2" xfId="40061" xr:uid="{00000000-0005-0000-0000-0000913F0000}"/>
    <cellStyle name="Migliaia 21 2 2 4" xfId="28644" xr:uid="{00000000-0005-0000-0000-0000923F0000}"/>
    <cellStyle name="Migliaia 21 2 3" xfId="8661" xr:uid="{00000000-0005-0000-0000-0000933F0000}"/>
    <cellStyle name="Migliaia 21 2 3 2" xfId="20078" xr:uid="{00000000-0005-0000-0000-0000943F0000}"/>
    <cellStyle name="Migliaia 21 2 3 2 2" xfId="42915" xr:uid="{00000000-0005-0000-0000-0000953F0000}"/>
    <cellStyle name="Migliaia 21 2 3 3" xfId="31498" xr:uid="{00000000-0005-0000-0000-0000963F0000}"/>
    <cellStyle name="Migliaia 21 2 4" xfId="14370" xr:uid="{00000000-0005-0000-0000-0000973F0000}"/>
    <cellStyle name="Migliaia 21 2 4 2" xfId="37207" xr:uid="{00000000-0005-0000-0000-0000983F0000}"/>
    <cellStyle name="Migliaia 21 2 5" xfId="25790" xr:uid="{00000000-0005-0000-0000-0000993F0000}"/>
    <cellStyle name="Migliaia 21 3" xfId="4379" xr:uid="{00000000-0005-0000-0000-00009A3F0000}"/>
    <cellStyle name="Migliaia 21 3 2" xfId="10088" xr:uid="{00000000-0005-0000-0000-00009B3F0000}"/>
    <cellStyle name="Migliaia 21 3 2 2" xfId="21505" xr:uid="{00000000-0005-0000-0000-00009C3F0000}"/>
    <cellStyle name="Migliaia 21 3 2 2 2" xfId="44342" xr:uid="{00000000-0005-0000-0000-00009D3F0000}"/>
    <cellStyle name="Migliaia 21 3 2 3" xfId="32925" xr:uid="{00000000-0005-0000-0000-00009E3F0000}"/>
    <cellStyle name="Migliaia 21 3 3" xfId="15797" xr:uid="{00000000-0005-0000-0000-00009F3F0000}"/>
    <cellStyle name="Migliaia 21 3 3 2" xfId="38634" xr:uid="{00000000-0005-0000-0000-0000A03F0000}"/>
    <cellStyle name="Migliaia 21 3 4" xfId="27217" xr:uid="{00000000-0005-0000-0000-0000A13F0000}"/>
    <cellStyle name="Migliaia 21 4" xfId="7234" xr:uid="{00000000-0005-0000-0000-0000A23F0000}"/>
    <cellStyle name="Migliaia 21 4 2" xfId="18651" xr:uid="{00000000-0005-0000-0000-0000A33F0000}"/>
    <cellStyle name="Migliaia 21 4 2 2" xfId="41488" xr:uid="{00000000-0005-0000-0000-0000A43F0000}"/>
    <cellStyle name="Migliaia 21 4 3" xfId="30071" xr:uid="{00000000-0005-0000-0000-0000A53F0000}"/>
    <cellStyle name="Migliaia 21 5" xfId="12943" xr:uid="{00000000-0005-0000-0000-0000A63F0000}"/>
    <cellStyle name="Migliaia 21 5 2" xfId="35780" xr:uid="{00000000-0005-0000-0000-0000A73F0000}"/>
    <cellStyle name="Migliaia 21 6" xfId="24363" xr:uid="{00000000-0005-0000-0000-0000A83F0000}"/>
    <cellStyle name="Migliaia 22" xfId="152" xr:uid="{00000000-0005-0000-0000-0000A93F0000}"/>
    <cellStyle name="Migliaia 22 2" xfId="1817" xr:uid="{00000000-0005-0000-0000-0000AA3F0000}"/>
    <cellStyle name="Migliaia 22 2 2" xfId="4673" xr:uid="{00000000-0005-0000-0000-0000AB3F0000}"/>
    <cellStyle name="Migliaia 22 2 2 2" xfId="10382" xr:uid="{00000000-0005-0000-0000-0000AC3F0000}"/>
    <cellStyle name="Migliaia 22 2 2 2 2" xfId="21799" xr:uid="{00000000-0005-0000-0000-0000AD3F0000}"/>
    <cellStyle name="Migliaia 22 2 2 2 2 2" xfId="44636" xr:uid="{00000000-0005-0000-0000-0000AE3F0000}"/>
    <cellStyle name="Migliaia 22 2 2 2 3" xfId="33219" xr:uid="{00000000-0005-0000-0000-0000AF3F0000}"/>
    <cellStyle name="Migliaia 22 2 2 3" xfId="16091" xr:uid="{00000000-0005-0000-0000-0000B03F0000}"/>
    <cellStyle name="Migliaia 22 2 2 3 2" xfId="38928" xr:uid="{00000000-0005-0000-0000-0000B13F0000}"/>
    <cellStyle name="Migliaia 22 2 2 4" xfId="27511" xr:uid="{00000000-0005-0000-0000-0000B23F0000}"/>
    <cellStyle name="Migliaia 22 2 3" xfId="7528" xr:uid="{00000000-0005-0000-0000-0000B33F0000}"/>
    <cellStyle name="Migliaia 22 2 3 2" xfId="18945" xr:uid="{00000000-0005-0000-0000-0000B43F0000}"/>
    <cellStyle name="Migliaia 22 2 3 2 2" xfId="41782" xr:uid="{00000000-0005-0000-0000-0000B53F0000}"/>
    <cellStyle name="Migliaia 22 2 3 3" xfId="30365" xr:uid="{00000000-0005-0000-0000-0000B63F0000}"/>
    <cellStyle name="Migliaia 22 2 4" xfId="13237" xr:uid="{00000000-0005-0000-0000-0000B73F0000}"/>
    <cellStyle name="Migliaia 22 2 4 2" xfId="36074" xr:uid="{00000000-0005-0000-0000-0000B83F0000}"/>
    <cellStyle name="Migliaia 22 2 5" xfId="24657" xr:uid="{00000000-0005-0000-0000-0000B93F0000}"/>
    <cellStyle name="Migliaia 22 3" xfId="3246" xr:uid="{00000000-0005-0000-0000-0000BA3F0000}"/>
    <cellStyle name="Migliaia 22 3 2" xfId="8955" xr:uid="{00000000-0005-0000-0000-0000BB3F0000}"/>
    <cellStyle name="Migliaia 22 3 2 2" xfId="20372" xr:uid="{00000000-0005-0000-0000-0000BC3F0000}"/>
    <cellStyle name="Migliaia 22 3 2 2 2" xfId="43209" xr:uid="{00000000-0005-0000-0000-0000BD3F0000}"/>
    <cellStyle name="Migliaia 22 3 2 3" xfId="31792" xr:uid="{00000000-0005-0000-0000-0000BE3F0000}"/>
    <cellStyle name="Migliaia 22 3 3" xfId="14664" xr:uid="{00000000-0005-0000-0000-0000BF3F0000}"/>
    <cellStyle name="Migliaia 22 3 3 2" xfId="37501" xr:uid="{00000000-0005-0000-0000-0000C03F0000}"/>
    <cellStyle name="Migliaia 22 3 4" xfId="26084" xr:uid="{00000000-0005-0000-0000-0000C13F0000}"/>
    <cellStyle name="Migliaia 22 4" xfId="6101" xr:uid="{00000000-0005-0000-0000-0000C23F0000}"/>
    <cellStyle name="Migliaia 22 4 2" xfId="17518" xr:uid="{00000000-0005-0000-0000-0000C33F0000}"/>
    <cellStyle name="Migliaia 22 4 2 2" xfId="40355" xr:uid="{00000000-0005-0000-0000-0000C43F0000}"/>
    <cellStyle name="Migliaia 22 4 3" xfId="28938" xr:uid="{00000000-0005-0000-0000-0000C53F0000}"/>
    <cellStyle name="Migliaia 22 5" xfId="11810" xr:uid="{00000000-0005-0000-0000-0000C63F0000}"/>
    <cellStyle name="Migliaia 22 5 2" xfId="34647" xr:uid="{00000000-0005-0000-0000-0000C73F0000}"/>
    <cellStyle name="Migliaia 22 6" xfId="23230" xr:uid="{00000000-0005-0000-0000-0000C83F0000}"/>
    <cellStyle name="Migliaia 23" xfId="1752" xr:uid="{00000000-0005-0000-0000-0000C93F0000}"/>
    <cellStyle name="Migliaia 23 2" xfId="4608" xr:uid="{00000000-0005-0000-0000-0000CA3F0000}"/>
    <cellStyle name="Migliaia 23 2 2" xfId="10317" xr:uid="{00000000-0005-0000-0000-0000CB3F0000}"/>
    <cellStyle name="Migliaia 23 2 2 2" xfId="21734" xr:uid="{00000000-0005-0000-0000-0000CC3F0000}"/>
    <cellStyle name="Migliaia 23 2 2 2 2" xfId="44571" xr:uid="{00000000-0005-0000-0000-0000CD3F0000}"/>
    <cellStyle name="Migliaia 23 2 2 3" xfId="33154" xr:uid="{00000000-0005-0000-0000-0000CE3F0000}"/>
    <cellStyle name="Migliaia 23 2 3" xfId="16026" xr:uid="{00000000-0005-0000-0000-0000CF3F0000}"/>
    <cellStyle name="Migliaia 23 2 3 2" xfId="38863" xr:uid="{00000000-0005-0000-0000-0000D03F0000}"/>
    <cellStyle name="Migliaia 23 2 4" xfId="27446" xr:uid="{00000000-0005-0000-0000-0000D13F0000}"/>
    <cellStyle name="Migliaia 23 3" xfId="7463" xr:uid="{00000000-0005-0000-0000-0000D23F0000}"/>
    <cellStyle name="Migliaia 23 3 2" xfId="18880" xr:uid="{00000000-0005-0000-0000-0000D33F0000}"/>
    <cellStyle name="Migliaia 23 3 2 2" xfId="41717" xr:uid="{00000000-0005-0000-0000-0000D43F0000}"/>
    <cellStyle name="Migliaia 23 3 3" xfId="30300" xr:uid="{00000000-0005-0000-0000-0000D53F0000}"/>
    <cellStyle name="Migliaia 23 4" xfId="13172" xr:uid="{00000000-0005-0000-0000-0000D63F0000}"/>
    <cellStyle name="Migliaia 23 4 2" xfId="36009" xr:uid="{00000000-0005-0000-0000-0000D73F0000}"/>
    <cellStyle name="Migliaia 23 5" xfId="24592" xr:uid="{00000000-0005-0000-0000-0000D83F0000}"/>
    <cellStyle name="Migliaia 24" xfId="3181" xr:uid="{00000000-0005-0000-0000-0000D93F0000}"/>
    <cellStyle name="Migliaia 24 2" xfId="8890" xr:uid="{00000000-0005-0000-0000-0000DA3F0000}"/>
    <cellStyle name="Migliaia 24 2 2" xfId="20307" xr:uid="{00000000-0005-0000-0000-0000DB3F0000}"/>
    <cellStyle name="Migliaia 24 2 2 2" xfId="43144" xr:uid="{00000000-0005-0000-0000-0000DC3F0000}"/>
    <cellStyle name="Migliaia 24 2 3" xfId="31727" xr:uid="{00000000-0005-0000-0000-0000DD3F0000}"/>
    <cellStyle name="Migliaia 24 3" xfId="14599" xr:uid="{00000000-0005-0000-0000-0000DE3F0000}"/>
    <cellStyle name="Migliaia 24 3 2" xfId="37436" xr:uid="{00000000-0005-0000-0000-0000DF3F0000}"/>
    <cellStyle name="Migliaia 24 4" xfId="26019" xr:uid="{00000000-0005-0000-0000-0000E03F0000}"/>
    <cellStyle name="Migliaia 25" xfId="6036" xr:uid="{00000000-0005-0000-0000-0000E13F0000}"/>
    <cellStyle name="Migliaia 25 2" xfId="17453" xr:uid="{00000000-0005-0000-0000-0000E23F0000}"/>
    <cellStyle name="Migliaia 25 2 2" xfId="40290" xr:uid="{00000000-0005-0000-0000-0000E33F0000}"/>
    <cellStyle name="Migliaia 25 3" xfId="28873" xr:uid="{00000000-0005-0000-0000-0000E43F0000}"/>
    <cellStyle name="Migliaia 26" xfId="11745" xr:uid="{00000000-0005-0000-0000-0000E53F0000}"/>
    <cellStyle name="Migliaia 26 2" xfId="34582" xr:uid="{00000000-0005-0000-0000-0000E63F0000}"/>
    <cellStyle name="Migliaia 27" xfId="23165" xr:uid="{00000000-0005-0000-0000-0000E73F0000}"/>
    <cellStyle name="Migliaia 28" xfId="46025" xr:uid="{00000000-0005-0000-0000-0000E83F0000}"/>
    <cellStyle name="Migliaia 29" xfId="140" xr:uid="{00000000-0005-0000-0000-0000E93F0000}"/>
    <cellStyle name="Migliaia 3" xfId="48" xr:uid="{00000000-0005-0000-0000-0000EA3F0000}"/>
    <cellStyle name="Migliaia 3 10" xfId="490" xr:uid="{00000000-0005-0000-0000-0000EB3F0000}"/>
    <cellStyle name="Migliaia 3 10 2" xfId="2085" xr:uid="{00000000-0005-0000-0000-0000EC3F0000}"/>
    <cellStyle name="Migliaia 3 10 2 2" xfId="4941" xr:uid="{00000000-0005-0000-0000-0000ED3F0000}"/>
    <cellStyle name="Migliaia 3 10 2 2 2" xfId="10649" xr:uid="{00000000-0005-0000-0000-0000EE3F0000}"/>
    <cellStyle name="Migliaia 3 10 2 2 2 2" xfId="22067" xr:uid="{00000000-0005-0000-0000-0000EF3F0000}"/>
    <cellStyle name="Migliaia 3 10 2 2 2 2 2" xfId="44904" xr:uid="{00000000-0005-0000-0000-0000F03F0000}"/>
    <cellStyle name="Migliaia 3 10 2 2 2 3" xfId="33487" xr:uid="{00000000-0005-0000-0000-0000F13F0000}"/>
    <cellStyle name="Migliaia 3 10 2 2 3" xfId="16359" xr:uid="{00000000-0005-0000-0000-0000F23F0000}"/>
    <cellStyle name="Migliaia 3 10 2 2 3 2" xfId="39196" xr:uid="{00000000-0005-0000-0000-0000F33F0000}"/>
    <cellStyle name="Migliaia 3 10 2 2 4" xfId="27779" xr:uid="{00000000-0005-0000-0000-0000F43F0000}"/>
    <cellStyle name="Migliaia 3 10 2 3" xfId="7796" xr:uid="{00000000-0005-0000-0000-0000F53F0000}"/>
    <cellStyle name="Migliaia 3 10 2 3 2" xfId="19213" xr:uid="{00000000-0005-0000-0000-0000F63F0000}"/>
    <cellStyle name="Migliaia 3 10 2 3 2 2" xfId="42050" xr:uid="{00000000-0005-0000-0000-0000F73F0000}"/>
    <cellStyle name="Migliaia 3 10 2 3 3" xfId="30633" xr:uid="{00000000-0005-0000-0000-0000F83F0000}"/>
    <cellStyle name="Migliaia 3 10 2 4" xfId="13505" xr:uid="{00000000-0005-0000-0000-0000F93F0000}"/>
    <cellStyle name="Migliaia 3 10 2 4 2" xfId="36342" xr:uid="{00000000-0005-0000-0000-0000FA3F0000}"/>
    <cellStyle name="Migliaia 3 10 2 5" xfId="24925" xr:uid="{00000000-0005-0000-0000-0000FB3F0000}"/>
    <cellStyle name="Migliaia 3 10 3" xfId="3514" xr:uid="{00000000-0005-0000-0000-0000FC3F0000}"/>
    <cellStyle name="Migliaia 3 10 3 2" xfId="9223" xr:uid="{00000000-0005-0000-0000-0000FD3F0000}"/>
    <cellStyle name="Migliaia 3 10 3 2 2" xfId="20640" xr:uid="{00000000-0005-0000-0000-0000FE3F0000}"/>
    <cellStyle name="Migliaia 3 10 3 2 2 2" xfId="43477" xr:uid="{00000000-0005-0000-0000-0000FF3F0000}"/>
    <cellStyle name="Migliaia 3 10 3 2 3" xfId="32060" xr:uid="{00000000-0005-0000-0000-000000400000}"/>
    <cellStyle name="Migliaia 3 10 3 3" xfId="14932" xr:uid="{00000000-0005-0000-0000-000001400000}"/>
    <cellStyle name="Migliaia 3 10 3 3 2" xfId="37769" xr:uid="{00000000-0005-0000-0000-000002400000}"/>
    <cellStyle name="Migliaia 3 10 3 4" xfId="26352" xr:uid="{00000000-0005-0000-0000-000003400000}"/>
    <cellStyle name="Migliaia 3 10 4" xfId="6369" xr:uid="{00000000-0005-0000-0000-000004400000}"/>
    <cellStyle name="Migliaia 3 10 4 2" xfId="17786" xr:uid="{00000000-0005-0000-0000-000005400000}"/>
    <cellStyle name="Migliaia 3 10 4 2 2" xfId="40623" xr:uid="{00000000-0005-0000-0000-000006400000}"/>
    <cellStyle name="Migliaia 3 10 4 3" xfId="29206" xr:uid="{00000000-0005-0000-0000-000007400000}"/>
    <cellStyle name="Migliaia 3 10 5" xfId="12078" xr:uid="{00000000-0005-0000-0000-000008400000}"/>
    <cellStyle name="Migliaia 3 10 5 2" xfId="34915" xr:uid="{00000000-0005-0000-0000-000009400000}"/>
    <cellStyle name="Migliaia 3 10 6" xfId="23498" xr:uid="{00000000-0005-0000-0000-00000A400000}"/>
    <cellStyle name="Migliaia 3 11" xfId="756" xr:uid="{00000000-0005-0000-0000-00000B400000}"/>
    <cellStyle name="Migliaia 3 11 2" xfId="2302" xr:uid="{00000000-0005-0000-0000-00000C400000}"/>
    <cellStyle name="Migliaia 3 11 2 2" xfId="5158" xr:uid="{00000000-0005-0000-0000-00000D400000}"/>
    <cellStyle name="Migliaia 3 11 2 2 2" xfId="10866" xr:uid="{00000000-0005-0000-0000-00000E400000}"/>
    <cellStyle name="Migliaia 3 11 2 2 2 2" xfId="22284" xr:uid="{00000000-0005-0000-0000-00000F400000}"/>
    <cellStyle name="Migliaia 3 11 2 2 2 2 2" xfId="45121" xr:uid="{00000000-0005-0000-0000-000010400000}"/>
    <cellStyle name="Migliaia 3 11 2 2 2 3" xfId="33704" xr:uid="{00000000-0005-0000-0000-000011400000}"/>
    <cellStyle name="Migliaia 3 11 2 2 3" xfId="16576" xr:uid="{00000000-0005-0000-0000-000012400000}"/>
    <cellStyle name="Migliaia 3 11 2 2 3 2" xfId="39413" xr:uid="{00000000-0005-0000-0000-000013400000}"/>
    <cellStyle name="Migliaia 3 11 2 2 4" xfId="27996" xr:uid="{00000000-0005-0000-0000-000014400000}"/>
    <cellStyle name="Migliaia 3 11 2 3" xfId="8013" xr:uid="{00000000-0005-0000-0000-000015400000}"/>
    <cellStyle name="Migliaia 3 11 2 3 2" xfId="19430" xr:uid="{00000000-0005-0000-0000-000016400000}"/>
    <cellStyle name="Migliaia 3 11 2 3 2 2" xfId="42267" xr:uid="{00000000-0005-0000-0000-000017400000}"/>
    <cellStyle name="Migliaia 3 11 2 3 3" xfId="30850" xr:uid="{00000000-0005-0000-0000-000018400000}"/>
    <cellStyle name="Migliaia 3 11 2 4" xfId="13722" xr:uid="{00000000-0005-0000-0000-000019400000}"/>
    <cellStyle name="Migliaia 3 11 2 4 2" xfId="36559" xr:uid="{00000000-0005-0000-0000-00001A400000}"/>
    <cellStyle name="Migliaia 3 11 2 5" xfId="25142" xr:uid="{00000000-0005-0000-0000-00001B400000}"/>
    <cellStyle name="Migliaia 3 11 3" xfId="3731" xr:uid="{00000000-0005-0000-0000-00001C400000}"/>
    <cellStyle name="Migliaia 3 11 3 2" xfId="9440" xr:uid="{00000000-0005-0000-0000-00001D400000}"/>
    <cellStyle name="Migliaia 3 11 3 2 2" xfId="20857" xr:uid="{00000000-0005-0000-0000-00001E400000}"/>
    <cellStyle name="Migliaia 3 11 3 2 2 2" xfId="43694" xr:uid="{00000000-0005-0000-0000-00001F400000}"/>
    <cellStyle name="Migliaia 3 11 3 2 3" xfId="32277" xr:uid="{00000000-0005-0000-0000-000020400000}"/>
    <cellStyle name="Migliaia 3 11 3 3" xfId="15149" xr:uid="{00000000-0005-0000-0000-000021400000}"/>
    <cellStyle name="Migliaia 3 11 3 3 2" xfId="37986" xr:uid="{00000000-0005-0000-0000-000022400000}"/>
    <cellStyle name="Migliaia 3 11 3 4" xfId="26569" xr:uid="{00000000-0005-0000-0000-000023400000}"/>
    <cellStyle name="Migliaia 3 11 4" xfId="6586" xr:uid="{00000000-0005-0000-0000-000024400000}"/>
    <cellStyle name="Migliaia 3 11 4 2" xfId="18003" xr:uid="{00000000-0005-0000-0000-000025400000}"/>
    <cellStyle name="Migliaia 3 11 4 2 2" xfId="40840" xr:uid="{00000000-0005-0000-0000-000026400000}"/>
    <cellStyle name="Migliaia 3 11 4 3" xfId="29423" xr:uid="{00000000-0005-0000-0000-000027400000}"/>
    <cellStyle name="Migliaia 3 11 5" xfId="12295" xr:uid="{00000000-0005-0000-0000-000028400000}"/>
    <cellStyle name="Migliaia 3 11 5 2" xfId="35132" xr:uid="{00000000-0005-0000-0000-000029400000}"/>
    <cellStyle name="Migliaia 3 11 6" xfId="23715" xr:uid="{00000000-0005-0000-0000-00002A400000}"/>
    <cellStyle name="Migliaia 3 12" xfId="1003" xr:uid="{00000000-0005-0000-0000-00002B400000}"/>
    <cellStyle name="Migliaia 3 12 2" xfId="2519" xr:uid="{00000000-0005-0000-0000-00002C400000}"/>
    <cellStyle name="Migliaia 3 12 2 2" xfId="5375" xr:uid="{00000000-0005-0000-0000-00002D400000}"/>
    <cellStyle name="Migliaia 3 12 2 2 2" xfId="11083" xr:uid="{00000000-0005-0000-0000-00002E400000}"/>
    <cellStyle name="Migliaia 3 12 2 2 2 2" xfId="22501" xr:uid="{00000000-0005-0000-0000-00002F400000}"/>
    <cellStyle name="Migliaia 3 12 2 2 2 2 2" xfId="45338" xr:uid="{00000000-0005-0000-0000-000030400000}"/>
    <cellStyle name="Migliaia 3 12 2 2 2 3" xfId="33921" xr:uid="{00000000-0005-0000-0000-000031400000}"/>
    <cellStyle name="Migliaia 3 12 2 2 3" xfId="16793" xr:uid="{00000000-0005-0000-0000-000032400000}"/>
    <cellStyle name="Migliaia 3 12 2 2 3 2" xfId="39630" xr:uid="{00000000-0005-0000-0000-000033400000}"/>
    <cellStyle name="Migliaia 3 12 2 2 4" xfId="28213" xr:uid="{00000000-0005-0000-0000-000034400000}"/>
    <cellStyle name="Migliaia 3 12 2 3" xfId="8230" xr:uid="{00000000-0005-0000-0000-000035400000}"/>
    <cellStyle name="Migliaia 3 12 2 3 2" xfId="19647" xr:uid="{00000000-0005-0000-0000-000036400000}"/>
    <cellStyle name="Migliaia 3 12 2 3 2 2" xfId="42484" xr:uid="{00000000-0005-0000-0000-000037400000}"/>
    <cellStyle name="Migliaia 3 12 2 3 3" xfId="31067" xr:uid="{00000000-0005-0000-0000-000038400000}"/>
    <cellStyle name="Migliaia 3 12 2 4" xfId="13939" xr:uid="{00000000-0005-0000-0000-000039400000}"/>
    <cellStyle name="Migliaia 3 12 2 4 2" xfId="36776" xr:uid="{00000000-0005-0000-0000-00003A400000}"/>
    <cellStyle name="Migliaia 3 12 2 5" xfId="25359" xr:uid="{00000000-0005-0000-0000-00003B400000}"/>
    <cellStyle name="Migliaia 3 12 3" xfId="3948" xr:uid="{00000000-0005-0000-0000-00003C400000}"/>
    <cellStyle name="Migliaia 3 12 3 2" xfId="9657" xr:uid="{00000000-0005-0000-0000-00003D400000}"/>
    <cellStyle name="Migliaia 3 12 3 2 2" xfId="21074" xr:uid="{00000000-0005-0000-0000-00003E400000}"/>
    <cellStyle name="Migliaia 3 12 3 2 2 2" xfId="43911" xr:uid="{00000000-0005-0000-0000-00003F400000}"/>
    <cellStyle name="Migliaia 3 12 3 2 3" xfId="32494" xr:uid="{00000000-0005-0000-0000-000040400000}"/>
    <cellStyle name="Migliaia 3 12 3 3" xfId="15366" xr:uid="{00000000-0005-0000-0000-000041400000}"/>
    <cellStyle name="Migliaia 3 12 3 3 2" xfId="38203" xr:uid="{00000000-0005-0000-0000-000042400000}"/>
    <cellStyle name="Migliaia 3 12 3 4" xfId="26786" xr:uid="{00000000-0005-0000-0000-000043400000}"/>
    <cellStyle name="Migliaia 3 12 4" xfId="6803" xr:uid="{00000000-0005-0000-0000-000044400000}"/>
    <cellStyle name="Migliaia 3 12 4 2" xfId="18220" xr:uid="{00000000-0005-0000-0000-000045400000}"/>
    <cellStyle name="Migliaia 3 12 4 2 2" xfId="41057" xr:uid="{00000000-0005-0000-0000-000046400000}"/>
    <cellStyle name="Migliaia 3 12 4 3" xfId="29640" xr:uid="{00000000-0005-0000-0000-000047400000}"/>
    <cellStyle name="Migliaia 3 12 5" xfId="12512" xr:uid="{00000000-0005-0000-0000-000048400000}"/>
    <cellStyle name="Migliaia 3 12 5 2" xfId="35349" xr:uid="{00000000-0005-0000-0000-000049400000}"/>
    <cellStyle name="Migliaia 3 12 6" xfId="23932" xr:uid="{00000000-0005-0000-0000-00004A400000}"/>
    <cellStyle name="Migliaia 3 13" xfId="1250" xr:uid="{00000000-0005-0000-0000-00004B400000}"/>
    <cellStyle name="Migliaia 3 13 2" xfId="2736" xr:uid="{00000000-0005-0000-0000-00004C400000}"/>
    <cellStyle name="Migliaia 3 13 2 2" xfId="5592" xr:uid="{00000000-0005-0000-0000-00004D400000}"/>
    <cellStyle name="Migliaia 3 13 2 2 2" xfId="11300" xr:uid="{00000000-0005-0000-0000-00004E400000}"/>
    <cellStyle name="Migliaia 3 13 2 2 2 2" xfId="22718" xr:uid="{00000000-0005-0000-0000-00004F400000}"/>
    <cellStyle name="Migliaia 3 13 2 2 2 2 2" xfId="45555" xr:uid="{00000000-0005-0000-0000-000050400000}"/>
    <cellStyle name="Migliaia 3 13 2 2 2 3" xfId="34138" xr:uid="{00000000-0005-0000-0000-000051400000}"/>
    <cellStyle name="Migliaia 3 13 2 2 3" xfId="17010" xr:uid="{00000000-0005-0000-0000-000052400000}"/>
    <cellStyle name="Migliaia 3 13 2 2 3 2" xfId="39847" xr:uid="{00000000-0005-0000-0000-000053400000}"/>
    <cellStyle name="Migliaia 3 13 2 2 4" xfId="28430" xr:uid="{00000000-0005-0000-0000-000054400000}"/>
    <cellStyle name="Migliaia 3 13 2 3" xfId="8447" xr:uid="{00000000-0005-0000-0000-000055400000}"/>
    <cellStyle name="Migliaia 3 13 2 3 2" xfId="19864" xr:uid="{00000000-0005-0000-0000-000056400000}"/>
    <cellStyle name="Migliaia 3 13 2 3 2 2" xfId="42701" xr:uid="{00000000-0005-0000-0000-000057400000}"/>
    <cellStyle name="Migliaia 3 13 2 3 3" xfId="31284" xr:uid="{00000000-0005-0000-0000-000058400000}"/>
    <cellStyle name="Migliaia 3 13 2 4" xfId="14156" xr:uid="{00000000-0005-0000-0000-000059400000}"/>
    <cellStyle name="Migliaia 3 13 2 4 2" xfId="36993" xr:uid="{00000000-0005-0000-0000-00005A400000}"/>
    <cellStyle name="Migliaia 3 13 2 5" xfId="25576" xr:uid="{00000000-0005-0000-0000-00005B400000}"/>
    <cellStyle name="Migliaia 3 13 3" xfId="4165" xr:uid="{00000000-0005-0000-0000-00005C400000}"/>
    <cellStyle name="Migliaia 3 13 3 2" xfId="9874" xr:uid="{00000000-0005-0000-0000-00005D400000}"/>
    <cellStyle name="Migliaia 3 13 3 2 2" xfId="21291" xr:uid="{00000000-0005-0000-0000-00005E400000}"/>
    <cellStyle name="Migliaia 3 13 3 2 2 2" xfId="44128" xr:uid="{00000000-0005-0000-0000-00005F400000}"/>
    <cellStyle name="Migliaia 3 13 3 2 3" xfId="32711" xr:uid="{00000000-0005-0000-0000-000060400000}"/>
    <cellStyle name="Migliaia 3 13 3 3" xfId="15583" xr:uid="{00000000-0005-0000-0000-000061400000}"/>
    <cellStyle name="Migliaia 3 13 3 3 2" xfId="38420" xr:uid="{00000000-0005-0000-0000-000062400000}"/>
    <cellStyle name="Migliaia 3 13 3 4" xfId="27003" xr:uid="{00000000-0005-0000-0000-000063400000}"/>
    <cellStyle name="Migliaia 3 13 4" xfId="7020" xr:uid="{00000000-0005-0000-0000-000064400000}"/>
    <cellStyle name="Migliaia 3 13 4 2" xfId="18437" xr:uid="{00000000-0005-0000-0000-000065400000}"/>
    <cellStyle name="Migliaia 3 13 4 2 2" xfId="41274" xr:uid="{00000000-0005-0000-0000-000066400000}"/>
    <cellStyle name="Migliaia 3 13 4 3" xfId="29857" xr:uid="{00000000-0005-0000-0000-000067400000}"/>
    <cellStyle name="Migliaia 3 13 5" xfId="12729" xr:uid="{00000000-0005-0000-0000-000068400000}"/>
    <cellStyle name="Migliaia 3 13 5 2" xfId="35566" xr:uid="{00000000-0005-0000-0000-000069400000}"/>
    <cellStyle name="Migliaia 3 13 6" xfId="24149" xr:uid="{00000000-0005-0000-0000-00006A400000}"/>
    <cellStyle name="Migliaia 3 14" xfId="1497" xr:uid="{00000000-0005-0000-0000-00006B400000}"/>
    <cellStyle name="Migliaia 3 14 2" xfId="2953" xr:uid="{00000000-0005-0000-0000-00006C400000}"/>
    <cellStyle name="Migliaia 3 14 2 2" xfId="5809" xr:uid="{00000000-0005-0000-0000-00006D400000}"/>
    <cellStyle name="Migliaia 3 14 2 2 2" xfId="11517" xr:uid="{00000000-0005-0000-0000-00006E400000}"/>
    <cellStyle name="Migliaia 3 14 2 2 2 2" xfId="22935" xr:uid="{00000000-0005-0000-0000-00006F400000}"/>
    <cellStyle name="Migliaia 3 14 2 2 2 2 2" xfId="45772" xr:uid="{00000000-0005-0000-0000-000070400000}"/>
    <cellStyle name="Migliaia 3 14 2 2 2 3" xfId="34355" xr:uid="{00000000-0005-0000-0000-000071400000}"/>
    <cellStyle name="Migliaia 3 14 2 2 3" xfId="17227" xr:uid="{00000000-0005-0000-0000-000072400000}"/>
    <cellStyle name="Migliaia 3 14 2 2 3 2" xfId="40064" xr:uid="{00000000-0005-0000-0000-000073400000}"/>
    <cellStyle name="Migliaia 3 14 2 2 4" xfId="28647" xr:uid="{00000000-0005-0000-0000-000074400000}"/>
    <cellStyle name="Migliaia 3 14 2 3" xfId="8664" xr:uid="{00000000-0005-0000-0000-000075400000}"/>
    <cellStyle name="Migliaia 3 14 2 3 2" xfId="20081" xr:uid="{00000000-0005-0000-0000-000076400000}"/>
    <cellStyle name="Migliaia 3 14 2 3 2 2" xfId="42918" xr:uid="{00000000-0005-0000-0000-000077400000}"/>
    <cellStyle name="Migliaia 3 14 2 3 3" xfId="31501" xr:uid="{00000000-0005-0000-0000-000078400000}"/>
    <cellStyle name="Migliaia 3 14 2 4" xfId="14373" xr:uid="{00000000-0005-0000-0000-000079400000}"/>
    <cellStyle name="Migliaia 3 14 2 4 2" xfId="37210" xr:uid="{00000000-0005-0000-0000-00007A400000}"/>
    <cellStyle name="Migliaia 3 14 2 5" xfId="25793" xr:uid="{00000000-0005-0000-0000-00007B400000}"/>
    <cellStyle name="Migliaia 3 14 3" xfId="4382" xr:uid="{00000000-0005-0000-0000-00007C400000}"/>
    <cellStyle name="Migliaia 3 14 3 2" xfId="10091" xr:uid="{00000000-0005-0000-0000-00007D400000}"/>
    <cellStyle name="Migliaia 3 14 3 2 2" xfId="21508" xr:uid="{00000000-0005-0000-0000-00007E400000}"/>
    <cellStyle name="Migliaia 3 14 3 2 2 2" xfId="44345" xr:uid="{00000000-0005-0000-0000-00007F400000}"/>
    <cellStyle name="Migliaia 3 14 3 2 3" xfId="32928" xr:uid="{00000000-0005-0000-0000-000080400000}"/>
    <cellStyle name="Migliaia 3 14 3 3" xfId="15800" xr:uid="{00000000-0005-0000-0000-000081400000}"/>
    <cellStyle name="Migliaia 3 14 3 3 2" xfId="38637" xr:uid="{00000000-0005-0000-0000-000082400000}"/>
    <cellStyle name="Migliaia 3 14 3 4" xfId="27220" xr:uid="{00000000-0005-0000-0000-000083400000}"/>
    <cellStyle name="Migliaia 3 14 4" xfId="7237" xr:uid="{00000000-0005-0000-0000-000084400000}"/>
    <cellStyle name="Migliaia 3 14 4 2" xfId="18654" xr:uid="{00000000-0005-0000-0000-000085400000}"/>
    <cellStyle name="Migliaia 3 14 4 2 2" xfId="41491" xr:uid="{00000000-0005-0000-0000-000086400000}"/>
    <cellStyle name="Migliaia 3 14 4 3" xfId="30074" xr:uid="{00000000-0005-0000-0000-000087400000}"/>
    <cellStyle name="Migliaia 3 14 5" xfId="12946" xr:uid="{00000000-0005-0000-0000-000088400000}"/>
    <cellStyle name="Migliaia 3 14 5 2" xfId="35783" xr:uid="{00000000-0005-0000-0000-000089400000}"/>
    <cellStyle name="Migliaia 3 14 6" xfId="24366" xr:uid="{00000000-0005-0000-0000-00008A400000}"/>
    <cellStyle name="Migliaia 3 15" xfId="182" xr:uid="{00000000-0005-0000-0000-00008B400000}"/>
    <cellStyle name="Migliaia 3 15 2" xfId="1833" xr:uid="{00000000-0005-0000-0000-00008C400000}"/>
    <cellStyle name="Migliaia 3 15 2 2" xfId="4689" xr:uid="{00000000-0005-0000-0000-00008D400000}"/>
    <cellStyle name="Migliaia 3 15 2 2 2" xfId="10398" xr:uid="{00000000-0005-0000-0000-00008E400000}"/>
    <cellStyle name="Migliaia 3 15 2 2 2 2" xfId="21815" xr:uid="{00000000-0005-0000-0000-00008F400000}"/>
    <cellStyle name="Migliaia 3 15 2 2 2 2 2" xfId="44652" xr:uid="{00000000-0005-0000-0000-000090400000}"/>
    <cellStyle name="Migliaia 3 15 2 2 2 3" xfId="33235" xr:uid="{00000000-0005-0000-0000-000091400000}"/>
    <cellStyle name="Migliaia 3 15 2 2 3" xfId="16107" xr:uid="{00000000-0005-0000-0000-000092400000}"/>
    <cellStyle name="Migliaia 3 15 2 2 3 2" xfId="38944" xr:uid="{00000000-0005-0000-0000-000093400000}"/>
    <cellStyle name="Migliaia 3 15 2 2 4" xfId="27527" xr:uid="{00000000-0005-0000-0000-000094400000}"/>
    <cellStyle name="Migliaia 3 15 2 3" xfId="7544" xr:uid="{00000000-0005-0000-0000-000095400000}"/>
    <cellStyle name="Migliaia 3 15 2 3 2" xfId="18961" xr:uid="{00000000-0005-0000-0000-000096400000}"/>
    <cellStyle name="Migliaia 3 15 2 3 2 2" xfId="41798" xr:uid="{00000000-0005-0000-0000-000097400000}"/>
    <cellStyle name="Migliaia 3 15 2 3 3" xfId="30381" xr:uid="{00000000-0005-0000-0000-000098400000}"/>
    <cellStyle name="Migliaia 3 15 2 4" xfId="13253" xr:uid="{00000000-0005-0000-0000-000099400000}"/>
    <cellStyle name="Migliaia 3 15 2 4 2" xfId="36090" xr:uid="{00000000-0005-0000-0000-00009A400000}"/>
    <cellStyle name="Migliaia 3 15 2 5" xfId="24673" xr:uid="{00000000-0005-0000-0000-00009B400000}"/>
    <cellStyle name="Migliaia 3 15 3" xfId="3262" xr:uid="{00000000-0005-0000-0000-00009C400000}"/>
    <cellStyle name="Migliaia 3 15 3 2" xfId="8971" xr:uid="{00000000-0005-0000-0000-00009D400000}"/>
    <cellStyle name="Migliaia 3 15 3 2 2" xfId="20388" xr:uid="{00000000-0005-0000-0000-00009E400000}"/>
    <cellStyle name="Migliaia 3 15 3 2 2 2" xfId="43225" xr:uid="{00000000-0005-0000-0000-00009F400000}"/>
    <cellStyle name="Migliaia 3 15 3 2 3" xfId="31808" xr:uid="{00000000-0005-0000-0000-0000A0400000}"/>
    <cellStyle name="Migliaia 3 15 3 3" xfId="14680" xr:uid="{00000000-0005-0000-0000-0000A1400000}"/>
    <cellStyle name="Migliaia 3 15 3 3 2" xfId="37517" xr:uid="{00000000-0005-0000-0000-0000A2400000}"/>
    <cellStyle name="Migliaia 3 15 3 4" xfId="26100" xr:uid="{00000000-0005-0000-0000-0000A3400000}"/>
    <cellStyle name="Migliaia 3 15 4" xfId="6117" xr:uid="{00000000-0005-0000-0000-0000A4400000}"/>
    <cellStyle name="Migliaia 3 15 4 2" xfId="17534" xr:uid="{00000000-0005-0000-0000-0000A5400000}"/>
    <cellStyle name="Migliaia 3 15 4 2 2" xfId="40371" xr:uid="{00000000-0005-0000-0000-0000A6400000}"/>
    <cellStyle name="Migliaia 3 15 4 3" xfId="28954" xr:uid="{00000000-0005-0000-0000-0000A7400000}"/>
    <cellStyle name="Migliaia 3 15 5" xfId="11826" xr:uid="{00000000-0005-0000-0000-0000A8400000}"/>
    <cellStyle name="Migliaia 3 15 5 2" xfId="34663" xr:uid="{00000000-0005-0000-0000-0000A9400000}"/>
    <cellStyle name="Migliaia 3 15 6" xfId="23246" xr:uid="{00000000-0005-0000-0000-0000AA400000}"/>
    <cellStyle name="Migliaia 3 16" xfId="1768" xr:uid="{00000000-0005-0000-0000-0000AB400000}"/>
    <cellStyle name="Migliaia 3 16 2" xfId="4624" xr:uid="{00000000-0005-0000-0000-0000AC400000}"/>
    <cellStyle name="Migliaia 3 16 2 2" xfId="10333" xr:uid="{00000000-0005-0000-0000-0000AD400000}"/>
    <cellStyle name="Migliaia 3 16 2 2 2" xfId="21750" xr:uid="{00000000-0005-0000-0000-0000AE400000}"/>
    <cellStyle name="Migliaia 3 16 2 2 2 2" xfId="44587" xr:uid="{00000000-0005-0000-0000-0000AF400000}"/>
    <cellStyle name="Migliaia 3 16 2 2 3" xfId="33170" xr:uid="{00000000-0005-0000-0000-0000B0400000}"/>
    <cellStyle name="Migliaia 3 16 2 3" xfId="16042" xr:uid="{00000000-0005-0000-0000-0000B1400000}"/>
    <cellStyle name="Migliaia 3 16 2 3 2" xfId="38879" xr:uid="{00000000-0005-0000-0000-0000B2400000}"/>
    <cellStyle name="Migliaia 3 16 2 4" xfId="27462" xr:uid="{00000000-0005-0000-0000-0000B3400000}"/>
    <cellStyle name="Migliaia 3 16 3" xfId="7479" xr:uid="{00000000-0005-0000-0000-0000B4400000}"/>
    <cellStyle name="Migliaia 3 16 3 2" xfId="18896" xr:uid="{00000000-0005-0000-0000-0000B5400000}"/>
    <cellStyle name="Migliaia 3 16 3 2 2" xfId="41733" xr:uid="{00000000-0005-0000-0000-0000B6400000}"/>
    <cellStyle name="Migliaia 3 16 3 3" xfId="30316" xr:uid="{00000000-0005-0000-0000-0000B7400000}"/>
    <cellStyle name="Migliaia 3 16 4" xfId="13188" xr:uid="{00000000-0005-0000-0000-0000B8400000}"/>
    <cellStyle name="Migliaia 3 16 4 2" xfId="36025" xr:uid="{00000000-0005-0000-0000-0000B9400000}"/>
    <cellStyle name="Migliaia 3 16 5" xfId="24608" xr:uid="{00000000-0005-0000-0000-0000BA400000}"/>
    <cellStyle name="Migliaia 3 17" xfId="3197" xr:uid="{00000000-0005-0000-0000-0000BB400000}"/>
    <cellStyle name="Migliaia 3 17 2" xfId="8906" xr:uid="{00000000-0005-0000-0000-0000BC400000}"/>
    <cellStyle name="Migliaia 3 17 2 2" xfId="20323" xr:uid="{00000000-0005-0000-0000-0000BD400000}"/>
    <cellStyle name="Migliaia 3 17 2 2 2" xfId="43160" xr:uid="{00000000-0005-0000-0000-0000BE400000}"/>
    <cellStyle name="Migliaia 3 17 2 3" xfId="31743" xr:uid="{00000000-0005-0000-0000-0000BF400000}"/>
    <cellStyle name="Migliaia 3 17 3" xfId="14615" xr:uid="{00000000-0005-0000-0000-0000C0400000}"/>
    <cellStyle name="Migliaia 3 17 3 2" xfId="37452" xr:uid="{00000000-0005-0000-0000-0000C1400000}"/>
    <cellStyle name="Migliaia 3 17 4" xfId="26035" xr:uid="{00000000-0005-0000-0000-0000C2400000}"/>
    <cellStyle name="Migliaia 3 18" xfId="6052" xr:uid="{00000000-0005-0000-0000-0000C3400000}"/>
    <cellStyle name="Migliaia 3 18 2" xfId="17469" xr:uid="{00000000-0005-0000-0000-0000C4400000}"/>
    <cellStyle name="Migliaia 3 18 2 2" xfId="40306" xr:uid="{00000000-0005-0000-0000-0000C5400000}"/>
    <cellStyle name="Migliaia 3 18 3" xfId="28889" xr:uid="{00000000-0005-0000-0000-0000C6400000}"/>
    <cellStyle name="Migliaia 3 19" xfId="11761" xr:uid="{00000000-0005-0000-0000-0000C7400000}"/>
    <cellStyle name="Migliaia 3 19 2" xfId="34598" xr:uid="{00000000-0005-0000-0000-0000C8400000}"/>
    <cellStyle name="Migliaia 3 2" xfId="97" xr:uid="{00000000-0005-0000-0000-0000C9400000}"/>
    <cellStyle name="Migliaia 3 2 10" xfId="1261" xr:uid="{00000000-0005-0000-0000-0000CA400000}"/>
    <cellStyle name="Migliaia 3 2 10 2" xfId="2745" xr:uid="{00000000-0005-0000-0000-0000CB400000}"/>
    <cellStyle name="Migliaia 3 2 10 2 2" xfId="5601" xr:uid="{00000000-0005-0000-0000-0000CC400000}"/>
    <cellStyle name="Migliaia 3 2 10 2 2 2" xfId="11309" xr:uid="{00000000-0005-0000-0000-0000CD400000}"/>
    <cellStyle name="Migliaia 3 2 10 2 2 2 2" xfId="22727" xr:uid="{00000000-0005-0000-0000-0000CE400000}"/>
    <cellStyle name="Migliaia 3 2 10 2 2 2 2 2" xfId="45564" xr:uid="{00000000-0005-0000-0000-0000CF400000}"/>
    <cellStyle name="Migliaia 3 2 10 2 2 2 3" xfId="34147" xr:uid="{00000000-0005-0000-0000-0000D0400000}"/>
    <cellStyle name="Migliaia 3 2 10 2 2 3" xfId="17019" xr:uid="{00000000-0005-0000-0000-0000D1400000}"/>
    <cellStyle name="Migliaia 3 2 10 2 2 3 2" xfId="39856" xr:uid="{00000000-0005-0000-0000-0000D2400000}"/>
    <cellStyle name="Migliaia 3 2 10 2 2 4" xfId="28439" xr:uid="{00000000-0005-0000-0000-0000D3400000}"/>
    <cellStyle name="Migliaia 3 2 10 2 3" xfId="8456" xr:uid="{00000000-0005-0000-0000-0000D4400000}"/>
    <cellStyle name="Migliaia 3 2 10 2 3 2" xfId="19873" xr:uid="{00000000-0005-0000-0000-0000D5400000}"/>
    <cellStyle name="Migliaia 3 2 10 2 3 2 2" xfId="42710" xr:uid="{00000000-0005-0000-0000-0000D6400000}"/>
    <cellStyle name="Migliaia 3 2 10 2 3 3" xfId="31293" xr:uid="{00000000-0005-0000-0000-0000D7400000}"/>
    <cellStyle name="Migliaia 3 2 10 2 4" xfId="14165" xr:uid="{00000000-0005-0000-0000-0000D8400000}"/>
    <cellStyle name="Migliaia 3 2 10 2 4 2" xfId="37002" xr:uid="{00000000-0005-0000-0000-0000D9400000}"/>
    <cellStyle name="Migliaia 3 2 10 2 5" xfId="25585" xr:uid="{00000000-0005-0000-0000-0000DA400000}"/>
    <cellStyle name="Migliaia 3 2 10 3" xfId="4174" xr:uid="{00000000-0005-0000-0000-0000DB400000}"/>
    <cellStyle name="Migliaia 3 2 10 3 2" xfId="9883" xr:uid="{00000000-0005-0000-0000-0000DC400000}"/>
    <cellStyle name="Migliaia 3 2 10 3 2 2" xfId="21300" xr:uid="{00000000-0005-0000-0000-0000DD400000}"/>
    <cellStyle name="Migliaia 3 2 10 3 2 2 2" xfId="44137" xr:uid="{00000000-0005-0000-0000-0000DE400000}"/>
    <cellStyle name="Migliaia 3 2 10 3 2 3" xfId="32720" xr:uid="{00000000-0005-0000-0000-0000DF400000}"/>
    <cellStyle name="Migliaia 3 2 10 3 3" xfId="15592" xr:uid="{00000000-0005-0000-0000-0000E0400000}"/>
    <cellStyle name="Migliaia 3 2 10 3 3 2" xfId="38429" xr:uid="{00000000-0005-0000-0000-0000E1400000}"/>
    <cellStyle name="Migliaia 3 2 10 3 4" xfId="27012" xr:uid="{00000000-0005-0000-0000-0000E2400000}"/>
    <cellStyle name="Migliaia 3 2 10 4" xfId="7029" xr:uid="{00000000-0005-0000-0000-0000E3400000}"/>
    <cellStyle name="Migliaia 3 2 10 4 2" xfId="18446" xr:uid="{00000000-0005-0000-0000-0000E4400000}"/>
    <cellStyle name="Migliaia 3 2 10 4 2 2" xfId="41283" xr:uid="{00000000-0005-0000-0000-0000E5400000}"/>
    <cellStyle name="Migliaia 3 2 10 4 3" xfId="29866" xr:uid="{00000000-0005-0000-0000-0000E6400000}"/>
    <cellStyle name="Migliaia 3 2 10 5" xfId="12738" xr:uid="{00000000-0005-0000-0000-0000E7400000}"/>
    <cellStyle name="Migliaia 3 2 10 5 2" xfId="35575" xr:uid="{00000000-0005-0000-0000-0000E8400000}"/>
    <cellStyle name="Migliaia 3 2 10 6" xfId="24158" xr:uid="{00000000-0005-0000-0000-0000E9400000}"/>
    <cellStyle name="Migliaia 3 2 11" xfId="1508" xr:uid="{00000000-0005-0000-0000-0000EA400000}"/>
    <cellStyle name="Migliaia 3 2 11 2" xfId="2962" xr:uid="{00000000-0005-0000-0000-0000EB400000}"/>
    <cellStyle name="Migliaia 3 2 11 2 2" xfId="5818" xr:uid="{00000000-0005-0000-0000-0000EC400000}"/>
    <cellStyle name="Migliaia 3 2 11 2 2 2" xfId="11526" xr:uid="{00000000-0005-0000-0000-0000ED400000}"/>
    <cellStyle name="Migliaia 3 2 11 2 2 2 2" xfId="22944" xr:uid="{00000000-0005-0000-0000-0000EE400000}"/>
    <cellStyle name="Migliaia 3 2 11 2 2 2 2 2" xfId="45781" xr:uid="{00000000-0005-0000-0000-0000EF400000}"/>
    <cellStyle name="Migliaia 3 2 11 2 2 2 3" xfId="34364" xr:uid="{00000000-0005-0000-0000-0000F0400000}"/>
    <cellStyle name="Migliaia 3 2 11 2 2 3" xfId="17236" xr:uid="{00000000-0005-0000-0000-0000F1400000}"/>
    <cellStyle name="Migliaia 3 2 11 2 2 3 2" xfId="40073" xr:uid="{00000000-0005-0000-0000-0000F2400000}"/>
    <cellStyle name="Migliaia 3 2 11 2 2 4" xfId="28656" xr:uid="{00000000-0005-0000-0000-0000F3400000}"/>
    <cellStyle name="Migliaia 3 2 11 2 3" xfId="8673" xr:uid="{00000000-0005-0000-0000-0000F4400000}"/>
    <cellStyle name="Migliaia 3 2 11 2 3 2" xfId="20090" xr:uid="{00000000-0005-0000-0000-0000F5400000}"/>
    <cellStyle name="Migliaia 3 2 11 2 3 2 2" xfId="42927" xr:uid="{00000000-0005-0000-0000-0000F6400000}"/>
    <cellStyle name="Migliaia 3 2 11 2 3 3" xfId="31510" xr:uid="{00000000-0005-0000-0000-0000F7400000}"/>
    <cellStyle name="Migliaia 3 2 11 2 4" xfId="14382" xr:uid="{00000000-0005-0000-0000-0000F8400000}"/>
    <cellStyle name="Migliaia 3 2 11 2 4 2" xfId="37219" xr:uid="{00000000-0005-0000-0000-0000F9400000}"/>
    <cellStyle name="Migliaia 3 2 11 2 5" xfId="25802" xr:uid="{00000000-0005-0000-0000-0000FA400000}"/>
    <cellStyle name="Migliaia 3 2 11 3" xfId="4391" xr:uid="{00000000-0005-0000-0000-0000FB400000}"/>
    <cellStyle name="Migliaia 3 2 11 3 2" xfId="10100" xr:uid="{00000000-0005-0000-0000-0000FC400000}"/>
    <cellStyle name="Migliaia 3 2 11 3 2 2" xfId="21517" xr:uid="{00000000-0005-0000-0000-0000FD400000}"/>
    <cellStyle name="Migliaia 3 2 11 3 2 2 2" xfId="44354" xr:uid="{00000000-0005-0000-0000-0000FE400000}"/>
    <cellStyle name="Migliaia 3 2 11 3 2 3" xfId="32937" xr:uid="{00000000-0005-0000-0000-0000FF400000}"/>
    <cellStyle name="Migliaia 3 2 11 3 3" xfId="15809" xr:uid="{00000000-0005-0000-0000-000000410000}"/>
    <cellStyle name="Migliaia 3 2 11 3 3 2" xfId="38646" xr:uid="{00000000-0005-0000-0000-000001410000}"/>
    <cellStyle name="Migliaia 3 2 11 3 4" xfId="27229" xr:uid="{00000000-0005-0000-0000-000002410000}"/>
    <cellStyle name="Migliaia 3 2 11 4" xfId="7246" xr:uid="{00000000-0005-0000-0000-000003410000}"/>
    <cellStyle name="Migliaia 3 2 11 4 2" xfId="18663" xr:uid="{00000000-0005-0000-0000-000004410000}"/>
    <cellStyle name="Migliaia 3 2 11 4 2 2" xfId="41500" xr:uid="{00000000-0005-0000-0000-000005410000}"/>
    <cellStyle name="Migliaia 3 2 11 4 3" xfId="30083" xr:uid="{00000000-0005-0000-0000-000006410000}"/>
    <cellStyle name="Migliaia 3 2 11 5" xfId="12955" xr:uid="{00000000-0005-0000-0000-000007410000}"/>
    <cellStyle name="Migliaia 3 2 11 5 2" xfId="35792" xr:uid="{00000000-0005-0000-0000-000008410000}"/>
    <cellStyle name="Migliaia 3 2 11 6" xfId="24375" xr:uid="{00000000-0005-0000-0000-000009410000}"/>
    <cellStyle name="Migliaia 3 2 12" xfId="204" xr:uid="{00000000-0005-0000-0000-00000A410000}"/>
    <cellStyle name="Migliaia 3 2 12 2" xfId="1849" xr:uid="{00000000-0005-0000-0000-00000B410000}"/>
    <cellStyle name="Migliaia 3 2 12 2 2" xfId="4705" xr:uid="{00000000-0005-0000-0000-00000C410000}"/>
    <cellStyle name="Migliaia 3 2 12 2 2 2" xfId="10414" xr:uid="{00000000-0005-0000-0000-00000D410000}"/>
    <cellStyle name="Migliaia 3 2 12 2 2 2 2" xfId="21831" xr:uid="{00000000-0005-0000-0000-00000E410000}"/>
    <cellStyle name="Migliaia 3 2 12 2 2 2 2 2" xfId="44668" xr:uid="{00000000-0005-0000-0000-00000F410000}"/>
    <cellStyle name="Migliaia 3 2 12 2 2 2 3" xfId="33251" xr:uid="{00000000-0005-0000-0000-000010410000}"/>
    <cellStyle name="Migliaia 3 2 12 2 2 3" xfId="16123" xr:uid="{00000000-0005-0000-0000-000011410000}"/>
    <cellStyle name="Migliaia 3 2 12 2 2 3 2" xfId="38960" xr:uid="{00000000-0005-0000-0000-000012410000}"/>
    <cellStyle name="Migliaia 3 2 12 2 2 4" xfId="27543" xr:uid="{00000000-0005-0000-0000-000013410000}"/>
    <cellStyle name="Migliaia 3 2 12 2 3" xfId="7560" xr:uid="{00000000-0005-0000-0000-000014410000}"/>
    <cellStyle name="Migliaia 3 2 12 2 3 2" xfId="18977" xr:uid="{00000000-0005-0000-0000-000015410000}"/>
    <cellStyle name="Migliaia 3 2 12 2 3 2 2" xfId="41814" xr:uid="{00000000-0005-0000-0000-000016410000}"/>
    <cellStyle name="Migliaia 3 2 12 2 3 3" xfId="30397" xr:uid="{00000000-0005-0000-0000-000017410000}"/>
    <cellStyle name="Migliaia 3 2 12 2 4" xfId="13269" xr:uid="{00000000-0005-0000-0000-000018410000}"/>
    <cellStyle name="Migliaia 3 2 12 2 4 2" xfId="36106" xr:uid="{00000000-0005-0000-0000-000019410000}"/>
    <cellStyle name="Migliaia 3 2 12 2 5" xfId="24689" xr:uid="{00000000-0005-0000-0000-00001A410000}"/>
    <cellStyle name="Migliaia 3 2 12 3" xfId="3278" xr:uid="{00000000-0005-0000-0000-00001B410000}"/>
    <cellStyle name="Migliaia 3 2 12 3 2" xfId="8987" xr:uid="{00000000-0005-0000-0000-00001C410000}"/>
    <cellStyle name="Migliaia 3 2 12 3 2 2" xfId="20404" xr:uid="{00000000-0005-0000-0000-00001D410000}"/>
    <cellStyle name="Migliaia 3 2 12 3 2 2 2" xfId="43241" xr:uid="{00000000-0005-0000-0000-00001E410000}"/>
    <cellStyle name="Migliaia 3 2 12 3 2 3" xfId="31824" xr:uid="{00000000-0005-0000-0000-00001F410000}"/>
    <cellStyle name="Migliaia 3 2 12 3 3" xfId="14696" xr:uid="{00000000-0005-0000-0000-000020410000}"/>
    <cellStyle name="Migliaia 3 2 12 3 3 2" xfId="37533" xr:uid="{00000000-0005-0000-0000-000021410000}"/>
    <cellStyle name="Migliaia 3 2 12 3 4" xfId="26116" xr:uid="{00000000-0005-0000-0000-000022410000}"/>
    <cellStyle name="Migliaia 3 2 12 4" xfId="6133" xr:uid="{00000000-0005-0000-0000-000023410000}"/>
    <cellStyle name="Migliaia 3 2 12 4 2" xfId="17550" xr:uid="{00000000-0005-0000-0000-000024410000}"/>
    <cellStyle name="Migliaia 3 2 12 4 2 2" xfId="40387" xr:uid="{00000000-0005-0000-0000-000025410000}"/>
    <cellStyle name="Migliaia 3 2 12 4 3" xfId="28970" xr:uid="{00000000-0005-0000-0000-000026410000}"/>
    <cellStyle name="Migliaia 3 2 12 5" xfId="11842" xr:uid="{00000000-0005-0000-0000-000027410000}"/>
    <cellStyle name="Migliaia 3 2 12 5 2" xfId="34679" xr:uid="{00000000-0005-0000-0000-000028410000}"/>
    <cellStyle name="Migliaia 3 2 12 6" xfId="23262" xr:uid="{00000000-0005-0000-0000-000029410000}"/>
    <cellStyle name="Migliaia 3 2 13" xfId="1799" xr:uid="{00000000-0005-0000-0000-00002A410000}"/>
    <cellStyle name="Migliaia 3 2 13 2" xfId="4655" xr:uid="{00000000-0005-0000-0000-00002B410000}"/>
    <cellStyle name="Migliaia 3 2 13 2 2" xfId="10364" xr:uid="{00000000-0005-0000-0000-00002C410000}"/>
    <cellStyle name="Migliaia 3 2 13 2 2 2" xfId="21781" xr:uid="{00000000-0005-0000-0000-00002D410000}"/>
    <cellStyle name="Migliaia 3 2 13 2 2 2 2" xfId="44618" xr:uid="{00000000-0005-0000-0000-00002E410000}"/>
    <cellStyle name="Migliaia 3 2 13 2 2 3" xfId="33201" xr:uid="{00000000-0005-0000-0000-00002F410000}"/>
    <cellStyle name="Migliaia 3 2 13 2 3" xfId="16073" xr:uid="{00000000-0005-0000-0000-000030410000}"/>
    <cellStyle name="Migliaia 3 2 13 2 3 2" xfId="38910" xr:uid="{00000000-0005-0000-0000-000031410000}"/>
    <cellStyle name="Migliaia 3 2 13 2 4" xfId="27493" xr:uid="{00000000-0005-0000-0000-000032410000}"/>
    <cellStyle name="Migliaia 3 2 13 3" xfId="7510" xr:uid="{00000000-0005-0000-0000-000033410000}"/>
    <cellStyle name="Migliaia 3 2 13 3 2" xfId="18927" xr:uid="{00000000-0005-0000-0000-000034410000}"/>
    <cellStyle name="Migliaia 3 2 13 3 2 2" xfId="41764" xr:uid="{00000000-0005-0000-0000-000035410000}"/>
    <cellStyle name="Migliaia 3 2 13 3 3" xfId="30347" xr:uid="{00000000-0005-0000-0000-000036410000}"/>
    <cellStyle name="Migliaia 3 2 13 4" xfId="13219" xr:uid="{00000000-0005-0000-0000-000037410000}"/>
    <cellStyle name="Migliaia 3 2 13 4 2" xfId="36056" xr:uid="{00000000-0005-0000-0000-000038410000}"/>
    <cellStyle name="Migliaia 3 2 13 5" xfId="24639" xr:uid="{00000000-0005-0000-0000-000039410000}"/>
    <cellStyle name="Migliaia 3 2 14" xfId="3228" xr:uid="{00000000-0005-0000-0000-00003A410000}"/>
    <cellStyle name="Migliaia 3 2 14 2" xfId="8937" xr:uid="{00000000-0005-0000-0000-00003B410000}"/>
    <cellStyle name="Migliaia 3 2 14 2 2" xfId="20354" xr:uid="{00000000-0005-0000-0000-00003C410000}"/>
    <cellStyle name="Migliaia 3 2 14 2 2 2" xfId="43191" xr:uid="{00000000-0005-0000-0000-00003D410000}"/>
    <cellStyle name="Migliaia 3 2 14 2 3" xfId="31774" xr:uid="{00000000-0005-0000-0000-00003E410000}"/>
    <cellStyle name="Migliaia 3 2 14 3" xfId="14646" xr:uid="{00000000-0005-0000-0000-00003F410000}"/>
    <cellStyle name="Migliaia 3 2 14 3 2" xfId="37483" xr:uid="{00000000-0005-0000-0000-000040410000}"/>
    <cellStyle name="Migliaia 3 2 14 4" xfId="26066" xr:uid="{00000000-0005-0000-0000-000041410000}"/>
    <cellStyle name="Migliaia 3 2 15" xfId="6083" xr:uid="{00000000-0005-0000-0000-000042410000}"/>
    <cellStyle name="Migliaia 3 2 15 2" xfId="17500" xr:uid="{00000000-0005-0000-0000-000043410000}"/>
    <cellStyle name="Migliaia 3 2 15 2 2" xfId="40337" xr:uid="{00000000-0005-0000-0000-000044410000}"/>
    <cellStyle name="Migliaia 3 2 15 3" xfId="28920" xr:uid="{00000000-0005-0000-0000-000045410000}"/>
    <cellStyle name="Migliaia 3 2 16" xfId="11792" xr:uid="{00000000-0005-0000-0000-000046410000}"/>
    <cellStyle name="Migliaia 3 2 16 2" xfId="34629" xr:uid="{00000000-0005-0000-0000-000047410000}"/>
    <cellStyle name="Migliaia 3 2 17" xfId="23212" xr:uid="{00000000-0005-0000-0000-000048410000}"/>
    <cellStyle name="Migliaia 3 2 18" xfId="144" xr:uid="{00000000-0005-0000-0000-000049410000}"/>
    <cellStyle name="Migliaia 3 2 2" xfId="130" xr:uid="{00000000-0005-0000-0000-00004A410000}"/>
    <cellStyle name="Migliaia 3 2 2 10" xfId="1887" xr:uid="{00000000-0005-0000-0000-00004B410000}"/>
    <cellStyle name="Migliaia 3 2 2 10 2" xfId="4743" xr:uid="{00000000-0005-0000-0000-00004C410000}"/>
    <cellStyle name="Migliaia 3 2 2 10 2 2" xfId="10452" xr:uid="{00000000-0005-0000-0000-00004D410000}"/>
    <cellStyle name="Migliaia 3 2 2 10 2 2 2" xfId="21869" xr:uid="{00000000-0005-0000-0000-00004E410000}"/>
    <cellStyle name="Migliaia 3 2 2 10 2 2 2 2" xfId="44706" xr:uid="{00000000-0005-0000-0000-00004F410000}"/>
    <cellStyle name="Migliaia 3 2 2 10 2 2 3" xfId="33289" xr:uid="{00000000-0005-0000-0000-000050410000}"/>
    <cellStyle name="Migliaia 3 2 2 10 2 3" xfId="16161" xr:uid="{00000000-0005-0000-0000-000051410000}"/>
    <cellStyle name="Migliaia 3 2 2 10 2 3 2" xfId="38998" xr:uid="{00000000-0005-0000-0000-000052410000}"/>
    <cellStyle name="Migliaia 3 2 2 10 2 4" xfId="27581" xr:uid="{00000000-0005-0000-0000-000053410000}"/>
    <cellStyle name="Migliaia 3 2 2 10 3" xfId="7598" xr:uid="{00000000-0005-0000-0000-000054410000}"/>
    <cellStyle name="Migliaia 3 2 2 10 3 2" xfId="19015" xr:uid="{00000000-0005-0000-0000-000055410000}"/>
    <cellStyle name="Migliaia 3 2 2 10 3 2 2" xfId="41852" xr:uid="{00000000-0005-0000-0000-000056410000}"/>
    <cellStyle name="Migliaia 3 2 2 10 3 3" xfId="30435" xr:uid="{00000000-0005-0000-0000-000057410000}"/>
    <cellStyle name="Migliaia 3 2 2 10 4" xfId="13307" xr:uid="{00000000-0005-0000-0000-000058410000}"/>
    <cellStyle name="Migliaia 3 2 2 10 4 2" xfId="36144" xr:uid="{00000000-0005-0000-0000-000059410000}"/>
    <cellStyle name="Migliaia 3 2 2 10 5" xfId="24727" xr:uid="{00000000-0005-0000-0000-00005A410000}"/>
    <cellStyle name="Migliaia 3 2 2 11" xfId="3316" xr:uid="{00000000-0005-0000-0000-00005B410000}"/>
    <cellStyle name="Migliaia 3 2 2 11 2" xfId="9025" xr:uid="{00000000-0005-0000-0000-00005C410000}"/>
    <cellStyle name="Migliaia 3 2 2 11 2 2" xfId="20442" xr:uid="{00000000-0005-0000-0000-00005D410000}"/>
    <cellStyle name="Migliaia 3 2 2 11 2 2 2" xfId="43279" xr:uid="{00000000-0005-0000-0000-00005E410000}"/>
    <cellStyle name="Migliaia 3 2 2 11 2 3" xfId="31862" xr:uid="{00000000-0005-0000-0000-00005F410000}"/>
    <cellStyle name="Migliaia 3 2 2 11 3" xfId="14734" xr:uid="{00000000-0005-0000-0000-000060410000}"/>
    <cellStyle name="Migliaia 3 2 2 11 3 2" xfId="37571" xr:uid="{00000000-0005-0000-0000-000061410000}"/>
    <cellStyle name="Migliaia 3 2 2 11 4" xfId="26154" xr:uid="{00000000-0005-0000-0000-000062410000}"/>
    <cellStyle name="Migliaia 3 2 2 12" xfId="6171" xr:uid="{00000000-0005-0000-0000-000063410000}"/>
    <cellStyle name="Migliaia 3 2 2 12 2" xfId="17588" xr:uid="{00000000-0005-0000-0000-000064410000}"/>
    <cellStyle name="Migliaia 3 2 2 12 2 2" xfId="40425" xr:uid="{00000000-0005-0000-0000-000065410000}"/>
    <cellStyle name="Migliaia 3 2 2 12 3" xfId="29008" xr:uid="{00000000-0005-0000-0000-000066410000}"/>
    <cellStyle name="Migliaia 3 2 2 13" xfId="11880" xr:uid="{00000000-0005-0000-0000-000067410000}"/>
    <cellStyle name="Migliaia 3 2 2 13 2" xfId="34717" xr:uid="{00000000-0005-0000-0000-000068410000}"/>
    <cellStyle name="Migliaia 3 2 2 14" xfId="23300" xr:uid="{00000000-0005-0000-0000-000069410000}"/>
    <cellStyle name="Migliaia 3 2 2 15" xfId="256" xr:uid="{00000000-0005-0000-0000-00006A410000}"/>
    <cellStyle name="Migliaia 3 2 2 2" xfId="331" xr:uid="{00000000-0005-0000-0000-00006B410000}"/>
    <cellStyle name="Migliaia 3 2 2 2 10" xfId="6244" xr:uid="{00000000-0005-0000-0000-00006C410000}"/>
    <cellStyle name="Migliaia 3 2 2 2 10 2" xfId="17661" xr:uid="{00000000-0005-0000-0000-00006D410000}"/>
    <cellStyle name="Migliaia 3 2 2 2 10 2 2" xfId="40498" xr:uid="{00000000-0005-0000-0000-00006E410000}"/>
    <cellStyle name="Migliaia 3 2 2 2 10 3" xfId="29081" xr:uid="{00000000-0005-0000-0000-00006F410000}"/>
    <cellStyle name="Migliaia 3 2 2 2 11" xfId="11953" xr:uid="{00000000-0005-0000-0000-000070410000}"/>
    <cellStyle name="Migliaia 3 2 2 2 11 2" xfId="34790" xr:uid="{00000000-0005-0000-0000-000071410000}"/>
    <cellStyle name="Migliaia 3 2 2 2 12" xfId="23373" xr:uid="{00000000-0005-0000-0000-000072410000}"/>
    <cellStyle name="Migliaia 3 2 2 2 2" xfId="481" xr:uid="{00000000-0005-0000-0000-000073410000}"/>
    <cellStyle name="Migliaia 3 2 2 2 2 10" xfId="12073" xr:uid="{00000000-0005-0000-0000-000074410000}"/>
    <cellStyle name="Migliaia 3 2 2 2 2 10 2" xfId="34910" xr:uid="{00000000-0005-0000-0000-000075410000}"/>
    <cellStyle name="Migliaia 3 2 2 2 2 11" xfId="23493" xr:uid="{00000000-0005-0000-0000-000076410000}"/>
    <cellStyle name="Migliaia 3 2 2 2 2 2" xfId="735" xr:uid="{00000000-0005-0000-0000-000077410000}"/>
    <cellStyle name="Migliaia 3 2 2 2 2 2 2" xfId="2297" xr:uid="{00000000-0005-0000-0000-000078410000}"/>
    <cellStyle name="Migliaia 3 2 2 2 2 2 2 2" xfId="5153" xr:uid="{00000000-0005-0000-0000-000079410000}"/>
    <cellStyle name="Migliaia 3 2 2 2 2 2 2 2 2" xfId="10861" xr:uid="{00000000-0005-0000-0000-00007A410000}"/>
    <cellStyle name="Migliaia 3 2 2 2 2 2 2 2 2 2" xfId="22279" xr:uid="{00000000-0005-0000-0000-00007B410000}"/>
    <cellStyle name="Migliaia 3 2 2 2 2 2 2 2 2 2 2" xfId="45116" xr:uid="{00000000-0005-0000-0000-00007C410000}"/>
    <cellStyle name="Migliaia 3 2 2 2 2 2 2 2 2 3" xfId="33699" xr:uid="{00000000-0005-0000-0000-00007D410000}"/>
    <cellStyle name="Migliaia 3 2 2 2 2 2 2 2 3" xfId="16571" xr:uid="{00000000-0005-0000-0000-00007E410000}"/>
    <cellStyle name="Migliaia 3 2 2 2 2 2 2 2 3 2" xfId="39408" xr:uid="{00000000-0005-0000-0000-00007F410000}"/>
    <cellStyle name="Migliaia 3 2 2 2 2 2 2 2 4" xfId="27991" xr:uid="{00000000-0005-0000-0000-000080410000}"/>
    <cellStyle name="Migliaia 3 2 2 2 2 2 2 3" xfId="8008" xr:uid="{00000000-0005-0000-0000-000081410000}"/>
    <cellStyle name="Migliaia 3 2 2 2 2 2 2 3 2" xfId="19425" xr:uid="{00000000-0005-0000-0000-000082410000}"/>
    <cellStyle name="Migliaia 3 2 2 2 2 2 2 3 2 2" xfId="42262" xr:uid="{00000000-0005-0000-0000-000083410000}"/>
    <cellStyle name="Migliaia 3 2 2 2 2 2 2 3 3" xfId="30845" xr:uid="{00000000-0005-0000-0000-000084410000}"/>
    <cellStyle name="Migliaia 3 2 2 2 2 2 2 4" xfId="13717" xr:uid="{00000000-0005-0000-0000-000085410000}"/>
    <cellStyle name="Migliaia 3 2 2 2 2 2 2 4 2" xfId="36554" xr:uid="{00000000-0005-0000-0000-000086410000}"/>
    <cellStyle name="Migliaia 3 2 2 2 2 2 2 5" xfId="25137" xr:uid="{00000000-0005-0000-0000-000087410000}"/>
    <cellStyle name="Migliaia 3 2 2 2 2 2 3" xfId="3726" xr:uid="{00000000-0005-0000-0000-000088410000}"/>
    <cellStyle name="Migliaia 3 2 2 2 2 2 3 2" xfId="9435" xr:uid="{00000000-0005-0000-0000-000089410000}"/>
    <cellStyle name="Migliaia 3 2 2 2 2 2 3 2 2" xfId="20852" xr:uid="{00000000-0005-0000-0000-00008A410000}"/>
    <cellStyle name="Migliaia 3 2 2 2 2 2 3 2 2 2" xfId="43689" xr:uid="{00000000-0005-0000-0000-00008B410000}"/>
    <cellStyle name="Migliaia 3 2 2 2 2 2 3 2 3" xfId="32272" xr:uid="{00000000-0005-0000-0000-00008C410000}"/>
    <cellStyle name="Migliaia 3 2 2 2 2 2 3 3" xfId="15144" xr:uid="{00000000-0005-0000-0000-00008D410000}"/>
    <cellStyle name="Migliaia 3 2 2 2 2 2 3 3 2" xfId="37981" xr:uid="{00000000-0005-0000-0000-00008E410000}"/>
    <cellStyle name="Migliaia 3 2 2 2 2 2 3 4" xfId="26564" xr:uid="{00000000-0005-0000-0000-00008F410000}"/>
    <cellStyle name="Migliaia 3 2 2 2 2 2 4" xfId="6581" xr:uid="{00000000-0005-0000-0000-000090410000}"/>
    <cellStyle name="Migliaia 3 2 2 2 2 2 4 2" xfId="17998" xr:uid="{00000000-0005-0000-0000-000091410000}"/>
    <cellStyle name="Migliaia 3 2 2 2 2 2 4 2 2" xfId="40835" xr:uid="{00000000-0005-0000-0000-000092410000}"/>
    <cellStyle name="Migliaia 3 2 2 2 2 2 4 3" xfId="29418" xr:uid="{00000000-0005-0000-0000-000093410000}"/>
    <cellStyle name="Migliaia 3 2 2 2 2 2 5" xfId="12290" xr:uid="{00000000-0005-0000-0000-000094410000}"/>
    <cellStyle name="Migliaia 3 2 2 2 2 2 5 2" xfId="35127" xr:uid="{00000000-0005-0000-0000-000095410000}"/>
    <cellStyle name="Migliaia 3 2 2 2 2 2 6" xfId="23710" xr:uid="{00000000-0005-0000-0000-000096410000}"/>
    <cellStyle name="Migliaia 3 2 2 2 2 3" xfId="995" xr:uid="{00000000-0005-0000-0000-000097410000}"/>
    <cellStyle name="Migliaia 3 2 2 2 2 3 2" xfId="2514" xr:uid="{00000000-0005-0000-0000-000098410000}"/>
    <cellStyle name="Migliaia 3 2 2 2 2 3 2 2" xfId="5370" xr:uid="{00000000-0005-0000-0000-000099410000}"/>
    <cellStyle name="Migliaia 3 2 2 2 2 3 2 2 2" xfId="11078" xr:uid="{00000000-0005-0000-0000-00009A410000}"/>
    <cellStyle name="Migliaia 3 2 2 2 2 3 2 2 2 2" xfId="22496" xr:uid="{00000000-0005-0000-0000-00009B410000}"/>
    <cellStyle name="Migliaia 3 2 2 2 2 3 2 2 2 2 2" xfId="45333" xr:uid="{00000000-0005-0000-0000-00009C410000}"/>
    <cellStyle name="Migliaia 3 2 2 2 2 3 2 2 2 3" xfId="33916" xr:uid="{00000000-0005-0000-0000-00009D410000}"/>
    <cellStyle name="Migliaia 3 2 2 2 2 3 2 2 3" xfId="16788" xr:uid="{00000000-0005-0000-0000-00009E410000}"/>
    <cellStyle name="Migliaia 3 2 2 2 2 3 2 2 3 2" xfId="39625" xr:uid="{00000000-0005-0000-0000-00009F410000}"/>
    <cellStyle name="Migliaia 3 2 2 2 2 3 2 2 4" xfId="28208" xr:uid="{00000000-0005-0000-0000-0000A0410000}"/>
    <cellStyle name="Migliaia 3 2 2 2 2 3 2 3" xfId="8225" xr:uid="{00000000-0005-0000-0000-0000A1410000}"/>
    <cellStyle name="Migliaia 3 2 2 2 2 3 2 3 2" xfId="19642" xr:uid="{00000000-0005-0000-0000-0000A2410000}"/>
    <cellStyle name="Migliaia 3 2 2 2 2 3 2 3 2 2" xfId="42479" xr:uid="{00000000-0005-0000-0000-0000A3410000}"/>
    <cellStyle name="Migliaia 3 2 2 2 2 3 2 3 3" xfId="31062" xr:uid="{00000000-0005-0000-0000-0000A4410000}"/>
    <cellStyle name="Migliaia 3 2 2 2 2 3 2 4" xfId="13934" xr:uid="{00000000-0005-0000-0000-0000A5410000}"/>
    <cellStyle name="Migliaia 3 2 2 2 2 3 2 4 2" xfId="36771" xr:uid="{00000000-0005-0000-0000-0000A6410000}"/>
    <cellStyle name="Migliaia 3 2 2 2 2 3 2 5" xfId="25354" xr:uid="{00000000-0005-0000-0000-0000A7410000}"/>
    <cellStyle name="Migliaia 3 2 2 2 2 3 3" xfId="3943" xr:uid="{00000000-0005-0000-0000-0000A8410000}"/>
    <cellStyle name="Migliaia 3 2 2 2 2 3 3 2" xfId="9652" xr:uid="{00000000-0005-0000-0000-0000A9410000}"/>
    <cellStyle name="Migliaia 3 2 2 2 2 3 3 2 2" xfId="21069" xr:uid="{00000000-0005-0000-0000-0000AA410000}"/>
    <cellStyle name="Migliaia 3 2 2 2 2 3 3 2 2 2" xfId="43906" xr:uid="{00000000-0005-0000-0000-0000AB410000}"/>
    <cellStyle name="Migliaia 3 2 2 2 2 3 3 2 3" xfId="32489" xr:uid="{00000000-0005-0000-0000-0000AC410000}"/>
    <cellStyle name="Migliaia 3 2 2 2 2 3 3 3" xfId="15361" xr:uid="{00000000-0005-0000-0000-0000AD410000}"/>
    <cellStyle name="Migliaia 3 2 2 2 2 3 3 3 2" xfId="38198" xr:uid="{00000000-0005-0000-0000-0000AE410000}"/>
    <cellStyle name="Migliaia 3 2 2 2 2 3 3 4" xfId="26781" xr:uid="{00000000-0005-0000-0000-0000AF410000}"/>
    <cellStyle name="Migliaia 3 2 2 2 2 3 4" xfId="6798" xr:uid="{00000000-0005-0000-0000-0000B0410000}"/>
    <cellStyle name="Migliaia 3 2 2 2 2 3 4 2" xfId="18215" xr:uid="{00000000-0005-0000-0000-0000B1410000}"/>
    <cellStyle name="Migliaia 3 2 2 2 2 3 4 2 2" xfId="41052" xr:uid="{00000000-0005-0000-0000-0000B2410000}"/>
    <cellStyle name="Migliaia 3 2 2 2 2 3 4 3" xfId="29635" xr:uid="{00000000-0005-0000-0000-0000B3410000}"/>
    <cellStyle name="Migliaia 3 2 2 2 2 3 5" xfId="12507" xr:uid="{00000000-0005-0000-0000-0000B4410000}"/>
    <cellStyle name="Migliaia 3 2 2 2 2 3 5 2" xfId="35344" xr:uid="{00000000-0005-0000-0000-0000B5410000}"/>
    <cellStyle name="Migliaia 3 2 2 2 2 3 6" xfId="23927" xr:uid="{00000000-0005-0000-0000-0000B6410000}"/>
    <cellStyle name="Migliaia 3 2 2 2 2 4" xfId="1242" xr:uid="{00000000-0005-0000-0000-0000B7410000}"/>
    <cellStyle name="Migliaia 3 2 2 2 2 4 2" xfId="2731" xr:uid="{00000000-0005-0000-0000-0000B8410000}"/>
    <cellStyle name="Migliaia 3 2 2 2 2 4 2 2" xfId="5587" xr:uid="{00000000-0005-0000-0000-0000B9410000}"/>
    <cellStyle name="Migliaia 3 2 2 2 2 4 2 2 2" xfId="11295" xr:uid="{00000000-0005-0000-0000-0000BA410000}"/>
    <cellStyle name="Migliaia 3 2 2 2 2 4 2 2 2 2" xfId="22713" xr:uid="{00000000-0005-0000-0000-0000BB410000}"/>
    <cellStyle name="Migliaia 3 2 2 2 2 4 2 2 2 2 2" xfId="45550" xr:uid="{00000000-0005-0000-0000-0000BC410000}"/>
    <cellStyle name="Migliaia 3 2 2 2 2 4 2 2 2 3" xfId="34133" xr:uid="{00000000-0005-0000-0000-0000BD410000}"/>
    <cellStyle name="Migliaia 3 2 2 2 2 4 2 2 3" xfId="17005" xr:uid="{00000000-0005-0000-0000-0000BE410000}"/>
    <cellStyle name="Migliaia 3 2 2 2 2 4 2 2 3 2" xfId="39842" xr:uid="{00000000-0005-0000-0000-0000BF410000}"/>
    <cellStyle name="Migliaia 3 2 2 2 2 4 2 2 4" xfId="28425" xr:uid="{00000000-0005-0000-0000-0000C0410000}"/>
    <cellStyle name="Migliaia 3 2 2 2 2 4 2 3" xfId="8442" xr:uid="{00000000-0005-0000-0000-0000C1410000}"/>
    <cellStyle name="Migliaia 3 2 2 2 2 4 2 3 2" xfId="19859" xr:uid="{00000000-0005-0000-0000-0000C2410000}"/>
    <cellStyle name="Migliaia 3 2 2 2 2 4 2 3 2 2" xfId="42696" xr:uid="{00000000-0005-0000-0000-0000C3410000}"/>
    <cellStyle name="Migliaia 3 2 2 2 2 4 2 3 3" xfId="31279" xr:uid="{00000000-0005-0000-0000-0000C4410000}"/>
    <cellStyle name="Migliaia 3 2 2 2 2 4 2 4" xfId="14151" xr:uid="{00000000-0005-0000-0000-0000C5410000}"/>
    <cellStyle name="Migliaia 3 2 2 2 2 4 2 4 2" xfId="36988" xr:uid="{00000000-0005-0000-0000-0000C6410000}"/>
    <cellStyle name="Migliaia 3 2 2 2 2 4 2 5" xfId="25571" xr:uid="{00000000-0005-0000-0000-0000C7410000}"/>
    <cellStyle name="Migliaia 3 2 2 2 2 4 3" xfId="4160" xr:uid="{00000000-0005-0000-0000-0000C8410000}"/>
    <cellStyle name="Migliaia 3 2 2 2 2 4 3 2" xfId="9869" xr:uid="{00000000-0005-0000-0000-0000C9410000}"/>
    <cellStyle name="Migliaia 3 2 2 2 2 4 3 2 2" xfId="21286" xr:uid="{00000000-0005-0000-0000-0000CA410000}"/>
    <cellStyle name="Migliaia 3 2 2 2 2 4 3 2 2 2" xfId="44123" xr:uid="{00000000-0005-0000-0000-0000CB410000}"/>
    <cellStyle name="Migliaia 3 2 2 2 2 4 3 2 3" xfId="32706" xr:uid="{00000000-0005-0000-0000-0000CC410000}"/>
    <cellStyle name="Migliaia 3 2 2 2 2 4 3 3" xfId="15578" xr:uid="{00000000-0005-0000-0000-0000CD410000}"/>
    <cellStyle name="Migliaia 3 2 2 2 2 4 3 3 2" xfId="38415" xr:uid="{00000000-0005-0000-0000-0000CE410000}"/>
    <cellStyle name="Migliaia 3 2 2 2 2 4 3 4" xfId="26998" xr:uid="{00000000-0005-0000-0000-0000CF410000}"/>
    <cellStyle name="Migliaia 3 2 2 2 2 4 4" xfId="7015" xr:uid="{00000000-0005-0000-0000-0000D0410000}"/>
    <cellStyle name="Migliaia 3 2 2 2 2 4 4 2" xfId="18432" xr:uid="{00000000-0005-0000-0000-0000D1410000}"/>
    <cellStyle name="Migliaia 3 2 2 2 2 4 4 2 2" xfId="41269" xr:uid="{00000000-0005-0000-0000-0000D2410000}"/>
    <cellStyle name="Migliaia 3 2 2 2 2 4 4 3" xfId="29852" xr:uid="{00000000-0005-0000-0000-0000D3410000}"/>
    <cellStyle name="Migliaia 3 2 2 2 2 4 5" xfId="12724" xr:uid="{00000000-0005-0000-0000-0000D4410000}"/>
    <cellStyle name="Migliaia 3 2 2 2 2 4 5 2" xfId="35561" xr:uid="{00000000-0005-0000-0000-0000D5410000}"/>
    <cellStyle name="Migliaia 3 2 2 2 2 4 6" xfId="24144" xr:uid="{00000000-0005-0000-0000-0000D6410000}"/>
    <cellStyle name="Migliaia 3 2 2 2 2 5" xfId="1489" xr:uid="{00000000-0005-0000-0000-0000D7410000}"/>
    <cellStyle name="Migliaia 3 2 2 2 2 5 2" xfId="2948" xr:uid="{00000000-0005-0000-0000-0000D8410000}"/>
    <cellStyle name="Migliaia 3 2 2 2 2 5 2 2" xfId="5804" xr:uid="{00000000-0005-0000-0000-0000D9410000}"/>
    <cellStyle name="Migliaia 3 2 2 2 2 5 2 2 2" xfId="11512" xr:uid="{00000000-0005-0000-0000-0000DA410000}"/>
    <cellStyle name="Migliaia 3 2 2 2 2 5 2 2 2 2" xfId="22930" xr:uid="{00000000-0005-0000-0000-0000DB410000}"/>
    <cellStyle name="Migliaia 3 2 2 2 2 5 2 2 2 2 2" xfId="45767" xr:uid="{00000000-0005-0000-0000-0000DC410000}"/>
    <cellStyle name="Migliaia 3 2 2 2 2 5 2 2 2 3" xfId="34350" xr:uid="{00000000-0005-0000-0000-0000DD410000}"/>
    <cellStyle name="Migliaia 3 2 2 2 2 5 2 2 3" xfId="17222" xr:uid="{00000000-0005-0000-0000-0000DE410000}"/>
    <cellStyle name="Migliaia 3 2 2 2 2 5 2 2 3 2" xfId="40059" xr:uid="{00000000-0005-0000-0000-0000DF410000}"/>
    <cellStyle name="Migliaia 3 2 2 2 2 5 2 2 4" xfId="28642" xr:uid="{00000000-0005-0000-0000-0000E0410000}"/>
    <cellStyle name="Migliaia 3 2 2 2 2 5 2 3" xfId="8659" xr:uid="{00000000-0005-0000-0000-0000E1410000}"/>
    <cellStyle name="Migliaia 3 2 2 2 2 5 2 3 2" xfId="20076" xr:uid="{00000000-0005-0000-0000-0000E2410000}"/>
    <cellStyle name="Migliaia 3 2 2 2 2 5 2 3 2 2" xfId="42913" xr:uid="{00000000-0005-0000-0000-0000E3410000}"/>
    <cellStyle name="Migliaia 3 2 2 2 2 5 2 3 3" xfId="31496" xr:uid="{00000000-0005-0000-0000-0000E4410000}"/>
    <cellStyle name="Migliaia 3 2 2 2 2 5 2 4" xfId="14368" xr:uid="{00000000-0005-0000-0000-0000E5410000}"/>
    <cellStyle name="Migliaia 3 2 2 2 2 5 2 4 2" xfId="37205" xr:uid="{00000000-0005-0000-0000-0000E6410000}"/>
    <cellStyle name="Migliaia 3 2 2 2 2 5 2 5" xfId="25788" xr:uid="{00000000-0005-0000-0000-0000E7410000}"/>
    <cellStyle name="Migliaia 3 2 2 2 2 5 3" xfId="4377" xr:uid="{00000000-0005-0000-0000-0000E8410000}"/>
    <cellStyle name="Migliaia 3 2 2 2 2 5 3 2" xfId="10086" xr:uid="{00000000-0005-0000-0000-0000E9410000}"/>
    <cellStyle name="Migliaia 3 2 2 2 2 5 3 2 2" xfId="21503" xr:uid="{00000000-0005-0000-0000-0000EA410000}"/>
    <cellStyle name="Migliaia 3 2 2 2 2 5 3 2 2 2" xfId="44340" xr:uid="{00000000-0005-0000-0000-0000EB410000}"/>
    <cellStyle name="Migliaia 3 2 2 2 2 5 3 2 3" xfId="32923" xr:uid="{00000000-0005-0000-0000-0000EC410000}"/>
    <cellStyle name="Migliaia 3 2 2 2 2 5 3 3" xfId="15795" xr:uid="{00000000-0005-0000-0000-0000ED410000}"/>
    <cellStyle name="Migliaia 3 2 2 2 2 5 3 3 2" xfId="38632" xr:uid="{00000000-0005-0000-0000-0000EE410000}"/>
    <cellStyle name="Migliaia 3 2 2 2 2 5 3 4" xfId="27215" xr:uid="{00000000-0005-0000-0000-0000EF410000}"/>
    <cellStyle name="Migliaia 3 2 2 2 2 5 4" xfId="7232" xr:uid="{00000000-0005-0000-0000-0000F0410000}"/>
    <cellStyle name="Migliaia 3 2 2 2 2 5 4 2" xfId="18649" xr:uid="{00000000-0005-0000-0000-0000F1410000}"/>
    <cellStyle name="Migliaia 3 2 2 2 2 5 4 2 2" xfId="41486" xr:uid="{00000000-0005-0000-0000-0000F2410000}"/>
    <cellStyle name="Migliaia 3 2 2 2 2 5 4 3" xfId="30069" xr:uid="{00000000-0005-0000-0000-0000F3410000}"/>
    <cellStyle name="Migliaia 3 2 2 2 2 5 5" xfId="12941" xr:uid="{00000000-0005-0000-0000-0000F4410000}"/>
    <cellStyle name="Migliaia 3 2 2 2 2 5 5 2" xfId="35778" xr:uid="{00000000-0005-0000-0000-0000F5410000}"/>
    <cellStyle name="Migliaia 3 2 2 2 2 5 6" xfId="24361" xr:uid="{00000000-0005-0000-0000-0000F6410000}"/>
    <cellStyle name="Migliaia 3 2 2 2 2 6" xfId="1736" xr:uid="{00000000-0005-0000-0000-0000F7410000}"/>
    <cellStyle name="Migliaia 3 2 2 2 2 6 2" xfId="3165" xr:uid="{00000000-0005-0000-0000-0000F8410000}"/>
    <cellStyle name="Migliaia 3 2 2 2 2 6 2 2" xfId="6021" xr:uid="{00000000-0005-0000-0000-0000F9410000}"/>
    <cellStyle name="Migliaia 3 2 2 2 2 6 2 2 2" xfId="11729" xr:uid="{00000000-0005-0000-0000-0000FA410000}"/>
    <cellStyle name="Migliaia 3 2 2 2 2 6 2 2 2 2" xfId="23147" xr:uid="{00000000-0005-0000-0000-0000FB410000}"/>
    <cellStyle name="Migliaia 3 2 2 2 2 6 2 2 2 2 2" xfId="45984" xr:uid="{00000000-0005-0000-0000-0000FC410000}"/>
    <cellStyle name="Migliaia 3 2 2 2 2 6 2 2 2 3" xfId="34567" xr:uid="{00000000-0005-0000-0000-0000FD410000}"/>
    <cellStyle name="Migliaia 3 2 2 2 2 6 2 2 3" xfId="17439" xr:uid="{00000000-0005-0000-0000-0000FE410000}"/>
    <cellStyle name="Migliaia 3 2 2 2 2 6 2 2 3 2" xfId="40276" xr:uid="{00000000-0005-0000-0000-0000FF410000}"/>
    <cellStyle name="Migliaia 3 2 2 2 2 6 2 2 4" xfId="28859" xr:uid="{00000000-0005-0000-0000-000000420000}"/>
    <cellStyle name="Migliaia 3 2 2 2 2 6 2 3" xfId="8876" xr:uid="{00000000-0005-0000-0000-000001420000}"/>
    <cellStyle name="Migliaia 3 2 2 2 2 6 2 3 2" xfId="20293" xr:uid="{00000000-0005-0000-0000-000002420000}"/>
    <cellStyle name="Migliaia 3 2 2 2 2 6 2 3 2 2" xfId="43130" xr:uid="{00000000-0005-0000-0000-000003420000}"/>
    <cellStyle name="Migliaia 3 2 2 2 2 6 2 3 3" xfId="31713" xr:uid="{00000000-0005-0000-0000-000004420000}"/>
    <cellStyle name="Migliaia 3 2 2 2 2 6 2 4" xfId="14585" xr:uid="{00000000-0005-0000-0000-000005420000}"/>
    <cellStyle name="Migliaia 3 2 2 2 2 6 2 4 2" xfId="37422" xr:uid="{00000000-0005-0000-0000-000006420000}"/>
    <cellStyle name="Migliaia 3 2 2 2 2 6 2 5" xfId="26005" xr:uid="{00000000-0005-0000-0000-000007420000}"/>
    <cellStyle name="Migliaia 3 2 2 2 2 6 3" xfId="4594" xr:uid="{00000000-0005-0000-0000-000008420000}"/>
    <cellStyle name="Migliaia 3 2 2 2 2 6 3 2" xfId="10303" xr:uid="{00000000-0005-0000-0000-000009420000}"/>
    <cellStyle name="Migliaia 3 2 2 2 2 6 3 2 2" xfId="21720" xr:uid="{00000000-0005-0000-0000-00000A420000}"/>
    <cellStyle name="Migliaia 3 2 2 2 2 6 3 2 2 2" xfId="44557" xr:uid="{00000000-0005-0000-0000-00000B420000}"/>
    <cellStyle name="Migliaia 3 2 2 2 2 6 3 2 3" xfId="33140" xr:uid="{00000000-0005-0000-0000-00000C420000}"/>
    <cellStyle name="Migliaia 3 2 2 2 2 6 3 3" xfId="16012" xr:uid="{00000000-0005-0000-0000-00000D420000}"/>
    <cellStyle name="Migliaia 3 2 2 2 2 6 3 3 2" xfId="38849" xr:uid="{00000000-0005-0000-0000-00000E420000}"/>
    <cellStyle name="Migliaia 3 2 2 2 2 6 3 4" xfId="27432" xr:uid="{00000000-0005-0000-0000-00000F420000}"/>
    <cellStyle name="Migliaia 3 2 2 2 2 6 4" xfId="7449" xr:uid="{00000000-0005-0000-0000-000010420000}"/>
    <cellStyle name="Migliaia 3 2 2 2 2 6 4 2" xfId="18866" xr:uid="{00000000-0005-0000-0000-000011420000}"/>
    <cellStyle name="Migliaia 3 2 2 2 2 6 4 2 2" xfId="41703" xr:uid="{00000000-0005-0000-0000-000012420000}"/>
    <cellStyle name="Migliaia 3 2 2 2 2 6 4 3" xfId="30286" xr:uid="{00000000-0005-0000-0000-000013420000}"/>
    <cellStyle name="Migliaia 3 2 2 2 2 6 5" xfId="13158" xr:uid="{00000000-0005-0000-0000-000014420000}"/>
    <cellStyle name="Migliaia 3 2 2 2 2 6 5 2" xfId="35995" xr:uid="{00000000-0005-0000-0000-000015420000}"/>
    <cellStyle name="Migliaia 3 2 2 2 2 6 6" xfId="24578" xr:uid="{00000000-0005-0000-0000-000016420000}"/>
    <cellStyle name="Migliaia 3 2 2 2 2 7" xfId="2080" xr:uid="{00000000-0005-0000-0000-000017420000}"/>
    <cellStyle name="Migliaia 3 2 2 2 2 7 2" xfId="4936" xr:uid="{00000000-0005-0000-0000-000018420000}"/>
    <cellStyle name="Migliaia 3 2 2 2 2 7 2 2" xfId="10644" xr:uid="{00000000-0005-0000-0000-000019420000}"/>
    <cellStyle name="Migliaia 3 2 2 2 2 7 2 2 2" xfId="22062" xr:uid="{00000000-0005-0000-0000-00001A420000}"/>
    <cellStyle name="Migliaia 3 2 2 2 2 7 2 2 2 2" xfId="44899" xr:uid="{00000000-0005-0000-0000-00001B420000}"/>
    <cellStyle name="Migliaia 3 2 2 2 2 7 2 2 3" xfId="33482" xr:uid="{00000000-0005-0000-0000-00001C420000}"/>
    <cellStyle name="Migliaia 3 2 2 2 2 7 2 3" xfId="16354" xr:uid="{00000000-0005-0000-0000-00001D420000}"/>
    <cellStyle name="Migliaia 3 2 2 2 2 7 2 3 2" xfId="39191" xr:uid="{00000000-0005-0000-0000-00001E420000}"/>
    <cellStyle name="Migliaia 3 2 2 2 2 7 2 4" xfId="27774" xr:uid="{00000000-0005-0000-0000-00001F420000}"/>
    <cellStyle name="Migliaia 3 2 2 2 2 7 3" xfId="7791" xr:uid="{00000000-0005-0000-0000-000020420000}"/>
    <cellStyle name="Migliaia 3 2 2 2 2 7 3 2" xfId="19208" xr:uid="{00000000-0005-0000-0000-000021420000}"/>
    <cellStyle name="Migliaia 3 2 2 2 2 7 3 2 2" xfId="42045" xr:uid="{00000000-0005-0000-0000-000022420000}"/>
    <cellStyle name="Migliaia 3 2 2 2 2 7 3 3" xfId="30628" xr:uid="{00000000-0005-0000-0000-000023420000}"/>
    <cellStyle name="Migliaia 3 2 2 2 2 7 4" xfId="13500" xr:uid="{00000000-0005-0000-0000-000024420000}"/>
    <cellStyle name="Migliaia 3 2 2 2 2 7 4 2" xfId="36337" xr:uid="{00000000-0005-0000-0000-000025420000}"/>
    <cellStyle name="Migliaia 3 2 2 2 2 7 5" xfId="24920" xr:uid="{00000000-0005-0000-0000-000026420000}"/>
    <cellStyle name="Migliaia 3 2 2 2 2 8" xfId="3509" xr:uid="{00000000-0005-0000-0000-000027420000}"/>
    <cellStyle name="Migliaia 3 2 2 2 2 8 2" xfId="9218" xr:uid="{00000000-0005-0000-0000-000028420000}"/>
    <cellStyle name="Migliaia 3 2 2 2 2 8 2 2" xfId="20635" xr:uid="{00000000-0005-0000-0000-000029420000}"/>
    <cellStyle name="Migliaia 3 2 2 2 2 8 2 2 2" xfId="43472" xr:uid="{00000000-0005-0000-0000-00002A420000}"/>
    <cellStyle name="Migliaia 3 2 2 2 2 8 2 3" xfId="32055" xr:uid="{00000000-0005-0000-0000-00002B420000}"/>
    <cellStyle name="Migliaia 3 2 2 2 2 8 3" xfId="14927" xr:uid="{00000000-0005-0000-0000-00002C420000}"/>
    <cellStyle name="Migliaia 3 2 2 2 2 8 3 2" xfId="37764" xr:uid="{00000000-0005-0000-0000-00002D420000}"/>
    <cellStyle name="Migliaia 3 2 2 2 2 8 4" xfId="26347" xr:uid="{00000000-0005-0000-0000-00002E420000}"/>
    <cellStyle name="Migliaia 3 2 2 2 2 9" xfId="6364" xr:uid="{00000000-0005-0000-0000-00002F420000}"/>
    <cellStyle name="Migliaia 3 2 2 2 2 9 2" xfId="17781" xr:uid="{00000000-0005-0000-0000-000030420000}"/>
    <cellStyle name="Migliaia 3 2 2 2 2 9 2 2" xfId="40618" xr:uid="{00000000-0005-0000-0000-000031420000}"/>
    <cellStyle name="Migliaia 3 2 2 2 2 9 3" xfId="29201" xr:uid="{00000000-0005-0000-0000-000032420000}"/>
    <cellStyle name="Migliaia 3 2 2 2 3" xfId="601" xr:uid="{00000000-0005-0000-0000-000033420000}"/>
    <cellStyle name="Migliaia 3 2 2 2 3 2" xfId="2183" xr:uid="{00000000-0005-0000-0000-000034420000}"/>
    <cellStyle name="Migliaia 3 2 2 2 3 2 2" xfId="5039" xr:uid="{00000000-0005-0000-0000-000035420000}"/>
    <cellStyle name="Migliaia 3 2 2 2 3 2 2 2" xfId="10747" xr:uid="{00000000-0005-0000-0000-000036420000}"/>
    <cellStyle name="Migliaia 3 2 2 2 3 2 2 2 2" xfId="22165" xr:uid="{00000000-0005-0000-0000-000037420000}"/>
    <cellStyle name="Migliaia 3 2 2 2 3 2 2 2 2 2" xfId="45002" xr:uid="{00000000-0005-0000-0000-000038420000}"/>
    <cellStyle name="Migliaia 3 2 2 2 3 2 2 2 3" xfId="33585" xr:uid="{00000000-0005-0000-0000-000039420000}"/>
    <cellStyle name="Migliaia 3 2 2 2 3 2 2 3" xfId="16457" xr:uid="{00000000-0005-0000-0000-00003A420000}"/>
    <cellStyle name="Migliaia 3 2 2 2 3 2 2 3 2" xfId="39294" xr:uid="{00000000-0005-0000-0000-00003B420000}"/>
    <cellStyle name="Migliaia 3 2 2 2 3 2 2 4" xfId="27877" xr:uid="{00000000-0005-0000-0000-00003C420000}"/>
    <cellStyle name="Migliaia 3 2 2 2 3 2 3" xfId="7894" xr:uid="{00000000-0005-0000-0000-00003D420000}"/>
    <cellStyle name="Migliaia 3 2 2 2 3 2 3 2" xfId="19311" xr:uid="{00000000-0005-0000-0000-00003E420000}"/>
    <cellStyle name="Migliaia 3 2 2 2 3 2 3 2 2" xfId="42148" xr:uid="{00000000-0005-0000-0000-00003F420000}"/>
    <cellStyle name="Migliaia 3 2 2 2 3 2 3 3" xfId="30731" xr:uid="{00000000-0005-0000-0000-000040420000}"/>
    <cellStyle name="Migliaia 3 2 2 2 3 2 4" xfId="13603" xr:uid="{00000000-0005-0000-0000-000041420000}"/>
    <cellStyle name="Migliaia 3 2 2 2 3 2 4 2" xfId="36440" xr:uid="{00000000-0005-0000-0000-000042420000}"/>
    <cellStyle name="Migliaia 3 2 2 2 3 2 5" xfId="25023" xr:uid="{00000000-0005-0000-0000-000043420000}"/>
    <cellStyle name="Migliaia 3 2 2 2 3 3" xfId="3612" xr:uid="{00000000-0005-0000-0000-000044420000}"/>
    <cellStyle name="Migliaia 3 2 2 2 3 3 2" xfId="9321" xr:uid="{00000000-0005-0000-0000-000045420000}"/>
    <cellStyle name="Migliaia 3 2 2 2 3 3 2 2" xfId="20738" xr:uid="{00000000-0005-0000-0000-000046420000}"/>
    <cellStyle name="Migliaia 3 2 2 2 3 3 2 2 2" xfId="43575" xr:uid="{00000000-0005-0000-0000-000047420000}"/>
    <cellStyle name="Migliaia 3 2 2 2 3 3 2 3" xfId="32158" xr:uid="{00000000-0005-0000-0000-000048420000}"/>
    <cellStyle name="Migliaia 3 2 2 2 3 3 3" xfId="15030" xr:uid="{00000000-0005-0000-0000-000049420000}"/>
    <cellStyle name="Migliaia 3 2 2 2 3 3 3 2" xfId="37867" xr:uid="{00000000-0005-0000-0000-00004A420000}"/>
    <cellStyle name="Migliaia 3 2 2 2 3 3 4" xfId="26450" xr:uid="{00000000-0005-0000-0000-00004B420000}"/>
    <cellStyle name="Migliaia 3 2 2 2 3 4" xfId="6467" xr:uid="{00000000-0005-0000-0000-00004C420000}"/>
    <cellStyle name="Migliaia 3 2 2 2 3 4 2" xfId="17884" xr:uid="{00000000-0005-0000-0000-00004D420000}"/>
    <cellStyle name="Migliaia 3 2 2 2 3 4 2 2" xfId="40721" xr:uid="{00000000-0005-0000-0000-00004E420000}"/>
    <cellStyle name="Migliaia 3 2 2 2 3 4 3" xfId="29304" xr:uid="{00000000-0005-0000-0000-00004F420000}"/>
    <cellStyle name="Migliaia 3 2 2 2 3 5" xfId="12176" xr:uid="{00000000-0005-0000-0000-000050420000}"/>
    <cellStyle name="Migliaia 3 2 2 2 3 5 2" xfId="35013" xr:uid="{00000000-0005-0000-0000-000051420000}"/>
    <cellStyle name="Migliaia 3 2 2 2 3 6" xfId="23596" xr:uid="{00000000-0005-0000-0000-000052420000}"/>
    <cellStyle name="Migliaia 3 2 2 2 4" xfId="864" xr:uid="{00000000-0005-0000-0000-000053420000}"/>
    <cellStyle name="Migliaia 3 2 2 2 4 2" xfId="2400" xr:uid="{00000000-0005-0000-0000-000054420000}"/>
    <cellStyle name="Migliaia 3 2 2 2 4 2 2" xfId="5256" xr:uid="{00000000-0005-0000-0000-000055420000}"/>
    <cellStyle name="Migliaia 3 2 2 2 4 2 2 2" xfId="10964" xr:uid="{00000000-0005-0000-0000-000056420000}"/>
    <cellStyle name="Migliaia 3 2 2 2 4 2 2 2 2" xfId="22382" xr:uid="{00000000-0005-0000-0000-000057420000}"/>
    <cellStyle name="Migliaia 3 2 2 2 4 2 2 2 2 2" xfId="45219" xr:uid="{00000000-0005-0000-0000-000058420000}"/>
    <cellStyle name="Migliaia 3 2 2 2 4 2 2 2 3" xfId="33802" xr:uid="{00000000-0005-0000-0000-000059420000}"/>
    <cellStyle name="Migliaia 3 2 2 2 4 2 2 3" xfId="16674" xr:uid="{00000000-0005-0000-0000-00005A420000}"/>
    <cellStyle name="Migliaia 3 2 2 2 4 2 2 3 2" xfId="39511" xr:uid="{00000000-0005-0000-0000-00005B420000}"/>
    <cellStyle name="Migliaia 3 2 2 2 4 2 2 4" xfId="28094" xr:uid="{00000000-0005-0000-0000-00005C420000}"/>
    <cellStyle name="Migliaia 3 2 2 2 4 2 3" xfId="8111" xr:uid="{00000000-0005-0000-0000-00005D420000}"/>
    <cellStyle name="Migliaia 3 2 2 2 4 2 3 2" xfId="19528" xr:uid="{00000000-0005-0000-0000-00005E420000}"/>
    <cellStyle name="Migliaia 3 2 2 2 4 2 3 2 2" xfId="42365" xr:uid="{00000000-0005-0000-0000-00005F420000}"/>
    <cellStyle name="Migliaia 3 2 2 2 4 2 3 3" xfId="30948" xr:uid="{00000000-0005-0000-0000-000060420000}"/>
    <cellStyle name="Migliaia 3 2 2 2 4 2 4" xfId="13820" xr:uid="{00000000-0005-0000-0000-000061420000}"/>
    <cellStyle name="Migliaia 3 2 2 2 4 2 4 2" xfId="36657" xr:uid="{00000000-0005-0000-0000-000062420000}"/>
    <cellStyle name="Migliaia 3 2 2 2 4 2 5" xfId="25240" xr:uid="{00000000-0005-0000-0000-000063420000}"/>
    <cellStyle name="Migliaia 3 2 2 2 4 3" xfId="3829" xr:uid="{00000000-0005-0000-0000-000064420000}"/>
    <cellStyle name="Migliaia 3 2 2 2 4 3 2" xfId="9538" xr:uid="{00000000-0005-0000-0000-000065420000}"/>
    <cellStyle name="Migliaia 3 2 2 2 4 3 2 2" xfId="20955" xr:uid="{00000000-0005-0000-0000-000066420000}"/>
    <cellStyle name="Migliaia 3 2 2 2 4 3 2 2 2" xfId="43792" xr:uid="{00000000-0005-0000-0000-000067420000}"/>
    <cellStyle name="Migliaia 3 2 2 2 4 3 2 3" xfId="32375" xr:uid="{00000000-0005-0000-0000-000068420000}"/>
    <cellStyle name="Migliaia 3 2 2 2 4 3 3" xfId="15247" xr:uid="{00000000-0005-0000-0000-000069420000}"/>
    <cellStyle name="Migliaia 3 2 2 2 4 3 3 2" xfId="38084" xr:uid="{00000000-0005-0000-0000-00006A420000}"/>
    <cellStyle name="Migliaia 3 2 2 2 4 3 4" xfId="26667" xr:uid="{00000000-0005-0000-0000-00006B420000}"/>
    <cellStyle name="Migliaia 3 2 2 2 4 4" xfId="6684" xr:uid="{00000000-0005-0000-0000-00006C420000}"/>
    <cellStyle name="Migliaia 3 2 2 2 4 4 2" xfId="18101" xr:uid="{00000000-0005-0000-0000-00006D420000}"/>
    <cellStyle name="Migliaia 3 2 2 2 4 4 2 2" xfId="40938" xr:uid="{00000000-0005-0000-0000-00006E420000}"/>
    <cellStyle name="Migliaia 3 2 2 2 4 4 3" xfId="29521" xr:uid="{00000000-0005-0000-0000-00006F420000}"/>
    <cellStyle name="Migliaia 3 2 2 2 4 5" xfId="12393" xr:uid="{00000000-0005-0000-0000-000070420000}"/>
    <cellStyle name="Migliaia 3 2 2 2 4 5 2" xfId="35230" xr:uid="{00000000-0005-0000-0000-000071420000}"/>
    <cellStyle name="Migliaia 3 2 2 2 4 6" xfId="23813" xr:uid="{00000000-0005-0000-0000-000072420000}"/>
    <cellStyle name="Migliaia 3 2 2 2 5" xfId="1111" xr:uid="{00000000-0005-0000-0000-000073420000}"/>
    <cellStyle name="Migliaia 3 2 2 2 5 2" xfId="2617" xr:uid="{00000000-0005-0000-0000-000074420000}"/>
    <cellStyle name="Migliaia 3 2 2 2 5 2 2" xfId="5473" xr:uid="{00000000-0005-0000-0000-000075420000}"/>
    <cellStyle name="Migliaia 3 2 2 2 5 2 2 2" xfId="11181" xr:uid="{00000000-0005-0000-0000-000076420000}"/>
    <cellStyle name="Migliaia 3 2 2 2 5 2 2 2 2" xfId="22599" xr:uid="{00000000-0005-0000-0000-000077420000}"/>
    <cellStyle name="Migliaia 3 2 2 2 5 2 2 2 2 2" xfId="45436" xr:uid="{00000000-0005-0000-0000-000078420000}"/>
    <cellStyle name="Migliaia 3 2 2 2 5 2 2 2 3" xfId="34019" xr:uid="{00000000-0005-0000-0000-000079420000}"/>
    <cellStyle name="Migliaia 3 2 2 2 5 2 2 3" xfId="16891" xr:uid="{00000000-0005-0000-0000-00007A420000}"/>
    <cellStyle name="Migliaia 3 2 2 2 5 2 2 3 2" xfId="39728" xr:uid="{00000000-0005-0000-0000-00007B420000}"/>
    <cellStyle name="Migliaia 3 2 2 2 5 2 2 4" xfId="28311" xr:uid="{00000000-0005-0000-0000-00007C420000}"/>
    <cellStyle name="Migliaia 3 2 2 2 5 2 3" xfId="8328" xr:uid="{00000000-0005-0000-0000-00007D420000}"/>
    <cellStyle name="Migliaia 3 2 2 2 5 2 3 2" xfId="19745" xr:uid="{00000000-0005-0000-0000-00007E420000}"/>
    <cellStyle name="Migliaia 3 2 2 2 5 2 3 2 2" xfId="42582" xr:uid="{00000000-0005-0000-0000-00007F420000}"/>
    <cellStyle name="Migliaia 3 2 2 2 5 2 3 3" xfId="31165" xr:uid="{00000000-0005-0000-0000-000080420000}"/>
    <cellStyle name="Migliaia 3 2 2 2 5 2 4" xfId="14037" xr:uid="{00000000-0005-0000-0000-000081420000}"/>
    <cellStyle name="Migliaia 3 2 2 2 5 2 4 2" xfId="36874" xr:uid="{00000000-0005-0000-0000-000082420000}"/>
    <cellStyle name="Migliaia 3 2 2 2 5 2 5" xfId="25457" xr:uid="{00000000-0005-0000-0000-000083420000}"/>
    <cellStyle name="Migliaia 3 2 2 2 5 3" xfId="4046" xr:uid="{00000000-0005-0000-0000-000084420000}"/>
    <cellStyle name="Migliaia 3 2 2 2 5 3 2" xfId="9755" xr:uid="{00000000-0005-0000-0000-000085420000}"/>
    <cellStyle name="Migliaia 3 2 2 2 5 3 2 2" xfId="21172" xr:uid="{00000000-0005-0000-0000-000086420000}"/>
    <cellStyle name="Migliaia 3 2 2 2 5 3 2 2 2" xfId="44009" xr:uid="{00000000-0005-0000-0000-000087420000}"/>
    <cellStyle name="Migliaia 3 2 2 2 5 3 2 3" xfId="32592" xr:uid="{00000000-0005-0000-0000-000088420000}"/>
    <cellStyle name="Migliaia 3 2 2 2 5 3 3" xfId="15464" xr:uid="{00000000-0005-0000-0000-000089420000}"/>
    <cellStyle name="Migliaia 3 2 2 2 5 3 3 2" xfId="38301" xr:uid="{00000000-0005-0000-0000-00008A420000}"/>
    <cellStyle name="Migliaia 3 2 2 2 5 3 4" xfId="26884" xr:uid="{00000000-0005-0000-0000-00008B420000}"/>
    <cellStyle name="Migliaia 3 2 2 2 5 4" xfId="6901" xr:uid="{00000000-0005-0000-0000-00008C420000}"/>
    <cellStyle name="Migliaia 3 2 2 2 5 4 2" xfId="18318" xr:uid="{00000000-0005-0000-0000-00008D420000}"/>
    <cellStyle name="Migliaia 3 2 2 2 5 4 2 2" xfId="41155" xr:uid="{00000000-0005-0000-0000-00008E420000}"/>
    <cellStyle name="Migliaia 3 2 2 2 5 4 3" xfId="29738" xr:uid="{00000000-0005-0000-0000-00008F420000}"/>
    <cellStyle name="Migliaia 3 2 2 2 5 5" xfId="12610" xr:uid="{00000000-0005-0000-0000-000090420000}"/>
    <cellStyle name="Migliaia 3 2 2 2 5 5 2" xfId="35447" xr:uid="{00000000-0005-0000-0000-000091420000}"/>
    <cellStyle name="Migliaia 3 2 2 2 5 6" xfId="24030" xr:uid="{00000000-0005-0000-0000-000092420000}"/>
    <cellStyle name="Migliaia 3 2 2 2 6" xfId="1358" xr:uid="{00000000-0005-0000-0000-000093420000}"/>
    <cellStyle name="Migliaia 3 2 2 2 6 2" xfId="2834" xr:uid="{00000000-0005-0000-0000-000094420000}"/>
    <cellStyle name="Migliaia 3 2 2 2 6 2 2" xfId="5690" xr:uid="{00000000-0005-0000-0000-000095420000}"/>
    <cellStyle name="Migliaia 3 2 2 2 6 2 2 2" xfId="11398" xr:uid="{00000000-0005-0000-0000-000096420000}"/>
    <cellStyle name="Migliaia 3 2 2 2 6 2 2 2 2" xfId="22816" xr:uid="{00000000-0005-0000-0000-000097420000}"/>
    <cellStyle name="Migliaia 3 2 2 2 6 2 2 2 2 2" xfId="45653" xr:uid="{00000000-0005-0000-0000-000098420000}"/>
    <cellStyle name="Migliaia 3 2 2 2 6 2 2 2 3" xfId="34236" xr:uid="{00000000-0005-0000-0000-000099420000}"/>
    <cellStyle name="Migliaia 3 2 2 2 6 2 2 3" xfId="17108" xr:uid="{00000000-0005-0000-0000-00009A420000}"/>
    <cellStyle name="Migliaia 3 2 2 2 6 2 2 3 2" xfId="39945" xr:uid="{00000000-0005-0000-0000-00009B420000}"/>
    <cellStyle name="Migliaia 3 2 2 2 6 2 2 4" xfId="28528" xr:uid="{00000000-0005-0000-0000-00009C420000}"/>
    <cellStyle name="Migliaia 3 2 2 2 6 2 3" xfId="8545" xr:uid="{00000000-0005-0000-0000-00009D420000}"/>
    <cellStyle name="Migliaia 3 2 2 2 6 2 3 2" xfId="19962" xr:uid="{00000000-0005-0000-0000-00009E420000}"/>
    <cellStyle name="Migliaia 3 2 2 2 6 2 3 2 2" xfId="42799" xr:uid="{00000000-0005-0000-0000-00009F420000}"/>
    <cellStyle name="Migliaia 3 2 2 2 6 2 3 3" xfId="31382" xr:uid="{00000000-0005-0000-0000-0000A0420000}"/>
    <cellStyle name="Migliaia 3 2 2 2 6 2 4" xfId="14254" xr:uid="{00000000-0005-0000-0000-0000A1420000}"/>
    <cellStyle name="Migliaia 3 2 2 2 6 2 4 2" xfId="37091" xr:uid="{00000000-0005-0000-0000-0000A2420000}"/>
    <cellStyle name="Migliaia 3 2 2 2 6 2 5" xfId="25674" xr:uid="{00000000-0005-0000-0000-0000A3420000}"/>
    <cellStyle name="Migliaia 3 2 2 2 6 3" xfId="4263" xr:uid="{00000000-0005-0000-0000-0000A4420000}"/>
    <cellStyle name="Migliaia 3 2 2 2 6 3 2" xfId="9972" xr:uid="{00000000-0005-0000-0000-0000A5420000}"/>
    <cellStyle name="Migliaia 3 2 2 2 6 3 2 2" xfId="21389" xr:uid="{00000000-0005-0000-0000-0000A6420000}"/>
    <cellStyle name="Migliaia 3 2 2 2 6 3 2 2 2" xfId="44226" xr:uid="{00000000-0005-0000-0000-0000A7420000}"/>
    <cellStyle name="Migliaia 3 2 2 2 6 3 2 3" xfId="32809" xr:uid="{00000000-0005-0000-0000-0000A8420000}"/>
    <cellStyle name="Migliaia 3 2 2 2 6 3 3" xfId="15681" xr:uid="{00000000-0005-0000-0000-0000A9420000}"/>
    <cellStyle name="Migliaia 3 2 2 2 6 3 3 2" xfId="38518" xr:uid="{00000000-0005-0000-0000-0000AA420000}"/>
    <cellStyle name="Migliaia 3 2 2 2 6 3 4" xfId="27101" xr:uid="{00000000-0005-0000-0000-0000AB420000}"/>
    <cellStyle name="Migliaia 3 2 2 2 6 4" xfId="7118" xr:uid="{00000000-0005-0000-0000-0000AC420000}"/>
    <cellStyle name="Migliaia 3 2 2 2 6 4 2" xfId="18535" xr:uid="{00000000-0005-0000-0000-0000AD420000}"/>
    <cellStyle name="Migliaia 3 2 2 2 6 4 2 2" xfId="41372" xr:uid="{00000000-0005-0000-0000-0000AE420000}"/>
    <cellStyle name="Migliaia 3 2 2 2 6 4 3" xfId="29955" xr:uid="{00000000-0005-0000-0000-0000AF420000}"/>
    <cellStyle name="Migliaia 3 2 2 2 6 5" xfId="12827" xr:uid="{00000000-0005-0000-0000-0000B0420000}"/>
    <cellStyle name="Migliaia 3 2 2 2 6 5 2" xfId="35664" xr:uid="{00000000-0005-0000-0000-0000B1420000}"/>
    <cellStyle name="Migliaia 3 2 2 2 6 6" xfId="24247" xr:uid="{00000000-0005-0000-0000-0000B2420000}"/>
    <cellStyle name="Migliaia 3 2 2 2 7" xfId="1605" xr:uid="{00000000-0005-0000-0000-0000B3420000}"/>
    <cellStyle name="Migliaia 3 2 2 2 7 2" xfId="3051" xr:uid="{00000000-0005-0000-0000-0000B4420000}"/>
    <cellStyle name="Migliaia 3 2 2 2 7 2 2" xfId="5907" xr:uid="{00000000-0005-0000-0000-0000B5420000}"/>
    <cellStyle name="Migliaia 3 2 2 2 7 2 2 2" xfId="11615" xr:uid="{00000000-0005-0000-0000-0000B6420000}"/>
    <cellStyle name="Migliaia 3 2 2 2 7 2 2 2 2" xfId="23033" xr:uid="{00000000-0005-0000-0000-0000B7420000}"/>
    <cellStyle name="Migliaia 3 2 2 2 7 2 2 2 2 2" xfId="45870" xr:uid="{00000000-0005-0000-0000-0000B8420000}"/>
    <cellStyle name="Migliaia 3 2 2 2 7 2 2 2 3" xfId="34453" xr:uid="{00000000-0005-0000-0000-0000B9420000}"/>
    <cellStyle name="Migliaia 3 2 2 2 7 2 2 3" xfId="17325" xr:uid="{00000000-0005-0000-0000-0000BA420000}"/>
    <cellStyle name="Migliaia 3 2 2 2 7 2 2 3 2" xfId="40162" xr:uid="{00000000-0005-0000-0000-0000BB420000}"/>
    <cellStyle name="Migliaia 3 2 2 2 7 2 2 4" xfId="28745" xr:uid="{00000000-0005-0000-0000-0000BC420000}"/>
    <cellStyle name="Migliaia 3 2 2 2 7 2 3" xfId="8762" xr:uid="{00000000-0005-0000-0000-0000BD420000}"/>
    <cellStyle name="Migliaia 3 2 2 2 7 2 3 2" xfId="20179" xr:uid="{00000000-0005-0000-0000-0000BE420000}"/>
    <cellStyle name="Migliaia 3 2 2 2 7 2 3 2 2" xfId="43016" xr:uid="{00000000-0005-0000-0000-0000BF420000}"/>
    <cellStyle name="Migliaia 3 2 2 2 7 2 3 3" xfId="31599" xr:uid="{00000000-0005-0000-0000-0000C0420000}"/>
    <cellStyle name="Migliaia 3 2 2 2 7 2 4" xfId="14471" xr:uid="{00000000-0005-0000-0000-0000C1420000}"/>
    <cellStyle name="Migliaia 3 2 2 2 7 2 4 2" xfId="37308" xr:uid="{00000000-0005-0000-0000-0000C2420000}"/>
    <cellStyle name="Migliaia 3 2 2 2 7 2 5" xfId="25891" xr:uid="{00000000-0005-0000-0000-0000C3420000}"/>
    <cellStyle name="Migliaia 3 2 2 2 7 3" xfId="4480" xr:uid="{00000000-0005-0000-0000-0000C4420000}"/>
    <cellStyle name="Migliaia 3 2 2 2 7 3 2" xfId="10189" xr:uid="{00000000-0005-0000-0000-0000C5420000}"/>
    <cellStyle name="Migliaia 3 2 2 2 7 3 2 2" xfId="21606" xr:uid="{00000000-0005-0000-0000-0000C6420000}"/>
    <cellStyle name="Migliaia 3 2 2 2 7 3 2 2 2" xfId="44443" xr:uid="{00000000-0005-0000-0000-0000C7420000}"/>
    <cellStyle name="Migliaia 3 2 2 2 7 3 2 3" xfId="33026" xr:uid="{00000000-0005-0000-0000-0000C8420000}"/>
    <cellStyle name="Migliaia 3 2 2 2 7 3 3" xfId="15898" xr:uid="{00000000-0005-0000-0000-0000C9420000}"/>
    <cellStyle name="Migliaia 3 2 2 2 7 3 3 2" xfId="38735" xr:uid="{00000000-0005-0000-0000-0000CA420000}"/>
    <cellStyle name="Migliaia 3 2 2 2 7 3 4" xfId="27318" xr:uid="{00000000-0005-0000-0000-0000CB420000}"/>
    <cellStyle name="Migliaia 3 2 2 2 7 4" xfId="7335" xr:uid="{00000000-0005-0000-0000-0000CC420000}"/>
    <cellStyle name="Migliaia 3 2 2 2 7 4 2" xfId="18752" xr:uid="{00000000-0005-0000-0000-0000CD420000}"/>
    <cellStyle name="Migliaia 3 2 2 2 7 4 2 2" xfId="41589" xr:uid="{00000000-0005-0000-0000-0000CE420000}"/>
    <cellStyle name="Migliaia 3 2 2 2 7 4 3" xfId="30172" xr:uid="{00000000-0005-0000-0000-0000CF420000}"/>
    <cellStyle name="Migliaia 3 2 2 2 7 5" xfId="13044" xr:uid="{00000000-0005-0000-0000-0000D0420000}"/>
    <cellStyle name="Migliaia 3 2 2 2 7 5 2" xfId="35881" xr:uid="{00000000-0005-0000-0000-0000D1420000}"/>
    <cellStyle name="Migliaia 3 2 2 2 7 6" xfId="24464" xr:uid="{00000000-0005-0000-0000-0000D2420000}"/>
    <cellStyle name="Migliaia 3 2 2 2 8" xfId="1960" xr:uid="{00000000-0005-0000-0000-0000D3420000}"/>
    <cellStyle name="Migliaia 3 2 2 2 8 2" xfId="4816" xr:uid="{00000000-0005-0000-0000-0000D4420000}"/>
    <cellStyle name="Migliaia 3 2 2 2 8 2 2" xfId="10525" xr:uid="{00000000-0005-0000-0000-0000D5420000}"/>
    <cellStyle name="Migliaia 3 2 2 2 8 2 2 2" xfId="21942" xr:uid="{00000000-0005-0000-0000-0000D6420000}"/>
    <cellStyle name="Migliaia 3 2 2 2 8 2 2 2 2" xfId="44779" xr:uid="{00000000-0005-0000-0000-0000D7420000}"/>
    <cellStyle name="Migliaia 3 2 2 2 8 2 2 3" xfId="33362" xr:uid="{00000000-0005-0000-0000-0000D8420000}"/>
    <cellStyle name="Migliaia 3 2 2 2 8 2 3" xfId="16234" xr:uid="{00000000-0005-0000-0000-0000D9420000}"/>
    <cellStyle name="Migliaia 3 2 2 2 8 2 3 2" xfId="39071" xr:uid="{00000000-0005-0000-0000-0000DA420000}"/>
    <cellStyle name="Migliaia 3 2 2 2 8 2 4" xfId="27654" xr:uid="{00000000-0005-0000-0000-0000DB420000}"/>
    <cellStyle name="Migliaia 3 2 2 2 8 3" xfId="7671" xr:uid="{00000000-0005-0000-0000-0000DC420000}"/>
    <cellStyle name="Migliaia 3 2 2 2 8 3 2" xfId="19088" xr:uid="{00000000-0005-0000-0000-0000DD420000}"/>
    <cellStyle name="Migliaia 3 2 2 2 8 3 2 2" xfId="41925" xr:uid="{00000000-0005-0000-0000-0000DE420000}"/>
    <cellStyle name="Migliaia 3 2 2 2 8 3 3" xfId="30508" xr:uid="{00000000-0005-0000-0000-0000DF420000}"/>
    <cellStyle name="Migliaia 3 2 2 2 8 4" xfId="13380" xr:uid="{00000000-0005-0000-0000-0000E0420000}"/>
    <cellStyle name="Migliaia 3 2 2 2 8 4 2" xfId="36217" xr:uid="{00000000-0005-0000-0000-0000E1420000}"/>
    <cellStyle name="Migliaia 3 2 2 2 8 5" xfId="24800" xr:uid="{00000000-0005-0000-0000-0000E2420000}"/>
    <cellStyle name="Migliaia 3 2 2 2 9" xfId="3389" xr:uid="{00000000-0005-0000-0000-0000E3420000}"/>
    <cellStyle name="Migliaia 3 2 2 2 9 2" xfId="9098" xr:uid="{00000000-0005-0000-0000-0000E4420000}"/>
    <cellStyle name="Migliaia 3 2 2 2 9 2 2" xfId="20515" xr:uid="{00000000-0005-0000-0000-0000E5420000}"/>
    <cellStyle name="Migliaia 3 2 2 2 9 2 2 2" xfId="43352" xr:uid="{00000000-0005-0000-0000-0000E6420000}"/>
    <cellStyle name="Migliaia 3 2 2 2 9 2 3" xfId="31935" xr:uid="{00000000-0005-0000-0000-0000E7420000}"/>
    <cellStyle name="Migliaia 3 2 2 2 9 3" xfId="14807" xr:uid="{00000000-0005-0000-0000-0000E8420000}"/>
    <cellStyle name="Migliaia 3 2 2 2 9 3 2" xfId="37644" xr:uid="{00000000-0005-0000-0000-0000E9420000}"/>
    <cellStyle name="Migliaia 3 2 2 2 9 4" xfId="26227" xr:uid="{00000000-0005-0000-0000-0000EA420000}"/>
    <cellStyle name="Migliaia 3 2 2 3" xfId="292" xr:uid="{00000000-0005-0000-0000-0000EB420000}"/>
    <cellStyle name="Migliaia 3 2 2 3 10" xfId="6205" xr:uid="{00000000-0005-0000-0000-0000EC420000}"/>
    <cellStyle name="Migliaia 3 2 2 3 10 2" xfId="17622" xr:uid="{00000000-0005-0000-0000-0000ED420000}"/>
    <cellStyle name="Migliaia 3 2 2 3 10 2 2" xfId="40459" xr:uid="{00000000-0005-0000-0000-0000EE420000}"/>
    <cellStyle name="Migliaia 3 2 2 3 10 3" xfId="29042" xr:uid="{00000000-0005-0000-0000-0000EF420000}"/>
    <cellStyle name="Migliaia 3 2 2 3 11" xfId="11914" xr:uid="{00000000-0005-0000-0000-0000F0420000}"/>
    <cellStyle name="Migliaia 3 2 2 3 11 2" xfId="34751" xr:uid="{00000000-0005-0000-0000-0000F1420000}"/>
    <cellStyle name="Migliaia 3 2 2 3 12" xfId="23334" xr:uid="{00000000-0005-0000-0000-0000F2420000}"/>
    <cellStyle name="Migliaia 3 2 2 3 2" xfId="448" xr:uid="{00000000-0005-0000-0000-0000F3420000}"/>
    <cellStyle name="Migliaia 3 2 2 3 2 10" xfId="12040" xr:uid="{00000000-0005-0000-0000-0000F4420000}"/>
    <cellStyle name="Migliaia 3 2 2 3 2 10 2" xfId="34877" xr:uid="{00000000-0005-0000-0000-0000F5420000}"/>
    <cellStyle name="Migliaia 3 2 2 3 2 11" xfId="23460" xr:uid="{00000000-0005-0000-0000-0000F6420000}"/>
    <cellStyle name="Migliaia 3 2 2 3 2 2" xfId="702" xr:uid="{00000000-0005-0000-0000-0000F7420000}"/>
    <cellStyle name="Migliaia 3 2 2 3 2 2 2" xfId="2264" xr:uid="{00000000-0005-0000-0000-0000F8420000}"/>
    <cellStyle name="Migliaia 3 2 2 3 2 2 2 2" xfId="5120" xr:uid="{00000000-0005-0000-0000-0000F9420000}"/>
    <cellStyle name="Migliaia 3 2 2 3 2 2 2 2 2" xfId="10828" xr:uid="{00000000-0005-0000-0000-0000FA420000}"/>
    <cellStyle name="Migliaia 3 2 2 3 2 2 2 2 2 2" xfId="22246" xr:uid="{00000000-0005-0000-0000-0000FB420000}"/>
    <cellStyle name="Migliaia 3 2 2 3 2 2 2 2 2 2 2" xfId="45083" xr:uid="{00000000-0005-0000-0000-0000FC420000}"/>
    <cellStyle name="Migliaia 3 2 2 3 2 2 2 2 2 3" xfId="33666" xr:uid="{00000000-0005-0000-0000-0000FD420000}"/>
    <cellStyle name="Migliaia 3 2 2 3 2 2 2 2 3" xfId="16538" xr:uid="{00000000-0005-0000-0000-0000FE420000}"/>
    <cellStyle name="Migliaia 3 2 2 3 2 2 2 2 3 2" xfId="39375" xr:uid="{00000000-0005-0000-0000-0000FF420000}"/>
    <cellStyle name="Migliaia 3 2 2 3 2 2 2 2 4" xfId="27958" xr:uid="{00000000-0005-0000-0000-000000430000}"/>
    <cellStyle name="Migliaia 3 2 2 3 2 2 2 3" xfId="7975" xr:uid="{00000000-0005-0000-0000-000001430000}"/>
    <cellStyle name="Migliaia 3 2 2 3 2 2 2 3 2" xfId="19392" xr:uid="{00000000-0005-0000-0000-000002430000}"/>
    <cellStyle name="Migliaia 3 2 2 3 2 2 2 3 2 2" xfId="42229" xr:uid="{00000000-0005-0000-0000-000003430000}"/>
    <cellStyle name="Migliaia 3 2 2 3 2 2 2 3 3" xfId="30812" xr:uid="{00000000-0005-0000-0000-000004430000}"/>
    <cellStyle name="Migliaia 3 2 2 3 2 2 2 4" xfId="13684" xr:uid="{00000000-0005-0000-0000-000005430000}"/>
    <cellStyle name="Migliaia 3 2 2 3 2 2 2 4 2" xfId="36521" xr:uid="{00000000-0005-0000-0000-000006430000}"/>
    <cellStyle name="Migliaia 3 2 2 3 2 2 2 5" xfId="25104" xr:uid="{00000000-0005-0000-0000-000007430000}"/>
    <cellStyle name="Migliaia 3 2 2 3 2 2 3" xfId="3693" xr:uid="{00000000-0005-0000-0000-000008430000}"/>
    <cellStyle name="Migliaia 3 2 2 3 2 2 3 2" xfId="9402" xr:uid="{00000000-0005-0000-0000-000009430000}"/>
    <cellStyle name="Migliaia 3 2 2 3 2 2 3 2 2" xfId="20819" xr:uid="{00000000-0005-0000-0000-00000A430000}"/>
    <cellStyle name="Migliaia 3 2 2 3 2 2 3 2 2 2" xfId="43656" xr:uid="{00000000-0005-0000-0000-00000B430000}"/>
    <cellStyle name="Migliaia 3 2 2 3 2 2 3 2 3" xfId="32239" xr:uid="{00000000-0005-0000-0000-00000C430000}"/>
    <cellStyle name="Migliaia 3 2 2 3 2 2 3 3" xfId="15111" xr:uid="{00000000-0005-0000-0000-00000D430000}"/>
    <cellStyle name="Migliaia 3 2 2 3 2 2 3 3 2" xfId="37948" xr:uid="{00000000-0005-0000-0000-00000E430000}"/>
    <cellStyle name="Migliaia 3 2 2 3 2 2 3 4" xfId="26531" xr:uid="{00000000-0005-0000-0000-00000F430000}"/>
    <cellStyle name="Migliaia 3 2 2 3 2 2 4" xfId="6548" xr:uid="{00000000-0005-0000-0000-000010430000}"/>
    <cellStyle name="Migliaia 3 2 2 3 2 2 4 2" xfId="17965" xr:uid="{00000000-0005-0000-0000-000011430000}"/>
    <cellStyle name="Migliaia 3 2 2 3 2 2 4 2 2" xfId="40802" xr:uid="{00000000-0005-0000-0000-000012430000}"/>
    <cellStyle name="Migliaia 3 2 2 3 2 2 4 3" xfId="29385" xr:uid="{00000000-0005-0000-0000-000013430000}"/>
    <cellStyle name="Migliaia 3 2 2 3 2 2 5" xfId="12257" xr:uid="{00000000-0005-0000-0000-000014430000}"/>
    <cellStyle name="Migliaia 3 2 2 3 2 2 5 2" xfId="35094" xr:uid="{00000000-0005-0000-0000-000015430000}"/>
    <cellStyle name="Migliaia 3 2 2 3 2 2 6" xfId="23677" xr:uid="{00000000-0005-0000-0000-000016430000}"/>
    <cellStyle name="Migliaia 3 2 2 3 2 3" xfId="962" xr:uid="{00000000-0005-0000-0000-000017430000}"/>
    <cellStyle name="Migliaia 3 2 2 3 2 3 2" xfId="2481" xr:uid="{00000000-0005-0000-0000-000018430000}"/>
    <cellStyle name="Migliaia 3 2 2 3 2 3 2 2" xfId="5337" xr:uid="{00000000-0005-0000-0000-000019430000}"/>
    <cellStyle name="Migliaia 3 2 2 3 2 3 2 2 2" xfId="11045" xr:uid="{00000000-0005-0000-0000-00001A430000}"/>
    <cellStyle name="Migliaia 3 2 2 3 2 3 2 2 2 2" xfId="22463" xr:uid="{00000000-0005-0000-0000-00001B430000}"/>
    <cellStyle name="Migliaia 3 2 2 3 2 3 2 2 2 2 2" xfId="45300" xr:uid="{00000000-0005-0000-0000-00001C430000}"/>
    <cellStyle name="Migliaia 3 2 2 3 2 3 2 2 2 3" xfId="33883" xr:uid="{00000000-0005-0000-0000-00001D430000}"/>
    <cellStyle name="Migliaia 3 2 2 3 2 3 2 2 3" xfId="16755" xr:uid="{00000000-0005-0000-0000-00001E430000}"/>
    <cellStyle name="Migliaia 3 2 2 3 2 3 2 2 3 2" xfId="39592" xr:uid="{00000000-0005-0000-0000-00001F430000}"/>
    <cellStyle name="Migliaia 3 2 2 3 2 3 2 2 4" xfId="28175" xr:uid="{00000000-0005-0000-0000-000020430000}"/>
    <cellStyle name="Migliaia 3 2 2 3 2 3 2 3" xfId="8192" xr:uid="{00000000-0005-0000-0000-000021430000}"/>
    <cellStyle name="Migliaia 3 2 2 3 2 3 2 3 2" xfId="19609" xr:uid="{00000000-0005-0000-0000-000022430000}"/>
    <cellStyle name="Migliaia 3 2 2 3 2 3 2 3 2 2" xfId="42446" xr:uid="{00000000-0005-0000-0000-000023430000}"/>
    <cellStyle name="Migliaia 3 2 2 3 2 3 2 3 3" xfId="31029" xr:uid="{00000000-0005-0000-0000-000024430000}"/>
    <cellStyle name="Migliaia 3 2 2 3 2 3 2 4" xfId="13901" xr:uid="{00000000-0005-0000-0000-000025430000}"/>
    <cellStyle name="Migliaia 3 2 2 3 2 3 2 4 2" xfId="36738" xr:uid="{00000000-0005-0000-0000-000026430000}"/>
    <cellStyle name="Migliaia 3 2 2 3 2 3 2 5" xfId="25321" xr:uid="{00000000-0005-0000-0000-000027430000}"/>
    <cellStyle name="Migliaia 3 2 2 3 2 3 3" xfId="3910" xr:uid="{00000000-0005-0000-0000-000028430000}"/>
    <cellStyle name="Migliaia 3 2 2 3 2 3 3 2" xfId="9619" xr:uid="{00000000-0005-0000-0000-000029430000}"/>
    <cellStyle name="Migliaia 3 2 2 3 2 3 3 2 2" xfId="21036" xr:uid="{00000000-0005-0000-0000-00002A430000}"/>
    <cellStyle name="Migliaia 3 2 2 3 2 3 3 2 2 2" xfId="43873" xr:uid="{00000000-0005-0000-0000-00002B430000}"/>
    <cellStyle name="Migliaia 3 2 2 3 2 3 3 2 3" xfId="32456" xr:uid="{00000000-0005-0000-0000-00002C430000}"/>
    <cellStyle name="Migliaia 3 2 2 3 2 3 3 3" xfId="15328" xr:uid="{00000000-0005-0000-0000-00002D430000}"/>
    <cellStyle name="Migliaia 3 2 2 3 2 3 3 3 2" xfId="38165" xr:uid="{00000000-0005-0000-0000-00002E430000}"/>
    <cellStyle name="Migliaia 3 2 2 3 2 3 3 4" xfId="26748" xr:uid="{00000000-0005-0000-0000-00002F430000}"/>
    <cellStyle name="Migliaia 3 2 2 3 2 3 4" xfId="6765" xr:uid="{00000000-0005-0000-0000-000030430000}"/>
    <cellStyle name="Migliaia 3 2 2 3 2 3 4 2" xfId="18182" xr:uid="{00000000-0005-0000-0000-000031430000}"/>
    <cellStyle name="Migliaia 3 2 2 3 2 3 4 2 2" xfId="41019" xr:uid="{00000000-0005-0000-0000-000032430000}"/>
    <cellStyle name="Migliaia 3 2 2 3 2 3 4 3" xfId="29602" xr:uid="{00000000-0005-0000-0000-000033430000}"/>
    <cellStyle name="Migliaia 3 2 2 3 2 3 5" xfId="12474" xr:uid="{00000000-0005-0000-0000-000034430000}"/>
    <cellStyle name="Migliaia 3 2 2 3 2 3 5 2" xfId="35311" xr:uid="{00000000-0005-0000-0000-000035430000}"/>
    <cellStyle name="Migliaia 3 2 2 3 2 3 6" xfId="23894" xr:uid="{00000000-0005-0000-0000-000036430000}"/>
    <cellStyle name="Migliaia 3 2 2 3 2 4" xfId="1209" xr:uid="{00000000-0005-0000-0000-000037430000}"/>
    <cellStyle name="Migliaia 3 2 2 3 2 4 2" xfId="2698" xr:uid="{00000000-0005-0000-0000-000038430000}"/>
    <cellStyle name="Migliaia 3 2 2 3 2 4 2 2" xfId="5554" xr:uid="{00000000-0005-0000-0000-000039430000}"/>
    <cellStyle name="Migliaia 3 2 2 3 2 4 2 2 2" xfId="11262" xr:uid="{00000000-0005-0000-0000-00003A430000}"/>
    <cellStyle name="Migliaia 3 2 2 3 2 4 2 2 2 2" xfId="22680" xr:uid="{00000000-0005-0000-0000-00003B430000}"/>
    <cellStyle name="Migliaia 3 2 2 3 2 4 2 2 2 2 2" xfId="45517" xr:uid="{00000000-0005-0000-0000-00003C430000}"/>
    <cellStyle name="Migliaia 3 2 2 3 2 4 2 2 2 3" xfId="34100" xr:uid="{00000000-0005-0000-0000-00003D430000}"/>
    <cellStyle name="Migliaia 3 2 2 3 2 4 2 2 3" xfId="16972" xr:uid="{00000000-0005-0000-0000-00003E430000}"/>
    <cellStyle name="Migliaia 3 2 2 3 2 4 2 2 3 2" xfId="39809" xr:uid="{00000000-0005-0000-0000-00003F430000}"/>
    <cellStyle name="Migliaia 3 2 2 3 2 4 2 2 4" xfId="28392" xr:uid="{00000000-0005-0000-0000-000040430000}"/>
    <cellStyle name="Migliaia 3 2 2 3 2 4 2 3" xfId="8409" xr:uid="{00000000-0005-0000-0000-000041430000}"/>
    <cellStyle name="Migliaia 3 2 2 3 2 4 2 3 2" xfId="19826" xr:uid="{00000000-0005-0000-0000-000042430000}"/>
    <cellStyle name="Migliaia 3 2 2 3 2 4 2 3 2 2" xfId="42663" xr:uid="{00000000-0005-0000-0000-000043430000}"/>
    <cellStyle name="Migliaia 3 2 2 3 2 4 2 3 3" xfId="31246" xr:uid="{00000000-0005-0000-0000-000044430000}"/>
    <cellStyle name="Migliaia 3 2 2 3 2 4 2 4" xfId="14118" xr:uid="{00000000-0005-0000-0000-000045430000}"/>
    <cellStyle name="Migliaia 3 2 2 3 2 4 2 4 2" xfId="36955" xr:uid="{00000000-0005-0000-0000-000046430000}"/>
    <cellStyle name="Migliaia 3 2 2 3 2 4 2 5" xfId="25538" xr:uid="{00000000-0005-0000-0000-000047430000}"/>
    <cellStyle name="Migliaia 3 2 2 3 2 4 3" xfId="4127" xr:uid="{00000000-0005-0000-0000-000048430000}"/>
    <cellStyle name="Migliaia 3 2 2 3 2 4 3 2" xfId="9836" xr:uid="{00000000-0005-0000-0000-000049430000}"/>
    <cellStyle name="Migliaia 3 2 2 3 2 4 3 2 2" xfId="21253" xr:uid="{00000000-0005-0000-0000-00004A430000}"/>
    <cellStyle name="Migliaia 3 2 2 3 2 4 3 2 2 2" xfId="44090" xr:uid="{00000000-0005-0000-0000-00004B430000}"/>
    <cellStyle name="Migliaia 3 2 2 3 2 4 3 2 3" xfId="32673" xr:uid="{00000000-0005-0000-0000-00004C430000}"/>
    <cellStyle name="Migliaia 3 2 2 3 2 4 3 3" xfId="15545" xr:uid="{00000000-0005-0000-0000-00004D430000}"/>
    <cellStyle name="Migliaia 3 2 2 3 2 4 3 3 2" xfId="38382" xr:uid="{00000000-0005-0000-0000-00004E430000}"/>
    <cellStyle name="Migliaia 3 2 2 3 2 4 3 4" xfId="26965" xr:uid="{00000000-0005-0000-0000-00004F430000}"/>
    <cellStyle name="Migliaia 3 2 2 3 2 4 4" xfId="6982" xr:uid="{00000000-0005-0000-0000-000050430000}"/>
    <cellStyle name="Migliaia 3 2 2 3 2 4 4 2" xfId="18399" xr:uid="{00000000-0005-0000-0000-000051430000}"/>
    <cellStyle name="Migliaia 3 2 2 3 2 4 4 2 2" xfId="41236" xr:uid="{00000000-0005-0000-0000-000052430000}"/>
    <cellStyle name="Migliaia 3 2 2 3 2 4 4 3" xfId="29819" xr:uid="{00000000-0005-0000-0000-000053430000}"/>
    <cellStyle name="Migliaia 3 2 2 3 2 4 5" xfId="12691" xr:uid="{00000000-0005-0000-0000-000054430000}"/>
    <cellStyle name="Migliaia 3 2 2 3 2 4 5 2" xfId="35528" xr:uid="{00000000-0005-0000-0000-000055430000}"/>
    <cellStyle name="Migliaia 3 2 2 3 2 4 6" xfId="24111" xr:uid="{00000000-0005-0000-0000-000056430000}"/>
    <cellStyle name="Migliaia 3 2 2 3 2 5" xfId="1456" xr:uid="{00000000-0005-0000-0000-000057430000}"/>
    <cellStyle name="Migliaia 3 2 2 3 2 5 2" xfId="2915" xr:uid="{00000000-0005-0000-0000-000058430000}"/>
    <cellStyle name="Migliaia 3 2 2 3 2 5 2 2" xfId="5771" xr:uid="{00000000-0005-0000-0000-000059430000}"/>
    <cellStyle name="Migliaia 3 2 2 3 2 5 2 2 2" xfId="11479" xr:uid="{00000000-0005-0000-0000-00005A430000}"/>
    <cellStyle name="Migliaia 3 2 2 3 2 5 2 2 2 2" xfId="22897" xr:uid="{00000000-0005-0000-0000-00005B430000}"/>
    <cellStyle name="Migliaia 3 2 2 3 2 5 2 2 2 2 2" xfId="45734" xr:uid="{00000000-0005-0000-0000-00005C430000}"/>
    <cellStyle name="Migliaia 3 2 2 3 2 5 2 2 2 3" xfId="34317" xr:uid="{00000000-0005-0000-0000-00005D430000}"/>
    <cellStyle name="Migliaia 3 2 2 3 2 5 2 2 3" xfId="17189" xr:uid="{00000000-0005-0000-0000-00005E430000}"/>
    <cellStyle name="Migliaia 3 2 2 3 2 5 2 2 3 2" xfId="40026" xr:uid="{00000000-0005-0000-0000-00005F430000}"/>
    <cellStyle name="Migliaia 3 2 2 3 2 5 2 2 4" xfId="28609" xr:uid="{00000000-0005-0000-0000-000060430000}"/>
    <cellStyle name="Migliaia 3 2 2 3 2 5 2 3" xfId="8626" xr:uid="{00000000-0005-0000-0000-000061430000}"/>
    <cellStyle name="Migliaia 3 2 2 3 2 5 2 3 2" xfId="20043" xr:uid="{00000000-0005-0000-0000-000062430000}"/>
    <cellStyle name="Migliaia 3 2 2 3 2 5 2 3 2 2" xfId="42880" xr:uid="{00000000-0005-0000-0000-000063430000}"/>
    <cellStyle name="Migliaia 3 2 2 3 2 5 2 3 3" xfId="31463" xr:uid="{00000000-0005-0000-0000-000064430000}"/>
    <cellStyle name="Migliaia 3 2 2 3 2 5 2 4" xfId="14335" xr:uid="{00000000-0005-0000-0000-000065430000}"/>
    <cellStyle name="Migliaia 3 2 2 3 2 5 2 4 2" xfId="37172" xr:uid="{00000000-0005-0000-0000-000066430000}"/>
    <cellStyle name="Migliaia 3 2 2 3 2 5 2 5" xfId="25755" xr:uid="{00000000-0005-0000-0000-000067430000}"/>
    <cellStyle name="Migliaia 3 2 2 3 2 5 3" xfId="4344" xr:uid="{00000000-0005-0000-0000-000068430000}"/>
    <cellStyle name="Migliaia 3 2 2 3 2 5 3 2" xfId="10053" xr:uid="{00000000-0005-0000-0000-000069430000}"/>
    <cellStyle name="Migliaia 3 2 2 3 2 5 3 2 2" xfId="21470" xr:uid="{00000000-0005-0000-0000-00006A430000}"/>
    <cellStyle name="Migliaia 3 2 2 3 2 5 3 2 2 2" xfId="44307" xr:uid="{00000000-0005-0000-0000-00006B430000}"/>
    <cellStyle name="Migliaia 3 2 2 3 2 5 3 2 3" xfId="32890" xr:uid="{00000000-0005-0000-0000-00006C430000}"/>
    <cellStyle name="Migliaia 3 2 2 3 2 5 3 3" xfId="15762" xr:uid="{00000000-0005-0000-0000-00006D430000}"/>
    <cellStyle name="Migliaia 3 2 2 3 2 5 3 3 2" xfId="38599" xr:uid="{00000000-0005-0000-0000-00006E430000}"/>
    <cellStyle name="Migliaia 3 2 2 3 2 5 3 4" xfId="27182" xr:uid="{00000000-0005-0000-0000-00006F430000}"/>
    <cellStyle name="Migliaia 3 2 2 3 2 5 4" xfId="7199" xr:uid="{00000000-0005-0000-0000-000070430000}"/>
    <cellStyle name="Migliaia 3 2 2 3 2 5 4 2" xfId="18616" xr:uid="{00000000-0005-0000-0000-000071430000}"/>
    <cellStyle name="Migliaia 3 2 2 3 2 5 4 2 2" xfId="41453" xr:uid="{00000000-0005-0000-0000-000072430000}"/>
    <cellStyle name="Migliaia 3 2 2 3 2 5 4 3" xfId="30036" xr:uid="{00000000-0005-0000-0000-000073430000}"/>
    <cellStyle name="Migliaia 3 2 2 3 2 5 5" xfId="12908" xr:uid="{00000000-0005-0000-0000-000074430000}"/>
    <cellStyle name="Migliaia 3 2 2 3 2 5 5 2" xfId="35745" xr:uid="{00000000-0005-0000-0000-000075430000}"/>
    <cellStyle name="Migliaia 3 2 2 3 2 5 6" xfId="24328" xr:uid="{00000000-0005-0000-0000-000076430000}"/>
    <cellStyle name="Migliaia 3 2 2 3 2 6" xfId="1703" xr:uid="{00000000-0005-0000-0000-000077430000}"/>
    <cellStyle name="Migliaia 3 2 2 3 2 6 2" xfId="3132" xr:uid="{00000000-0005-0000-0000-000078430000}"/>
    <cellStyle name="Migliaia 3 2 2 3 2 6 2 2" xfId="5988" xr:uid="{00000000-0005-0000-0000-000079430000}"/>
    <cellStyle name="Migliaia 3 2 2 3 2 6 2 2 2" xfId="11696" xr:uid="{00000000-0005-0000-0000-00007A430000}"/>
    <cellStyle name="Migliaia 3 2 2 3 2 6 2 2 2 2" xfId="23114" xr:uid="{00000000-0005-0000-0000-00007B430000}"/>
    <cellStyle name="Migliaia 3 2 2 3 2 6 2 2 2 2 2" xfId="45951" xr:uid="{00000000-0005-0000-0000-00007C430000}"/>
    <cellStyle name="Migliaia 3 2 2 3 2 6 2 2 2 3" xfId="34534" xr:uid="{00000000-0005-0000-0000-00007D430000}"/>
    <cellStyle name="Migliaia 3 2 2 3 2 6 2 2 3" xfId="17406" xr:uid="{00000000-0005-0000-0000-00007E430000}"/>
    <cellStyle name="Migliaia 3 2 2 3 2 6 2 2 3 2" xfId="40243" xr:uid="{00000000-0005-0000-0000-00007F430000}"/>
    <cellStyle name="Migliaia 3 2 2 3 2 6 2 2 4" xfId="28826" xr:uid="{00000000-0005-0000-0000-000080430000}"/>
    <cellStyle name="Migliaia 3 2 2 3 2 6 2 3" xfId="8843" xr:uid="{00000000-0005-0000-0000-000081430000}"/>
    <cellStyle name="Migliaia 3 2 2 3 2 6 2 3 2" xfId="20260" xr:uid="{00000000-0005-0000-0000-000082430000}"/>
    <cellStyle name="Migliaia 3 2 2 3 2 6 2 3 2 2" xfId="43097" xr:uid="{00000000-0005-0000-0000-000083430000}"/>
    <cellStyle name="Migliaia 3 2 2 3 2 6 2 3 3" xfId="31680" xr:uid="{00000000-0005-0000-0000-000084430000}"/>
    <cellStyle name="Migliaia 3 2 2 3 2 6 2 4" xfId="14552" xr:uid="{00000000-0005-0000-0000-000085430000}"/>
    <cellStyle name="Migliaia 3 2 2 3 2 6 2 4 2" xfId="37389" xr:uid="{00000000-0005-0000-0000-000086430000}"/>
    <cellStyle name="Migliaia 3 2 2 3 2 6 2 5" xfId="25972" xr:uid="{00000000-0005-0000-0000-000087430000}"/>
    <cellStyle name="Migliaia 3 2 2 3 2 6 3" xfId="4561" xr:uid="{00000000-0005-0000-0000-000088430000}"/>
    <cellStyle name="Migliaia 3 2 2 3 2 6 3 2" xfId="10270" xr:uid="{00000000-0005-0000-0000-000089430000}"/>
    <cellStyle name="Migliaia 3 2 2 3 2 6 3 2 2" xfId="21687" xr:uid="{00000000-0005-0000-0000-00008A430000}"/>
    <cellStyle name="Migliaia 3 2 2 3 2 6 3 2 2 2" xfId="44524" xr:uid="{00000000-0005-0000-0000-00008B430000}"/>
    <cellStyle name="Migliaia 3 2 2 3 2 6 3 2 3" xfId="33107" xr:uid="{00000000-0005-0000-0000-00008C430000}"/>
    <cellStyle name="Migliaia 3 2 2 3 2 6 3 3" xfId="15979" xr:uid="{00000000-0005-0000-0000-00008D430000}"/>
    <cellStyle name="Migliaia 3 2 2 3 2 6 3 3 2" xfId="38816" xr:uid="{00000000-0005-0000-0000-00008E430000}"/>
    <cellStyle name="Migliaia 3 2 2 3 2 6 3 4" xfId="27399" xr:uid="{00000000-0005-0000-0000-00008F430000}"/>
    <cellStyle name="Migliaia 3 2 2 3 2 6 4" xfId="7416" xr:uid="{00000000-0005-0000-0000-000090430000}"/>
    <cellStyle name="Migliaia 3 2 2 3 2 6 4 2" xfId="18833" xr:uid="{00000000-0005-0000-0000-000091430000}"/>
    <cellStyle name="Migliaia 3 2 2 3 2 6 4 2 2" xfId="41670" xr:uid="{00000000-0005-0000-0000-000092430000}"/>
    <cellStyle name="Migliaia 3 2 2 3 2 6 4 3" xfId="30253" xr:uid="{00000000-0005-0000-0000-000093430000}"/>
    <cellStyle name="Migliaia 3 2 2 3 2 6 5" xfId="13125" xr:uid="{00000000-0005-0000-0000-000094430000}"/>
    <cellStyle name="Migliaia 3 2 2 3 2 6 5 2" xfId="35962" xr:uid="{00000000-0005-0000-0000-000095430000}"/>
    <cellStyle name="Migliaia 3 2 2 3 2 6 6" xfId="24545" xr:uid="{00000000-0005-0000-0000-000096430000}"/>
    <cellStyle name="Migliaia 3 2 2 3 2 7" xfId="2047" xr:uid="{00000000-0005-0000-0000-000097430000}"/>
    <cellStyle name="Migliaia 3 2 2 3 2 7 2" xfId="4903" xr:uid="{00000000-0005-0000-0000-000098430000}"/>
    <cellStyle name="Migliaia 3 2 2 3 2 7 2 2" xfId="10611" xr:uid="{00000000-0005-0000-0000-000099430000}"/>
    <cellStyle name="Migliaia 3 2 2 3 2 7 2 2 2" xfId="22029" xr:uid="{00000000-0005-0000-0000-00009A430000}"/>
    <cellStyle name="Migliaia 3 2 2 3 2 7 2 2 2 2" xfId="44866" xr:uid="{00000000-0005-0000-0000-00009B430000}"/>
    <cellStyle name="Migliaia 3 2 2 3 2 7 2 2 3" xfId="33449" xr:uid="{00000000-0005-0000-0000-00009C430000}"/>
    <cellStyle name="Migliaia 3 2 2 3 2 7 2 3" xfId="16321" xr:uid="{00000000-0005-0000-0000-00009D430000}"/>
    <cellStyle name="Migliaia 3 2 2 3 2 7 2 3 2" xfId="39158" xr:uid="{00000000-0005-0000-0000-00009E430000}"/>
    <cellStyle name="Migliaia 3 2 2 3 2 7 2 4" xfId="27741" xr:uid="{00000000-0005-0000-0000-00009F430000}"/>
    <cellStyle name="Migliaia 3 2 2 3 2 7 3" xfId="7758" xr:uid="{00000000-0005-0000-0000-0000A0430000}"/>
    <cellStyle name="Migliaia 3 2 2 3 2 7 3 2" xfId="19175" xr:uid="{00000000-0005-0000-0000-0000A1430000}"/>
    <cellStyle name="Migliaia 3 2 2 3 2 7 3 2 2" xfId="42012" xr:uid="{00000000-0005-0000-0000-0000A2430000}"/>
    <cellStyle name="Migliaia 3 2 2 3 2 7 3 3" xfId="30595" xr:uid="{00000000-0005-0000-0000-0000A3430000}"/>
    <cellStyle name="Migliaia 3 2 2 3 2 7 4" xfId="13467" xr:uid="{00000000-0005-0000-0000-0000A4430000}"/>
    <cellStyle name="Migliaia 3 2 2 3 2 7 4 2" xfId="36304" xr:uid="{00000000-0005-0000-0000-0000A5430000}"/>
    <cellStyle name="Migliaia 3 2 2 3 2 7 5" xfId="24887" xr:uid="{00000000-0005-0000-0000-0000A6430000}"/>
    <cellStyle name="Migliaia 3 2 2 3 2 8" xfId="3476" xr:uid="{00000000-0005-0000-0000-0000A7430000}"/>
    <cellStyle name="Migliaia 3 2 2 3 2 8 2" xfId="9185" xr:uid="{00000000-0005-0000-0000-0000A8430000}"/>
    <cellStyle name="Migliaia 3 2 2 3 2 8 2 2" xfId="20602" xr:uid="{00000000-0005-0000-0000-0000A9430000}"/>
    <cellStyle name="Migliaia 3 2 2 3 2 8 2 2 2" xfId="43439" xr:uid="{00000000-0005-0000-0000-0000AA430000}"/>
    <cellStyle name="Migliaia 3 2 2 3 2 8 2 3" xfId="32022" xr:uid="{00000000-0005-0000-0000-0000AB430000}"/>
    <cellStyle name="Migliaia 3 2 2 3 2 8 3" xfId="14894" xr:uid="{00000000-0005-0000-0000-0000AC430000}"/>
    <cellStyle name="Migliaia 3 2 2 3 2 8 3 2" xfId="37731" xr:uid="{00000000-0005-0000-0000-0000AD430000}"/>
    <cellStyle name="Migliaia 3 2 2 3 2 8 4" xfId="26314" xr:uid="{00000000-0005-0000-0000-0000AE430000}"/>
    <cellStyle name="Migliaia 3 2 2 3 2 9" xfId="6331" xr:uid="{00000000-0005-0000-0000-0000AF430000}"/>
    <cellStyle name="Migliaia 3 2 2 3 2 9 2" xfId="17748" xr:uid="{00000000-0005-0000-0000-0000B0430000}"/>
    <cellStyle name="Migliaia 3 2 2 3 2 9 2 2" xfId="40585" xr:uid="{00000000-0005-0000-0000-0000B1430000}"/>
    <cellStyle name="Migliaia 3 2 2 3 2 9 3" xfId="29168" xr:uid="{00000000-0005-0000-0000-0000B2430000}"/>
    <cellStyle name="Migliaia 3 2 2 3 3" xfId="568" xr:uid="{00000000-0005-0000-0000-0000B3430000}"/>
    <cellStyle name="Migliaia 3 2 2 3 3 2" xfId="2150" xr:uid="{00000000-0005-0000-0000-0000B4430000}"/>
    <cellStyle name="Migliaia 3 2 2 3 3 2 2" xfId="5006" xr:uid="{00000000-0005-0000-0000-0000B5430000}"/>
    <cellStyle name="Migliaia 3 2 2 3 3 2 2 2" xfId="10714" xr:uid="{00000000-0005-0000-0000-0000B6430000}"/>
    <cellStyle name="Migliaia 3 2 2 3 3 2 2 2 2" xfId="22132" xr:uid="{00000000-0005-0000-0000-0000B7430000}"/>
    <cellStyle name="Migliaia 3 2 2 3 3 2 2 2 2 2" xfId="44969" xr:uid="{00000000-0005-0000-0000-0000B8430000}"/>
    <cellStyle name="Migliaia 3 2 2 3 3 2 2 2 3" xfId="33552" xr:uid="{00000000-0005-0000-0000-0000B9430000}"/>
    <cellStyle name="Migliaia 3 2 2 3 3 2 2 3" xfId="16424" xr:uid="{00000000-0005-0000-0000-0000BA430000}"/>
    <cellStyle name="Migliaia 3 2 2 3 3 2 2 3 2" xfId="39261" xr:uid="{00000000-0005-0000-0000-0000BB430000}"/>
    <cellStyle name="Migliaia 3 2 2 3 3 2 2 4" xfId="27844" xr:uid="{00000000-0005-0000-0000-0000BC430000}"/>
    <cellStyle name="Migliaia 3 2 2 3 3 2 3" xfId="7861" xr:uid="{00000000-0005-0000-0000-0000BD430000}"/>
    <cellStyle name="Migliaia 3 2 2 3 3 2 3 2" xfId="19278" xr:uid="{00000000-0005-0000-0000-0000BE430000}"/>
    <cellStyle name="Migliaia 3 2 2 3 3 2 3 2 2" xfId="42115" xr:uid="{00000000-0005-0000-0000-0000BF430000}"/>
    <cellStyle name="Migliaia 3 2 2 3 3 2 3 3" xfId="30698" xr:uid="{00000000-0005-0000-0000-0000C0430000}"/>
    <cellStyle name="Migliaia 3 2 2 3 3 2 4" xfId="13570" xr:uid="{00000000-0005-0000-0000-0000C1430000}"/>
    <cellStyle name="Migliaia 3 2 2 3 3 2 4 2" xfId="36407" xr:uid="{00000000-0005-0000-0000-0000C2430000}"/>
    <cellStyle name="Migliaia 3 2 2 3 3 2 5" xfId="24990" xr:uid="{00000000-0005-0000-0000-0000C3430000}"/>
    <cellStyle name="Migliaia 3 2 2 3 3 3" xfId="3579" xr:uid="{00000000-0005-0000-0000-0000C4430000}"/>
    <cellStyle name="Migliaia 3 2 2 3 3 3 2" xfId="9288" xr:uid="{00000000-0005-0000-0000-0000C5430000}"/>
    <cellStyle name="Migliaia 3 2 2 3 3 3 2 2" xfId="20705" xr:uid="{00000000-0005-0000-0000-0000C6430000}"/>
    <cellStyle name="Migliaia 3 2 2 3 3 3 2 2 2" xfId="43542" xr:uid="{00000000-0005-0000-0000-0000C7430000}"/>
    <cellStyle name="Migliaia 3 2 2 3 3 3 2 3" xfId="32125" xr:uid="{00000000-0005-0000-0000-0000C8430000}"/>
    <cellStyle name="Migliaia 3 2 2 3 3 3 3" xfId="14997" xr:uid="{00000000-0005-0000-0000-0000C9430000}"/>
    <cellStyle name="Migliaia 3 2 2 3 3 3 3 2" xfId="37834" xr:uid="{00000000-0005-0000-0000-0000CA430000}"/>
    <cellStyle name="Migliaia 3 2 2 3 3 3 4" xfId="26417" xr:uid="{00000000-0005-0000-0000-0000CB430000}"/>
    <cellStyle name="Migliaia 3 2 2 3 3 4" xfId="6434" xr:uid="{00000000-0005-0000-0000-0000CC430000}"/>
    <cellStyle name="Migliaia 3 2 2 3 3 4 2" xfId="17851" xr:uid="{00000000-0005-0000-0000-0000CD430000}"/>
    <cellStyle name="Migliaia 3 2 2 3 3 4 2 2" xfId="40688" xr:uid="{00000000-0005-0000-0000-0000CE430000}"/>
    <cellStyle name="Migliaia 3 2 2 3 3 4 3" xfId="29271" xr:uid="{00000000-0005-0000-0000-0000CF430000}"/>
    <cellStyle name="Migliaia 3 2 2 3 3 5" xfId="12143" xr:uid="{00000000-0005-0000-0000-0000D0430000}"/>
    <cellStyle name="Migliaia 3 2 2 3 3 5 2" xfId="34980" xr:uid="{00000000-0005-0000-0000-0000D1430000}"/>
    <cellStyle name="Migliaia 3 2 2 3 3 6" xfId="23563" xr:uid="{00000000-0005-0000-0000-0000D2430000}"/>
    <cellStyle name="Migliaia 3 2 2 3 4" xfId="831" xr:uid="{00000000-0005-0000-0000-0000D3430000}"/>
    <cellStyle name="Migliaia 3 2 2 3 4 2" xfId="2367" xr:uid="{00000000-0005-0000-0000-0000D4430000}"/>
    <cellStyle name="Migliaia 3 2 2 3 4 2 2" xfId="5223" xr:uid="{00000000-0005-0000-0000-0000D5430000}"/>
    <cellStyle name="Migliaia 3 2 2 3 4 2 2 2" xfId="10931" xr:uid="{00000000-0005-0000-0000-0000D6430000}"/>
    <cellStyle name="Migliaia 3 2 2 3 4 2 2 2 2" xfId="22349" xr:uid="{00000000-0005-0000-0000-0000D7430000}"/>
    <cellStyle name="Migliaia 3 2 2 3 4 2 2 2 2 2" xfId="45186" xr:uid="{00000000-0005-0000-0000-0000D8430000}"/>
    <cellStyle name="Migliaia 3 2 2 3 4 2 2 2 3" xfId="33769" xr:uid="{00000000-0005-0000-0000-0000D9430000}"/>
    <cellStyle name="Migliaia 3 2 2 3 4 2 2 3" xfId="16641" xr:uid="{00000000-0005-0000-0000-0000DA430000}"/>
    <cellStyle name="Migliaia 3 2 2 3 4 2 2 3 2" xfId="39478" xr:uid="{00000000-0005-0000-0000-0000DB430000}"/>
    <cellStyle name="Migliaia 3 2 2 3 4 2 2 4" xfId="28061" xr:uid="{00000000-0005-0000-0000-0000DC430000}"/>
    <cellStyle name="Migliaia 3 2 2 3 4 2 3" xfId="8078" xr:uid="{00000000-0005-0000-0000-0000DD430000}"/>
    <cellStyle name="Migliaia 3 2 2 3 4 2 3 2" xfId="19495" xr:uid="{00000000-0005-0000-0000-0000DE430000}"/>
    <cellStyle name="Migliaia 3 2 2 3 4 2 3 2 2" xfId="42332" xr:uid="{00000000-0005-0000-0000-0000DF430000}"/>
    <cellStyle name="Migliaia 3 2 2 3 4 2 3 3" xfId="30915" xr:uid="{00000000-0005-0000-0000-0000E0430000}"/>
    <cellStyle name="Migliaia 3 2 2 3 4 2 4" xfId="13787" xr:uid="{00000000-0005-0000-0000-0000E1430000}"/>
    <cellStyle name="Migliaia 3 2 2 3 4 2 4 2" xfId="36624" xr:uid="{00000000-0005-0000-0000-0000E2430000}"/>
    <cellStyle name="Migliaia 3 2 2 3 4 2 5" xfId="25207" xr:uid="{00000000-0005-0000-0000-0000E3430000}"/>
    <cellStyle name="Migliaia 3 2 2 3 4 3" xfId="3796" xr:uid="{00000000-0005-0000-0000-0000E4430000}"/>
    <cellStyle name="Migliaia 3 2 2 3 4 3 2" xfId="9505" xr:uid="{00000000-0005-0000-0000-0000E5430000}"/>
    <cellStyle name="Migliaia 3 2 2 3 4 3 2 2" xfId="20922" xr:uid="{00000000-0005-0000-0000-0000E6430000}"/>
    <cellStyle name="Migliaia 3 2 2 3 4 3 2 2 2" xfId="43759" xr:uid="{00000000-0005-0000-0000-0000E7430000}"/>
    <cellStyle name="Migliaia 3 2 2 3 4 3 2 3" xfId="32342" xr:uid="{00000000-0005-0000-0000-0000E8430000}"/>
    <cellStyle name="Migliaia 3 2 2 3 4 3 3" xfId="15214" xr:uid="{00000000-0005-0000-0000-0000E9430000}"/>
    <cellStyle name="Migliaia 3 2 2 3 4 3 3 2" xfId="38051" xr:uid="{00000000-0005-0000-0000-0000EA430000}"/>
    <cellStyle name="Migliaia 3 2 2 3 4 3 4" xfId="26634" xr:uid="{00000000-0005-0000-0000-0000EB430000}"/>
    <cellStyle name="Migliaia 3 2 2 3 4 4" xfId="6651" xr:uid="{00000000-0005-0000-0000-0000EC430000}"/>
    <cellStyle name="Migliaia 3 2 2 3 4 4 2" xfId="18068" xr:uid="{00000000-0005-0000-0000-0000ED430000}"/>
    <cellStyle name="Migliaia 3 2 2 3 4 4 2 2" xfId="40905" xr:uid="{00000000-0005-0000-0000-0000EE430000}"/>
    <cellStyle name="Migliaia 3 2 2 3 4 4 3" xfId="29488" xr:uid="{00000000-0005-0000-0000-0000EF430000}"/>
    <cellStyle name="Migliaia 3 2 2 3 4 5" xfId="12360" xr:uid="{00000000-0005-0000-0000-0000F0430000}"/>
    <cellStyle name="Migliaia 3 2 2 3 4 5 2" xfId="35197" xr:uid="{00000000-0005-0000-0000-0000F1430000}"/>
    <cellStyle name="Migliaia 3 2 2 3 4 6" xfId="23780" xr:uid="{00000000-0005-0000-0000-0000F2430000}"/>
    <cellStyle name="Migliaia 3 2 2 3 5" xfId="1078" xr:uid="{00000000-0005-0000-0000-0000F3430000}"/>
    <cellStyle name="Migliaia 3 2 2 3 5 2" xfId="2584" xr:uid="{00000000-0005-0000-0000-0000F4430000}"/>
    <cellStyle name="Migliaia 3 2 2 3 5 2 2" xfId="5440" xr:uid="{00000000-0005-0000-0000-0000F5430000}"/>
    <cellStyle name="Migliaia 3 2 2 3 5 2 2 2" xfId="11148" xr:uid="{00000000-0005-0000-0000-0000F6430000}"/>
    <cellStyle name="Migliaia 3 2 2 3 5 2 2 2 2" xfId="22566" xr:uid="{00000000-0005-0000-0000-0000F7430000}"/>
    <cellStyle name="Migliaia 3 2 2 3 5 2 2 2 2 2" xfId="45403" xr:uid="{00000000-0005-0000-0000-0000F8430000}"/>
    <cellStyle name="Migliaia 3 2 2 3 5 2 2 2 3" xfId="33986" xr:uid="{00000000-0005-0000-0000-0000F9430000}"/>
    <cellStyle name="Migliaia 3 2 2 3 5 2 2 3" xfId="16858" xr:uid="{00000000-0005-0000-0000-0000FA430000}"/>
    <cellStyle name="Migliaia 3 2 2 3 5 2 2 3 2" xfId="39695" xr:uid="{00000000-0005-0000-0000-0000FB430000}"/>
    <cellStyle name="Migliaia 3 2 2 3 5 2 2 4" xfId="28278" xr:uid="{00000000-0005-0000-0000-0000FC430000}"/>
    <cellStyle name="Migliaia 3 2 2 3 5 2 3" xfId="8295" xr:uid="{00000000-0005-0000-0000-0000FD430000}"/>
    <cellStyle name="Migliaia 3 2 2 3 5 2 3 2" xfId="19712" xr:uid="{00000000-0005-0000-0000-0000FE430000}"/>
    <cellStyle name="Migliaia 3 2 2 3 5 2 3 2 2" xfId="42549" xr:uid="{00000000-0005-0000-0000-0000FF430000}"/>
    <cellStyle name="Migliaia 3 2 2 3 5 2 3 3" xfId="31132" xr:uid="{00000000-0005-0000-0000-000000440000}"/>
    <cellStyle name="Migliaia 3 2 2 3 5 2 4" xfId="14004" xr:uid="{00000000-0005-0000-0000-000001440000}"/>
    <cellStyle name="Migliaia 3 2 2 3 5 2 4 2" xfId="36841" xr:uid="{00000000-0005-0000-0000-000002440000}"/>
    <cellStyle name="Migliaia 3 2 2 3 5 2 5" xfId="25424" xr:uid="{00000000-0005-0000-0000-000003440000}"/>
    <cellStyle name="Migliaia 3 2 2 3 5 3" xfId="4013" xr:uid="{00000000-0005-0000-0000-000004440000}"/>
    <cellStyle name="Migliaia 3 2 2 3 5 3 2" xfId="9722" xr:uid="{00000000-0005-0000-0000-000005440000}"/>
    <cellStyle name="Migliaia 3 2 2 3 5 3 2 2" xfId="21139" xr:uid="{00000000-0005-0000-0000-000006440000}"/>
    <cellStyle name="Migliaia 3 2 2 3 5 3 2 2 2" xfId="43976" xr:uid="{00000000-0005-0000-0000-000007440000}"/>
    <cellStyle name="Migliaia 3 2 2 3 5 3 2 3" xfId="32559" xr:uid="{00000000-0005-0000-0000-000008440000}"/>
    <cellStyle name="Migliaia 3 2 2 3 5 3 3" xfId="15431" xr:uid="{00000000-0005-0000-0000-000009440000}"/>
    <cellStyle name="Migliaia 3 2 2 3 5 3 3 2" xfId="38268" xr:uid="{00000000-0005-0000-0000-00000A440000}"/>
    <cellStyle name="Migliaia 3 2 2 3 5 3 4" xfId="26851" xr:uid="{00000000-0005-0000-0000-00000B440000}"/>
    <cellStyle name="Migliaia 3 2 2 3 5 4" xfId="6868" xr:uid="{00000000-0005-0000-0000-00000C440000}"/>
    <cellStyle name="Migliaia 3 2 2 3 5 4 2" xfId="18285" xr:uid="{00000000-0005-0000-0000-00000D440000}"/>
    <cellStyle name="Migliaia 3 2 2 3 5 4 2 2" xfId="41122" xr:uid="{00000000-0005-0000-0000-00000E440000}"/>
    <cellStyle name="Migliaia 3 2 2 3 5 4 3" xfId="29705" xr:uid="{00000000-0005-0000-0000-00000F440000}"/>
    <cellStyle name="Migliaia 3 2 2 3 5 5" xfId="12577" xr:uid="{00000000-0005-0000-0000-000010440000}"/>
    <cellStyle name="Migliaia 3 2 2 3 5 5 2" xfId="35414" xr:uid="{00000000-0005-0000-0000-000011440000}"/>
    <cellStyle name="Migliaia 3 2 2 3 5 6" xfId="23997" xr:uid="{00000000-0005-0000-0000-000012440000}"/>
    <cellStyle name="Migliaia 3 2 2 3 6" xfId="1325" xr:uid="{00000000-0005-0000-0000-000013440000}"/>
    <cellStyle name="Migliaia 3 2 2 3 6 2" xfId="2801" xr:uid="{00000000-0005-0000-0000-000014440000}"/>
    <cellStyle name="Migliaia 3 2 2 3 6 2 2" xfId="5657" xr:uid="{00000000-0005-0000-0000-000015440000}"/>
    <cellStyle name="Migliaia 3 2 2 3 6 2 2 2" xfId="11365" xr:uid="{00000000-0005-0000-0000-000016440000}"/>
    <cellStyle name="Migliaia 3 2 2 3 6 2 2 2 2" xfId="22783" xr:uid="{00000000-0005-0000-0000-000017440000}"/>
    <cellStyle name="Migliaia 3 2 2 3 6 2 2 2 2 2" xfId="45620" xr:uid="{00000000-0005-0000-0000-000018440000}"/>
    <cellStyle name="Migliaia 3 2 2 3 6 2 2 2 3" xfId="34203" xr:uid="{00000000-0005-0000-0000-000019440000}"/>
    <cellStyle name="Migliaia 3 2 2 3 6 2 2 3" xfId="17075" xr:uid="{00000000-0005-0000-0000-00001A440000}"/>
    <cellStyle name="Migliaia 3 2 2 3 6 2 2 3 2" xfId="39912" xr:uid="{00000000-0005-0000-0000-00001B440000}"/>
    <cellStyle name="Migliaia 3 2 2 3 6 2 2 4" xfId="28495" xr:uid="{00000000-0005-0000-0000-00001C440000}"/>
    <cellStyle name="Migliaia 3 2 2 3 6 2 3" xfId="8512" xr:uid="{00000000-0005-0000-0000-00001D440000}"/>
    <cellStyle name="Migliaia 3 2 2 3 6 2 3 2" xfId="19929" xr:uid="{00000000-0005-0000-0000-00001E440000}"/>
    <cellStyle name="Migliaia 3 2 2 3 6 2 3 2 2" xfId="42766" xr:uid="{00000000-0005-0000-0000-00001F440000}"/>
    <cellStyle name="Migliaia 3 2 2 3 6 2 3 3" xfId="31349" xr:uid="{00000000-0005-0000-0000-000020440000}"/>
    <cellStyle name="Migliaia 3 2 2 3 6 2 4" xfId="14221" xr:uid="{00000000-0005-0000-0000-000021440000}"/>
    <cellStyle name="Migliaia 3 2 2 3 6 2 4 2" xfId="37058" xr:uid="{00000000-0005-0000-0000-000022440000}"/>
    <cellStyle name="Migliaia 3 2 2 3 6 2 5" xfId="25641" xr:uid="{00000000-0005-0000-0000-000023440000}"/>
    <cellStyle name="Migliaia 3 2 2 3 6 3" xfId="4230" xr:uid="{00000000-0005-0000-0000-000024440000}"/>
    <cellStyle name="Migliaia 3 2 2 3 6 3 2" xfId="9939" xr:uid="{00000000-0005-0000-0000-000025440000}"/>
    <cellStyle name="Migliaia 3 2 2 3 6 3 2 2" xfId="21356" xr:uid="{00000000-0005-0000-0000-000026440000}"/>
    <cellStyle name="Migliaia 3 2 2 3 6 3 2 2 2" xfId="44193" xr:uid="{00000000-0005-0000-0000-000027440000}"/>
    <cellStyle name="Migliaia 3 2 2 3 6 3 2 3" xfId="32776" xr:uid="{00000000-0005-0000-0000-000028440000}"/>
    <cellStyle name="Migliaia 3 2 2 3 6 3 3" xfId="15648" xr:uid="{00000000-0005-0000-0000-000029440000}"/>
    <cellStyle name="Migliaia 3 2 2 3 6 3 3 2" xfId="38485" xr:uid="{00000000-0005-0000-0000-00002A440000}"/>
    <cellStyle name="Migliaia 3 2 2 3 6 3 4" xfId="27068" xr:uid="{00000000-0005-0000-0000-00002B440000}"/>
    <cellStyle name="Migliaia 3 2 2 3 6 4" xfId="7085" xr:uid="{00000000-0005-0000-0000-00002C440000}"/>
    <cellStyle name="Migliaia 3 2 2 3 6 4 2" xfId="18502" xr:uid="{00000000-0005-0000-0000-00002D440000}"/>
    <cellStyle name="Migliaia 3 2 2 3 6 4 2 2" xfId="41339" xr:uid="{00000000-0005-0000-0000-00002E440000}"/>
    <cellStyle name="Migliaia 3 2 2 3 6 4 3" xfId="29922" xr:uid="{00000000-0005-0000-0000-00002F440000}"/>
    <cellStyle name="Migliaia 3 2 2 3 6 5" xfId="12794" xr:uid="{00000000-0005-0000-0000-000030440000}"/>
    <cellStyle name="Migliaia 3 2 2 3 6 5 2" xfId="35631" xr:uid="{00000000-0005-0000-0000-000031440000}"/>
    <cellStyle name="Migliaia 3 2 2 3 6 6" xfId="24214" xr:uid="{00000000-0005-0000-0000-000032440000}"/>
    <cellStyle name="Migliaia 3 2 2 3 7" xfId="1572" xr:uid="{00000000-0005-0000-0000-000033440000}"/>
    <cellStyle name="Migliaia 3 2 2 3 7 2" xfId="3018" xr:uid="{00000000-0005-0000-0000-000034440000}"/>
    <cellStyle name="Migliaia 3 2 2 3 7 2 2" xfId="5874" xr:uid="{00000000-0005-0000-0000-000035440000}"/>
    <cellStyle name="Migliaia 3 2 2 3 7 2 2 2" xfId="11582" xr:uid="{00000000-0005-0000-0000-000036440000}"/>
    <cellStyle name="Migliaia 3 2 2 3 7 2 2 2 2" xfId="23000" xr:uid="{00000000-0005-0000-0000-000037440000}"/>
    <cellStyle name="Migliaia 3 2 2 3 7 2 2 2 2 2" xfId="45837" xr:uid="{00000000-0005-0000-0000-000038440000}"/>
    <cellStyle name="Migliaia 3 2 2 3 7 2 2 2 3" xfId="34420" xr:uid="{00000000-0005-0000-0000-000039440000}"/>
    <cellStyle name="Migliaia 3 2 2 3 7 2 2 3" xfId="17292" xr:uid="{00000000-0005-0000-0000-00003A440000}"/>
    <cellStyle name="Migliaia 3 2 2 3 7 2 2 3 2" xfId="40129" xr:uid="{00000000-0005-0000-0000-00003B440000}"/>
    <cellStyle name="Migliaia 3 2 2 3 7 2 2 4" xfId="28712" xr:uid="{00000000-0005-0000-0000-00003C440000}"/>
    <cellStyle name="Migliaia 3 2 2 3 7 2 3" xfId="8729" xr:uid="{00000000-0005-0000-0000-00003D440000}"/>
    <cellStyle name="Migliaia 3 2 2 3 7 2 3 2" xfId="20146" xr:uid="{00000000-0005-0000-0000-00003E440000}"/>
    <cellStyle name="Migliaia 3 2 2 3 7 2 3 2 2" xfId="42983" xr:uid="{00000000-0005-0000-0000-00003F440000}"/>
    <cellStyle name="Migliaia 3 2 2 3 7 2 3 3" xfId="31566" xr:uid="{00000000-0005-0000-0000-000040440000}"/>
    <cellStyle name="Migliaia 3 2 2 3 7 2 4" xfId="14438" xr:uid="{00000000-0005-0000-0000-000041440000}"/>
    <cellStyle name="Migliaia 3 2 2 3 7 2 4 2" xfId="37275" xr:uid="{00000000-0005-0000-0000-000042440000}"/>
    <cellStyle name="Migliaia 3 2 2 3 7 2 5" xfId="25858" xr:uid="{00000000-0005-0000-0000-000043440000}"/>
    <cellStyle name="Migliaia 3 2 2 3 7 3" xfId="4447" xr:uid="{00000000-0005-0000-0000-000044440000}"/>
    <cellStyle name="Migliaia 3 2 2 3 7 3 2" xfId="10156" xr:uid="{00000000-0005-0000-0000-000045440000}"/>
    <cellStyle name="Migliaia 3 2 2 3 7 3 2 2" xfId="21573" xr:uid="{00000000-0005-0000-0000-000046440000}"/>
    <cellStyle name="Migliaia 3 2 2 3 7 3 2 2 2" xfId="44410" xr:uid="{00000000-0005-0000-0000-000047440000}"/>
    <cellStyle name="Migliaia 3 2 2 3 7 3 2 3" xfId="32993" xr:uid="{00000000-0005-0000-0000-000048440000}"/>
    <cellStyle name="Migliaia 3 2 2 3 7 3 3" xfId="15865" xr:uid="{00000000-0005-0000-0000-000049440000}"/>
    <cellStyle name="Migliaia 3 2 2 3 7 3 3 2" xfId="38702" xr:uid="{00000000-0005-0000-0000-00004A440000}"/>
    <cellStyle name="Migliaia 3 2 2 3 7 3 4" xfId="27285" xr:uid="{00000000-0005-0000-0000-00004B440000}"/>
    <cellStyle name="Migliaia 3 2 2 3 7 4" xfId="7302" xr:uid="{00000000-0005-0000-0000-00004C440000}"/>
    <cellStyle name="Migliaia 3 2 2 3 7 4 2" xfId="18719" xr:uid="{00000000-0005-0000-0000-00004D440000}"/>
    <cellStyle name="Migliaia 3 2 2 3 7 4 2 2" xfId="41556" xr:uid="{00000000-0005-0000-0000-00004E440000}"/>
    <cellStyle name="Migliaia 3 2 2 3 7 4 3" xfId="30139" xr:uid="{00000000-0005-0000-0000-00004F440000}"/>
    <cellStyle name="Migliaia 3 2 2 3 7 5" xfId="13011" xr:uid="{00000000-0005-0000-0000-000050440000}"/>
    <cellStyle name="Migliaia 3 2 2 3 7 5 2" xfId="35848" xr:uid="{00000000-0005-0000-0000-000051440000}"/>
    <cellStyle name="Migliaia 3 2 2 3 7 6" xfId="24431" xr:uid="{00000000-0005-0000-0000-000052440000}"/>
    <cellStyle name="Migliaia 3 2 2 3 8" xfId="1921" xr:uid="{00000000-0005-0000-0000-000053440000}"/>
    <cellStyle name="Migliaia 3 2 2 3 8 2" xfId="4777" xr:uid="{00000000-0005-0000-0000-000054440000}"/>
    <cellStyle name="Migliaia 3 2 2 3 8 2 2" xfId="10486" xr:uid="{00000000-0005-0000-0000-000055440000}"/>
    <cellStyle name="Migliaia 3 2 2 3 8 2 2 2" xfId="21903" xr:uid="{00000000-0005-0000-0000-000056440000}"/>
    <cellStyle name="Migliaia 3 2 2 3 8 2 2 2 2" xfId="44740" xr:uid="{00000000-0005-0000-0000-000057440000}"/>
    <cellStyle name="Migliaia 3 2 2 3 8 2 2 3" xfId="33323" xr:uid="{00000000-0005-0000-0000-000058440000}"/>
    <cellStyle name="Migliaia 3 2 2 3 8 2 3" xfId="16195" xr:uid="{00000000-0005-0000-0000-000059440000}"/>
    <cellStyle name="Migliaia 3 2 2 3 8 2 3 2" xfId="39032" xr:uid="{00000000-0005-0000-0000-00005A440000}"/>
    <cellStyle name="Migliaia 3 2 2 3 8 2 4" xfId="27615" xr:uid="{00000000-0005-0000-0000-00005B440000}"/>
    <cellStyle name="Migliaia 3 2 2 3 8 3" xfId="7632" xr:uid="{00000000-0005-0000-0000-00005C440000}"/>
    <cellStyle name="Migliaia 3 2 2 3 8 3 2" xfId="19049" xr:uid="{00000000-0005-0000-0000-00005D440000}"/>
    <cellStyle name="Migliaia 3 2 2 3 8 3 2 2" xfId="41886" xr:uid="{00000000-0005-0000-0000-00005E440000}"/>
    <cellStyle name="Migliaia 3 2 2 3 8 3 3" xfId="30469" xr:uid="{00000000-0005-0000-0000-00005F440000}"/>
    <cellStyle name="Migliaia 3 2 2 3 8 4" xfId="13341" xr:uid="{00000000-0005-0000-0000-000060440000}"/>
    <cellStyle name="Migliaia 3 2 2 3 8 4 2" xfId="36178" xr:uid="{00000000-0005-0000-0000-000061440000}"/>
    <cellStyle name="Migliaia 3 2 2 3 8 5" xfId="24761" xr:uid="{00000000-0005-0000-0000-000062440000}"/>
    <cellStyle name="Migliaia 3 2 2 3 9" xfId="3350" xr:uid="{00000000-0005-0000-0000-000063440000}"/>
    <cellStyle name="Migliaia 3 2 2 3 9 2" xfId="9059" xr:uid="{00000000-0005-0000-0000-000064440000}"/>
    <cellStyle name="Migliaia 3 2 2 3 9 2 2" xfId="20476" xr:uid="{00000000-0005-0000-0000-000065440000}"/>
    <cellStyle name="Migliaia 3 2 2 3 9 2 2 2" xfId="43313" xr:uid="{00000000-0005-0000-0000-000066440000}"/>
    <cellStyle name="Migliaia 3 2 2 3 9 2 3" xfId="31896" xr:uid="{00000000-0005-0000-0000-000067440000}"/>
    <cellStyle name="Migliaia 3 2 2 3 9 3" xfId="14768" xr:uid="{00000000-0005-0000-0000-000068440000}"/>
    <cellStyle name="Migliaia 3 2 2 3 9 3 2" xfId="37605" xr:uid="{00000000-0005-0000-0000-000069440000}"/>
    <cellStyle name="Migliaia 3 2 2 3 9 4" xfId="26188" xr:uid="{00000000-0005-0000-0000-00006A440000}"/>
    <cellStyle name="Migliaia 3 2 2 4" xfId="422" xr:uid="{00000000-0005-0000-0000-00006B440000}"/>
    <cellStyle name="Migliaia 3 2 2 4 10" xfId="12014" xr:uid="{00000000-0005-0000-0000-00006C440000}"/>
    <cellStyle name="Migliaia 3 2 2 4 10 2" xfId="34851" xr:uid="{00000000-0005-0000-0000-00006D440000}"/>
    <cellStyle name="Migliaia 3 2 2 4 11" xfId="23434" xr:uid="{00000000-0005-0000-0000-00006E440000}"/>
    <cellStyle name="Migliaia 3 2 2 4 2" xfId="676" xr:uid="{00000000-0005-0000-0000-00006F440000}"/>
    <cellStyle name="Migliaia 3 2 2 4 2 2" xfId="2238" xr:uid="{00000000-0005-0000-0000-000070440000}"/>
    <cellStyle name="Migliaia 3 2 2 4 2 2 2" xfId="5094" xr:uid="{00000000-0005-0000-0000-000071440000}"/>
    <cellStyle name="Migliaia 3 2 2 4 2 2 2 2" xfId="10802" xr:uid="{00000000-0005-0000-0000-000072440000}"/>
    <cellStyle name="Migliaia 3 2 2 4 2 2 2 2 2" xfId="22220" xr:uid="{00000000-0005-0000-0000-000073440000}"/>
    <cellStyle name="Migliaia 3 2 2 4 2 2 2 2 2 2" xfId="45057" xr:uid="{00000000-0005-0000-0000-000074440000}"/>
    <cellStyle name="Migliaia 3 2 2 4 2 2 2 2 3" xfId="33640" xr:uid="{00000000-0005-0000-0000-000075440000}"/>
    <cellStyle name="Migliaia 3 2 2 4 2 2 2 3" xfId="16512" xr:uid="{00000000-0005-0000-0000-000076440000}"/>
    <cellStyle name="Migliaia 3 2 2 4 2 2 2 3 2" xfId="39349" xr:uid="{00000000-0005-0000-0000-000077440000}"/>
    <cellStyle name="Migliaia 3 2 2 4 2 2 2 4" xfId="27932" xr:uid="{00000000-0005-0000-0000-000078440000}"/>
    <cellStyle name="Migliaia 3 2 2 4 2 2 3" xfId="7949" xr:uid="{00000000-0005-0000-0000-000079440000}"/>
    <cellStyle name="Migliaia 3 2 2 4 2 2 3 2" xfId="19366" xr:uid="{00000000-0005-0000-0000-00007A440000}"/>
    <cellStyle name="Migliaia 3 2 2 4 2 2 3 2 2" xfId="42203" xr:uid="{00000000-0005-0000-0000-00007B440000}"/>
    <cellStyle name="Migliaia 3 2 2 4 2 2 3 3" xfId="30786" xr:uid="{00000000-0005-0000-0000-00007C440000}"/>
    <cellStyle name="Migliaia 3 2 2 4 2 2 4" xfId="13658" xr:uid="{00000000-0005-0000-0000-00007D440000}"/>
    <cellStyle name="Migliaia 3 2 2 4 2 2 4 2" xfId="36495" xr:uid="{00000000-0005-0000-0000-00007E440000}"/>
    <cellStyle name="Migliaia 3 2 2 4 2 2 5" xfId="25078" xr:uid="{00000000-0005-0000-0000-00007F440000}"/>
    <cellStyle name="Migliaia 3 2 2 4 2 3" xfId="3667" xr:uid="{00000000-0005-0000-0000-000080440000}"/>
    <cellStyle name="Migliaia 3 2 2 4 2 3 2" xfId="9376" xr:uid="{00000000-0005-0000-0000-000081440000}"/>
    <cellStyle name="Migliaia 3 2 2 4 2 3 2 2" xfId="20793" xr:uid="{00000000-0005-0000-0000-000082440000}"/>
    <cellStyle name="Migliaia 3 2 2 4 2 3 2 2 2" xfId="43630" xr:uid="{00000000-0005-0000-0000-000083440000}"/>
    <cellStyle name="Migliaia 3 2 2 4 2 3 2 3" xfId="32213" xr:uid="{00000000-0005-0000-0000-000084440000}"/>
    <cellStyle name="Migliaia 3 2 2 4 2 3 3" xfId="15085" xr:uid="{00000000-0005-0000-0000-000085440000}"/>
    <cellStyle name="Migliaia 3 2 2 4 2 3 3 2" xfId="37922" xr:uid="{00000000-0005-0000-0000-000086440000}"/>
    <cellStyle name="Migliaia 3 2 2 4 2 3 4" xfId="26505" xr:uid="{00000000-0005-0000-0000-000087440000}"/>
    <cellStyle name="Migliaia 3 2 2 4 2 4" xfId="6522" xr:uid="{00000000-0005-0000-0000-000088440000}"/>
    <cellStyle name="Migliaia 3 2 2 4 2 4 2" xfId="17939" xr:uid="{00000000-0005-0000-0000-000089440000}"/>
    <cellStyle name="Migliaia 3 2 2 4 2 4 2 2" xfId="40776" xr:uid="{00000000-0005-0000-0000-00008A440000}"/>
    <cellStyle name="Migliaia 3 2 2 4 2 4 3" xfId="29359" xr:uid="{00000000-0005-0000-0000-00008B440000}"/>
    <cellStyle name="Migliaia 3 2 2 4 2 5" xfId="12231" xr:uid="{00000000-0005-0000-0000-00008C440000}"/>
    <cellStyle name="Migliaia 3 2 2 4 2 5 2" xfId="35068" xr:uid="{00000000-0005-0000-0000-00008D440000}"/>
    <cellStyle name="Migliaia 3 2 2 4 2 6" xfId="23651" xr:uid="{00000000-0005-0000-0000-00008E440000}"/>
    <cellStyle name="Migliaia 3 2 2 4 3" xfId="936" xr:uid="{00000000-0005-0000-0000-00008F440000}"/>
    <cellStyle name="Migliaia 3 2 2 4 3 2" xfId="2455" xr:uid="{00000000-0005-0000-0000-000090440000}"/>
    <cellStyle name="Migliaia 3 2 2 4 3 2 2" xfId="5311" xr:uid="{00000000-0005-0000-0000-000091440000}"/>
    <cellStyle name="Migliaia 3 2 2 4 3 2 2 2" xfId="11019" xr:uid="{00000000-0005-0000-0000-000092440000}"/>
    <cellStyle name="Migliaia 3 2 2 4 3 2 2 2 2" xfId="22437" xr:uid="{00000000-0005-0000-0000-000093440000}"/>
    <cellStyle name="Migliaia 3 2 2 4 3 2 2 2 2 2" xfId="45274" xr:uid="{00000000-0005-0000-0000-000094440000}"/>
    <cellStyle name="Migliaia 3 2 2 4 3 2 2 2 3" xfId="33857" xr:uid="{00000000-0005-0000-0000-000095440000}"/>
    <cellStyle name="Migliaia 3 2 2 4 3 2 2 3" xfId="16729" xr:uid="{00000000-0005-0000-0000-000096440000}"/>
    <cellStyle name="Migliaia 3 2 2 4 3 2 2 3 2" xfId="39566" xr:uid="{00000000-0005-0000-0000-000097440000}"/>
    <cellStyle name="Migliaia 3 2 2 4 3 2 2 4" xfId="28149" xr:uid="{00000000-0005-0000-0000-000098440000}"/>
    <cellStyle name="Migliaia 3 2 2 4 3 2 3" xfId="8166" xr:uid="{00000000-0005-0000-0000-000099440000}"/>
    <cellStyle name="Migliaia 3 2 2 4 3 2 3 2" xfId="19583" xr:uid="{00000000-0005-0000-0000-00009A440000}"/>
    <cellStyle name="Migliaia 3 2 2 4 3 2 3 2 2" xfId="42420" xr:uid="{00000000-0005-0000-0000-00009B440000}"/>
    <cellStyle name="Migliaia 3 2 2 4 3 2 3 3" xfId="31003" xr:uid="{00000000-0005-0000-0000-00009C440000}"/>
    <cellStyle name="Migliaia 3 2 2 4 3 2 4" xfId="13875" xr:uid="{00000000-0005-0000-0000-00009D440000}"/>
    <cellStyle name="Migliaia 3 2 2 4 3 2 4 2" xfId="36712" xr:uid="{00000000-0005-0000-0000-00009E440000}"/>
    <cellStyle name="Migliaia 3 2 2 4 3 2 5" xfId="25295" xr:uid="{00000000-0005-0000-0000-00009F440000}"/>
    <cellStyle name="Migliaia 3 2 2 4 3 3" xfId="3884" xr:uid="{00000000-0005-0000-0000-0000A0440000}"/>
    <cellStyle name="Migliaia 3 2 2 4 3 3 2" xfId="9593" xr:uid="{00000000-0005-0000-0000-0000A1440000}"/>
    <cellStyle name="Migliaia 3 2 2 4 3 3 2 2" xfId="21010" xr:uid="{00000000-0005-0000-0000-0000A2440000}"/>
    <cellStyle name="Migliaia 3 2 2 4 3 3 2 2 2" xfId="43847" xr:uid="{00000000-0005-0000-0000-0000A3440000}"/>
    <cellStyle name="Migliaia 3 2 2 4 3 3 2 3" xfId="32430" xr:uid="{00000000-0005-0000-0000-0000A4440000}"/>
    <cellStyle name="Migliaia 3 2 2 4 3 3 3" xfId="15302" xr:uid="{00000000-0005-0000-0000-0000A5440000}"/>
    <cellStyle name="Migliaia 3 2 2 4 3 3 3 2" xfId="38139" xr:uid="{00000000-0005-0000-0000-0000A6440000}"/>
    <cellStyle name="Migliaia 3 2 2 4 3 3 4" xfId="26722" xr:uid="{00000000-0005-0000-0000-0000A7440000}"/>
    <cellStyle name="Migliaia 3 2 2 4 3 4" xfId="6739" xr:uid="{00000000-0005-0000-0000-0000A8440000}"/>
    <cellStyle name="Migliaia 3 2 2 4 3 4 2" xfId="18156" xr:uid="{00000000-0005-0000-0000-0000A9440000}"/>
    <cellStyle name="Migliaia 3 2 2 4 3 4 2 2" xfId="40993" xr:uid="{00000000-0005-0000-0000-0000AA440000}"/>
    <cellStyle name="Migliaia 3 2 2 4 3 4 3" xfId="29576" xr:uid="{00000000-0005-0000-0000-0000AB440000}"/>
    <cellStyle name="Migliaia 3 2 2 4 3 5" xfId="12448" xr:uid="{00000000-0005-0000-0000-0000AC440000}"/>
    <cellStyle name="Migliaia 3 2 2 4 3 5 2" xfId="35285" xr:uid="{00000000-0005-0000-0000-0000AD440000}"/>
    <cellStyle name="Migliaia 3 2 2 4 3 6" xfId="23868" xr:uid="{00000000-0005-0000-0000-0000AE440000}"/>
    <cellStyle name="Migliaia 3 2 2 4 4" xfId="1183" xr:uid="{00000000-0005-0000-0000-0000AF440000}"/>
    <cellStyle name="Migliaia 3 2 2 4 4 2" xfId="2672" xr:uid="{00000000-0005-0000-0000-0000B0440000}"/>
    <cellStyle name="Migliaia 3 2 2 4 4 2 2" xfId="5528" xr:uid="{00000000-0005-0000-0000-0000B1440000}"/>
    <cellStyle name="Migliaia 3 2 2 4 4 2 2 2" xfId="11236" xr:uid="{00000000-0005-0000-0000-0000B2440000}"/>
    <cellStyle name="Migliaia 3 2 2 4 4 2 2 2 2" xfId="22654" xr:uid="{00000000-0005-0000-0000-0000B3440000}"/>
    <cellStyle name="Migliaia 3 2 2 4 4 2 2 2 2 2" xfId="45491" xr:uid="{00000000-0005-0000-0000-0000B4440000}"/>
    <cellStyle name="Migliaia 3 2 2 4 4 2 2 2 3" xfId="34074" xr:uid="{00000000-0005-0000-0000-0000B5440000}"/>
    <cellStyle name="Migliaia 3 2 2 4 4 2 2 3" xfId="16946" xr:uid="{00000000-0005-0000-0000-0000B6440000}"/>
    <cellStyle name="Migliaia 3 2 2 4 4 2 2 3 2" xfId="39783" xr:uid="{00000000-0005-0000-0000-0000B7440000}"/>
    <cellStyle name="Migliaia 3 2 2 4 4 2 2 4" xfId="28366" xr:uid="{00000000-0005-0000-0000-0000B8440000}"/>
    <cellStyle name="Migliaia 3 2 2 4 4 2 3" xfId="8383" xr:uid="{00000000-0005-0000-0000-0000B9440000}"/>
    <cellStyle name="Migliaia 3 2 2 4 4 2 3 2" xfId="19800" xr:uid="{00000000-0005-0000-0000-0000BA440000}"/>
    <cellStyle name="Migliaia 3 2 2 4 4 2 3 2 2" xfId="42637" xr:uid="{00000000-0005-0000-0000-0000BB440000}"/>
    <cellStyle name="Migliaia 3 2 2 4 4 2 3 3" xfId="31220" xr:uid="{00000000-0005-0000-0000-0000BC440000}"/>
    <cellStyle name="Migliaia 3 2 2 4 4 2 4" xfId="14092" xr:uid="{00000000-0005-0000-0000-0000BD440000}"/>
    <cellStyle name="Migliaia 3 2 2 4 4 2 4 2" xfId="36929" xr:uid="{00000000-0005-0000-0000-0000BE440000}"/>
    <cellStyle name="Migliaia 3 2 2 4 4 2 5" xfId="25512" xr:uid="{00000000-0005-0000-0000-0000BF440000}"/>
    <cellStyle name="Migliaia 3 2 2 4 4 3" xfId="4101" xr:uid="{00000000-0005-0000-0000-0000C0440000}"/>
    <cellStyle name="Migliaia 3 2 2 4 4 3 2" xfId="9810" xr:uid="{00000000-0005-0000-0000-0000C1440000}"/>
    <cellStyle name="Migliaia 3 2 2 4 4 3 2 2" xfId="21227" xr:uid="{00000000-0005-0000-0000-0000C2440000}"/>
    <cellStyle name="Migliaia 3 2 2 4 4 3 2 2 2" xfId="44064" xr:uid="{00000000-0005-0000-0000-0000C3440000}"/>
    <cellStyle name="Migliaia 3 2 2 4 4 3 2 3" xfId="32647" xr:uid="{00000000-0005-0000-0000-0000C4440000}"/>
    <cellStyle name="Migliaia 3 2 2 4 4 3 3" xfId="15519" xr:uid="{00000000-0005-0000-0000-0000C5440000}"/>
    <cellStyle name="Migliaia 3 2 2 4 4 3 3 2" xfId="38356" xr:uid="{00000000-0005-0000-0000-0000C6440000}"/>
    <cellStyle name="Migliaia 3 2 2 4 4 3 4" xfId="26939" xr:uid="{00000000-0005-0000-0000-0000C7440000}"/>
    <cellStyle name="Migliaia 3 2 2 4 4 4" xfId="6956" xr:uid="{00000000-0005-0000-0000-0000C8440000}"/>
    <cellStyle name="Migliaia 3 2 2 4 4 4 2" xfId="18373" xr:uid="{00000000-0005-0000-0000-0000C9440000}"/>
    <cellStyle name="Migliaia 3 2 2 4 4 4 2 2" xfId="41210" xr:uid="{00000000-0005-0000-0000-0000CA440000}"/>
    <cellStyle name="Migliaia 3 2 2 4 4 4 3" xfId="29793" xr:uid="{00000000-0005-0000-0000-0000CB440000}"/>
    <cellStyle name="Migliaia 3 2 2 4 4 5" xfId="12665" xr:uid="{00000000-0005-0000-0000-0000CC440000}"/>
    <cellStyle name="Migliaia 3 2 2 4 4 5 2" xfId="35502" xr:uid="{00000000-0005-0000-0000-0000CD440000}"/>
    <cellStyle name="Migliaia 3 2 2 4 4 6" xfId="24085" xr:uid="{00000000-0005-0000-0000-0000CE440000}"/>
    <cellStyle name="Migliaia 3 2 2 4 5" xfId="1430" xr:uid="{00000000-0005-0000-0000-0000CF440000}"/>
    <cellStyle name="Migliaia 3 2 2 4 5 2" xfId="2889" xr:uid="{00000000-0005-0000-0000-0000D0440000}"/>
    <cellStyle name="Migliaia 3 2 2 4 5 2 2" xfId="5745" xr:uid="{00000000-0005-0000-0000-0000D1440000}"/>
    <cellStyle name="Migliaia 3 2 2 4 5 2 2 2" xfId="11453" xr:uid="{00000000-0005-0000-0000-0000D2440000}"/>
    <cellStyle name="Migliaia 3 2 2 4 5 2 2 2 2" xfId="22871" xr:uid="{00000000-0005-0000-0000-0000D3440000}"/>
    <cellStyle name="Migliaia 3 2 2 4 5 2 2 2 2 2" xfId="45708" xr:uid="{00000000-0005-0000-0000-0000D4440000}"/>
    <cellStyle name="Migliaia 3 2 2 4 5 2 2 2 3" xfId="34291" xr:uid="{00000000-0005-0000-0000-0000D5440000}"/>
    <cellStyle name="Migliaia 3 2 2 4 5 2 2 3" xfId="17163" xr:uid="{00000000-0005-0000-0000-0000D6440000}"/>
    <cellStyle name="Migliaia 3 2 2 4 5 2 2 3 2" xfId="40000" xr:uid="{00000000-0005-0000-0000-0000D7440000}"/>
    <cellStyle name="Migliaia 3 2 2 4 5 2 2 4" xfId="28583" xr:uid="{00000000-0005-0000-0000-0000D8440000}"/>
    <cellStyle name="Migliaia 3 2 2 4 5 2 3" xfId="8600" xr:uid="{00000000-0005-0000-0000-0000D9440000}"/>
    <cellStyle name="Migliaia 3 2 2 4 5 2 3 2" xfId="20017" xr:uid="{00000000-0005-0000-0000-0000DA440000}"/>
    <cellStyle name="Migliaia 3 2 2 4 5 2 3 2 2" xfId="42854" xr:uid="{00000000-0005-0000-0000-0000DB440000}"/>
    <cellStyle name="Migliaia 3 2 2 4 5 2 3 3" xfId="31437" xr:uid="{00000000-0005-0000-0000-0000DC440000}"/>
    <cellStyle name="Migliaia 3 2 2 4 5 2 4" xfId="14309" xr:uid="{00000000-0005-0000-0000-0000DD440000}"/>
    <cellStyle name="Migliaia 3 2 2 4 5 2 4 2" xfId="37146" xr:uid="{00000000-0005-0000-0000-0000DE440000}"/>
    <cellStyle name="Migliaia 3 2 2 4 5 2 5" xfId="25729" xr:uid="{00000000-0005-0000-0000-0000DF440000}"/>
    <cellStyle name="Migliaia 3 2 2 4 5 3" xfId="4318" xr:uid="{00000000-0005-0000-0000-0000E0440000}"/>
    <cellStyle name="Migliaia 3 2 2 4 5 3 2" xfId="10027" xr:uid="{00000000-0005-0000-0000-0000E1440000}"/>
    <cellStyle name="Migliaia 3 2 2 4 5 3 2 2" xfId="21444" xr:uid="{00000000-0005-0000-0000-0000E2440000}"/>
    <cellStyle name="Migliaia 3 2 2 4 5 3 2 2 2" xfId="44281" xr:uid="{00000000-0005-0000-0000-0000E3440000}"/>
    <cellStyle name="Migliaia 3 2 2 4 5 3 2 3" xfId="32864" xr:uid="{00000000-0005-0000-0000-0000E4440000}"/>
    <cellStyle name="Migliaia 3 2 2 4 5 3 3" xfId="15736" xr:uid="{00000000-0005-0000-0000-0000E5440000}"/>
    <cellStyle name="Migliaia 3 2 2 4 5 3 3 2" xfId="38573" xr:uid="{00000000-0005-0000-0000-0000E6440000}"/>
    <cellStyle name="Migliaia 3 2 2 4 5 3 4" xfId="27156" xr:uid="{00000000-0005-0000-0000-0000E7440000}"/>
    <cellStyle name="Migliaia 3 2 2 4 5 4" xfId="7173" xr:uid="{00000000-0005-0000-0000-0000E8440000}"/>
    <cellStyle name="Migliaia 3 2 2 4 5 4 2" xfId="18590" xr:uid="{00000000-0005-0000-0000-0000E9440000}"/>
    <cellStyle name="Migliaia 3 2 2 4 5 4 2 2" xfId="41427" xr:uid="{00000000-0005-0000-0000-0000EA440000}"/>
    <cellStyle name="Migliaia 3 2 2 4 5 4 3" xfId="30010" xr:uid="{00000000-0005-0000-0000-0000EB440000}"/>
    <cellStyle name="Migliaia 3 2 2 4 5 5" xfId="12882" xr:uid="{00000000-0005-0000-0000-0000EC440000}"/>
    <cellStyle name="Migliaia 3 2 2 4 5 5 2" xfId="35719" xr:uid="{00000000-0005-0000-0000-0000ED440000}"/>
    <cellStyle name="Migliaia 3 2 2 4 5 6" xfId="24302" xr:uid="{00000000-0005-0000-0000-0000EE440000}"/>
    <cellStyle name="Migliaia 3 2 2 4 6" xfId="1677" xr:uid="{00000000-0005-0000-0000-0000EF440000}"/>
    <cellStyle name="Migliaia 3 2 2 4 6 2" xfId="3106" xr:uid="{00000000-0005-0000-0000-0000F0440000}"/>
    <cellStyle name="Migliaia 3 2 2 4 6 2 2" xfId="5962" xr:uid="{00000000-0005-0000-0000-0000F1440000}"/>
    <cellStyle name="Migliaia 3 2 2 4 6 2 2 2" xfId="11670" xr:uid="{00000000-0005-0000-0000-0000F2440000}"/>
    <cellStyle name="Migliaia 3 2 2 4 6 2 2 2 2" xfId="23088" xr:uid="{00000000-0005-0000-0000-0000F3440000}"/>
    <cellStyle name="Migliaia 3 2 2 4 6 2 2 2 2 2" xfId="45925" xr:uid="{00000000-0005-0000-0000-0000F4440000}"/>
    <cellStyle name="Migliaia 3 2 2 4 6 2 2 2 3" xfId="34508" xr:uid="{00000000-0005-0000-0000-0000F5440000}"/>
    <cellStyle name="Migliaia 3 2 2 4 6 2 2 3" xfId="17380" xr:uid="{00000000-0005-0000-0000-0000F6440000}"/>
    <cellStyle name="Migliaia 3 2 2 4 6 2 2 3 2" xfId="40217" xr:uid="{00000000-0005-0000-0000-0000F7440000}"/>
    <cellStyle name="Migliaia 3 2 2 4 6 2 2 4" xfId="28800" xr:uid="{00000000-0005-0000-0000-0000F8440000}"/>
    <cellStyle name="Migliaia 3 2 2 4 6 2 3" xfId="8817" xr:uid="{00000000-0005-0000-0000-0000F9440000}"/>
    <cellStyle name="Migliaia 3 2 2 4 6 2 3 2" xfId="20234" xr:uid="{00000000-0005-0000-0000-0000FA440000}"/>
    <cellStyle name="Migliaia 3 2 2 4 6 2 3 2 2" xfId="43071" xr:uid="{00000000-0005-0000-0000-0000FB440000}"/>
    <cellStyle name="Migliaia 3 2 2 4 6 2 3 3" xfId="31654" xr:uid="{00000000-0005-0000-0000-0000FC440000}"/>
    <cellStyle name="Migliaia 3 2 2 4 6 2 4" xfId="14526" xr:uid="{00000000-0005-0000-0000-0000FD440000}"/>
    <cellStyle name="Migliaia 3 2 2 4 6 2 4 2" xfId="37363" xr:uid="{00000000-0005-0000-0000-0000FE440000}"/>
    <cellStyle name="Migliaia 3 2 2 4 6 2 5" xfId="25946" xr:uid="{00000000-0005-0000-0000-0000FF440000}"/>
    <cellStyle name="Migliaia 3 2 2 4 6 3" xfId="4535" xr:uid="{00000000-0005-0000-0000-000000450000}"/>
    <cellStyle name="Migliaia 3 2 2 4 6 3 2" xfId="10244" xr:uid="{00000000-0005-0000-0000-000001450000}"/>
    <cellStyle name="Migliaia 3 2 2 4 6 3 2 2" xfId="21661" xr:uid="{00000000-0005-0000-0000-000002450000}"/>
    <cellStyle name="Migliaia 3 2 2 4 6 3 2 2 2" xfId="44498" xr:uid="{00000000-0005-0000-0000-000003450000}"/>
    <cellStyle name="Migliaia 3 2 2 4 6 3 2 3" xfId="33081" xr:uid="{00000000-0005-0000-0000-000004450000}"/>
    <cellStyle name="Migliaia 3 2 2 4 6 3 3" xfId="15953" xr:uid="{00000000-0005-0000-0000-000005450000}"/>
    <cellStyle name="Migliaia 3 2 2 4 6 3 3 2" xfId="38790" xr:uid="{00000000-0005-0000-0000-000006450000}"/>
    <cellStyle name="Migliaia 3 2 2 4 6 3 4" xfId="27373" xr:uid="{00000000-0005-0000-0000-000007450000}"/>
    <cellStyle name="Migliaia 3 2 2 4 6 4" xfId="7390" xr:uid="{00000000-0005-0000-0000-000008450000}"/>
    <cellStyle name="Migliaia 3 2 2 4 6 4 2" xfId="18807" xr:uid="{00000000-0005-0000-0000-000009450000}"/>
    <cellStyle name="Migliaia 3 2 2 4 6 4 2 2" xfId="41644" xr:uid="{00000000-0005-0000-0000-00000A450000}"/>
    <cellStyle name="Migliaia 3 2 2 4 6 4 3" xfId="30227" xr:uid="{00000000-0005-0000-0000-00000B450000}"/>
    <cellStyle name="Migliaia 3 2 2 4 6 5" xfId="13099" xr:uid="{00000000-0005-0000-0000-00000C450000}"/>
    <cellStyle name="Migliaia 3 2 2 4 6 5 2" xfId="35936" xr:uid="{00000000-0005-0000-0000-00000D450000}"/>
    <cellStyle name="Migliaia 3 2 2 4 6 6" xfId="24519" xr:uid="{00000000-0005-0000-0000-00000E450000}"/>
    <cellStyle name="Migliaia 3 2 2 4 7" xfId="2021" xr:uid="{00000000-0005-0000-0000-00000F450000}"/>
    <cellStyle name="Migliaia 3 2 2 4 7 2" xfId="4877" xr:uid="{00000000-0005-0000-0000-000010450000}"/>
    <cellStyle name="Migliaia 3 2 2 4 7 2 2" xfId="10585" xr:uid="{00000000-0005-0000-0000-000011450000}"/>
    <cellStyle name="Migliaia 3 2 2 4 7 2 2 2" xfId="22003" xr:uid="{00000000-0005-0000-0000-000012450000}"/>
    <cellStyle name="Migliaia 3 2 2 4 7 2 2 2 2" xfId="44840" xr:uid="{00000000-0005-0000-0000-000013450000}"/>
    <cellStyle name="Migliaia 3 2 2 4 7 2 2 3" xfId="33423" xr:uid="{00000000-0005-0000-0000-000014450000}"/>
    <cellStyle name="Migliaia 3 2 2 4 7 2 3" xfId="16295" xr:uid="{00000000-0005-0000-0000-000015450000}"/>
    <cellStyle name="Migliaia 3 2 2 4 7 2 3 2" xfId="39132" xr:uid="{00000000-0005-0000-0000-000016450000}"/>
    <cellStyle name="Migliaia 3 2 2 4 7 2 4" xfId="27715" xr:uid="{00000000-0005-0000-0000-000017450000}"/>
    <cellStyle name="Migliaia 3 2 2 4 7 3" xfId="7732" xr:uid="{00000000-0005-0000-0000-000018450000}"/>
    <cellStyle name="Migliaia 3 2 2 4 7 3 2" xfId="19149" xr:uid="{00000000-0005-0000-0000-000019450000}"/>
    <cellStyle name="Migliaia 3 2 2 4 7 3 2 2" xfId="41986" xr:uid="{00000000-0005-0000-0000-00001A450000}"/>
    <cellStyle name="Migliaia 3 2 2 4 7 3 3" xfId="30569" xr:uid="{00000000-0005-0000-0000-00001B450000}"/>
    <cellStyle name="Migliaia 3 2 2 4 7 4" xfId="13441" xr:uid="{00000000-0005-0000-0000-00001C450000}"/>
    <cellStyle name="Migliaia 3 2 2 4 7 4 2" xfId="36278" xr:uid="{00000000-0005-0000-0000-00001D450000}"/>
    <cellStyle name="Migliaia 3 2 2 4 7 5" xfId="24861" xr:uid="{00000000-0005-0000-0000-00001E450000}"/>
    <cellStyle name="Migliaia 3 2 2 4 8" xfId="3450" xr:uid="{00000000-0005-0000-0000-00001F450000}"/>
    <cellStyle name="Migliaia 3 2 2 4 8 2" xfId="9159" xr:uid="{00000000-0005-0000-0000-000020450000}"/>
    <cellStyle name="Migliaia 3 2 2 4 8 2 2" xfId="20576" xr:uid="{00000000-0005-0000-0000-000021450000}"/>
    <cellStyle name="Migliaia 3 2 2 4 8 2 2 2" xfId="43413" xr:uid="{00000000-0005-0000-0000-000022450000}"/>
    <cellStyle name="Migliaia 3 2 2 4 8 2 3" xfId="31996" xr:uid="{00000000-0005-0000-0000-000023450000}"/>
    <cellStyle name="Migliaia 3 2 2 4 8 3" xfId="14868" xr:uid="{00000000-0005-0000-0000-000024450000}"/>
    <cellStyle name="Migliaia 3 2 2 4 8 3 2" xfId="37705" xr:uid="{00000000-0005-0000-0000-000025450000}"/>
    <cellStyle name="Migliaia 3 2 2 4 8 4" xfId="26288" xr:uid="{00000000-0005-0000-0000-000026450000}"/>
    <cellStyle name="Migliaia 3 2 2 4 9" xfId="6305" xr:uid="{00000000-0005-0000-0000-000027450000}"/>
    <cellStyle name="Migliaia 3 2 2 4 9 2" xfId="17722" xr:uid="{00000000-0005-0000-0000-000028450000}"/>
    <cellStyle name="Migliaia 3 2 2 4 9 2 2" xfId="40559" xr:uid="{00000000-0005-0000-0000-000029450000}"/>
    <cellStyle name="Migliaia 3 2 2 4 9 3" xfId="29142" xr:uid="{00000000-0005-0000-0000-00002A450000}"/>
    <cellStyle name="Migliaia 3 2 2 5" xfId="542" xr:uid="{00000000-0005-0000-0000-00002B450000}"/>
    <cellStyle name="Migliaia 3 2 2 5 2" xfId="2124" xr:uid="{00000000-0005-0000-0000-00002C450000}"/>
    <cellStyle name="Migliaia 3 2 2 5 2 2" xfId="4980" xr:uid="{00000000-0005-0000-0000-00002D450000}"/>
    <cellStyle name="Migliaia 3 2 2 5 2 2 2" xfId="10688" xr:uid="{00000000-0005-0000-0000-00002E450000}"/>
    <cellStyle name="Migliaia 3 2 2 5 2 2 2 2" xfId="22106" xr:uid="{00000000-0005-0000-0000-00002F450000}"/>
    <cellStyle name="Migliaia 3 2 2 5 2 2 2 2 2" xfId="44943" xr:uid="{00000000-0005-0000-0000-000030450000}"/>
    <cellStyle name="Migliaia 3 2 2 5 2 2 2 3" xfId="33526" xr:uid="{00000000-0005-0000-0000-000031450000}"/>
    <cellStyle name="Migliaia 3 2 2 5 2 2 3" xfId="16398" xr:uid="{00000000-0005-0000-0000-000032450000}"/>
    <cellStyle name="Migliaia 3 2 2 5 2 2 3 2" xfId="39235" xr:uid="{00000000-0005-0000-0000-000033450000}"/>
    <cellStyle name="Migliaia 3 2 2 5 2 2 4" xfId="27818" xr:uid="{00000000-0005-0000-0000-000034450000}"/>
    <cellStyle name="Migliaia 3 2 2 5 2 3" xfId="7835" xr:uid="{00000000-0005-0000-0000-000035450000}"/>
    <cellStyle name="Migliaia 3 2 2 5 2 3 2" xfId="19252" xr:uid="{00000000-0005-0000-0000-000036450000}"/>
    <cellStyle name="Migliaia 3 2 2 5 2 3 2 2" xfId="42089" xr:uid="{00000000-0005-0000-0000-000037450000}"/>
    <cellStyle name="Migliaia 3 2 2 5 2 3 3" xfId="30672" xr:uid="{00000000-0005-0000-0000-000038450000}"/>
    <cellStyle name="Migliaia 3 2 2 5 2 4" xfId="13544" xr:uid="{00000000-0005-0000-0000-000039450000}"/>
    <cellStyle name="Migliaia 3 2 2 5 2 4 2" xfId="36381" xr:uid="{00000000-0005-0000-0000-00003A450000}"/>
    <cellStyle name="Migliaia 3 2 2 5 2 5" xfId="24964" xr:uid="{00000000-0005-0000-0000-00003B450000}"/>
    <cellStyle name="Migliaia 3 2 2 5 3" xfId="3553" xr:uid="{00000000-0005-0000-0000-00003C450000}"/>
    <cellStyle name="Migliaia 3 2 2 5 3 2" xfId="9262" xr:uid="{00000000-0005-0000-0000-00003D450000}"/>
    <cellStyle name="Migliaia 3 2 2 5 3 2 2" xfId="20679" xr:uid="{00000000-0005-0000-0000-00003E450000}"/>
    <cellStyle name="Migliaia 3 2 2 5 3 2 2 2" xfId="43516" xr:uid="{00000000-0005-0000-0000-00003F450000}"/>
    <cellStyle name="Migliaia 3 2 2 5 3 2 3" xfId="32099" xr:uid="{00000000-0005-0000-0000-000040450000}"/>
    <cellStyle name="Migliaia 3 2 2 5 3 3" xfId="14971" xr:uid="{00000000-0005-0000-0000-000041450000}"/>
    <cellStyle name="Migliaia 3 2 2 5 3 3 2" xfId="37808" xr:uid="{00000000-0005-0000-0000-000042450000}"/>
    <cellStyle name="Migliaia 3 2 2 5 3 4" xfId="26391" xr:uid="{00000000-0005-0000-0000-000043450000}"/>
    <cellStyle name="Migliaia 3 2 2 5 4" xfId="6408" xr:uid="{00000000-0005-0000-0000-000044450000}"/>
    <cellStyle name="Migliaia 3 2 2 5 4 2" xfId="17825" xr:uid="{00000000-0005-0000-0000-000045450000}"/>
    <cellStyle name="Migliaia 3 2 2 5 4 2 2" xfId="40662" xr:uid="{00000000-0005-0000-0000-000046450000}"/>
    <cellStyle name="Migliaia 3 2 2 5 4 3" xfId="29245" xr:uid="{00000000-0005-0000-0000-000047450000}"/>
    <cellStyle name="Migliaia 3 2 2 5 5" xfId="12117" xr:uid="{00000000-0005-0000-0000-000048450000}"/>
    <cellStyle name="Migliaia 3 2 2 5 5 2" xfId="34954" xr:uid="{00000000-0005-0000-0000-000049450000}"/>
    <cellStyle name="Migliaia 3 2 2 5 6" xfId="23537" xr:uid="{00000000-0005-0000-0000-00004A450000}"/>
    <cellStyle name="Migliaia 3 2 2 6" xfId="805" xr:uid="{00000000-0005-0000-0000-00004B450000}"/>
    <cellStyle name="Migliaia 3 2 2 6 2" xfId="2341" xr:uid="{00000000-0005-0000-0000-00004C450000}"/>
    <cellStyle name="Migliaia 3 2 2 6 2 2" xfId="5197" xr:uid="{00000000-0005-0000-0000-00004D450000}"/>
    <cellStyle name="Migliaia 3 2 2 6 2 2 2" xfId="10905" xr:uid="{00000000-0005-0000-0000-00004E450000}"/>
    <cellStyle name="Migliaia 3 2 2 6 2 2 2 2" xfId="22323" xr:uid="{00000000-0005-0000-0000-00004F450000}"/>
    <cellStyle name="Migliaia 3 2 2 6 2 2 2 2 2" xfId="45160" xr:uid="{00000000-0005-0000-0000-000050450000}"/>
    <cellStyle name="Migliaia 3 2 2 6 2 2 2 3" xfId="33743" xr:uid="{00000000-0005-0000-0000-000051450000}"/>
    <cellStyle name="Migliaia 3 2 2 6 2 2 3" xfId="16615" xr:uid="{00000000-0005-0000-0000-000052450000}"/>
    <cellStyle name="Migliaia 3 2 2 6 2 2 3 2" xfId="39452" xr:uid="{00000000-0005-0000-0000-000053450000}"/>
    <cellStyle name="Migliaia 3 2 2 6 2 2 4" xfId="28035" xr:uid="{00000000-0005-0000-0000-000054450000}"/>
    <cellStyle name="Migliaia 3 2 2 6 2 3" xfId="8052" xr:uid="{00000000-0005-0000-0000-000055450000}"/>
    <cellStyle name="Migliaia 3 2 2 6 2 3 2" xfId="19469" xr:uid="{00000000-0005-0000-0000-000056450000}"/>
    <cellStyle name="Migliaia 3 2 2 6 2 3 2 2" xfId="42306" xr:uid="{00000000-0005-0000-0000-000057450000}"/>
    <cellStyle name="Migliaia 3 2 2 6 2 3 3" xfId="30889" xr:uid="{00000000-0005-0000-0000-000058450000}"/>
    <cellStyle name="Migliaia 3 2 2 6 2 4" xfId="13761" xr:uid="{00000000-0005-0000-0000-000059450000}"/>
    <cellStyle name="Migliaia 3 2 2 6 2 4 2" xfId="36598" xr:uid="{00000000-0005-0000-0000-00005A450000}"/>
    <cellStyle name="Migliaia 3 2 2 6 2 5" xfId="25181" xr:uid="{00000000-0005-0000-0000-00005B450000}"/>
    <cellStyle name="Migliaia 3 2 2 6 3" xfId="3770" xr:uid="{00000000-0005-0000-0000-00005C450000}"/>
    <cellStyle name="Migliaia 3 2 2 6 3 2" xfId="9479" xr:uid="{00000000-0005-0000-0000-00005D450000}"/>
    <cellStyle name="Migliaia 3 2 2 6 3 2 2" xfId="20896" xr:uid="{00000000-0005-0000-0000-00005E450000}"/>
    <cellStyle name="Migliaia 3 2 2 6 3 2 2 2" xfId="43733" xr:uid="{00000000-0005-0000-0000-00005F450000}"/>
    <cellStyle name="Migliaia 3 2 2 6 3 2 3" xfId="32316" xr:uid="{00000000-0005-0000-0000-000060450000}"/>
    <cellStyle name="Migliaia 3 2 2 6 3 3" xfId="15188" xr:uid="{00000000-0005-0000-0000-000061450000}"/>
    <cellStyle name="Migliaia 3 2 2 6 3 3 2" xfId="38025" xr:uid="{00000000-0005-0000-0000-000062450000}"/>
    <cellStyle name="Migliaia 3 2 2 6 3 4" xfId="26608" xr:uid="{00000000-0005-0000-0000-000063450000}"/>
    <cellStyle name="Migliaia 3 2 2 6 4" xfId="6625" xr:uid="{00000000-0005-0000-0000-000064450000}"/>
    <cellStyle name="Migliaia 3 2 2 6 4 2" xfId="18042" xr:uid="{00000000-0005-0000-0000-000065450000}"/>
    <cellStyle name="Migliaia 3 2 2 6 4 2 2" xfId="40879" xr:uid="{00000000-0005-0000-0000-000066450000}"/>
    <cellStyle name="Migliaia 3 2 2 6 4 3" xfId="29462" xr:uid="{00000000-0005-0000-0000-000067450000}"/>
    <cellStyle name="Migliaia 3 2 2 6 5" xfId="12334" xr:uid="{00000000-0005-0000-0000-000068450000}"/>
    <cellStyle name="Migliaia 3 2 2 6 5 2" xfId="35171" xr:uid="{00000000-0005-0000-0000-000069450000}"/>
    <cellStyle name="Migliaia 3 2 2 6 6" xfId="23754" xr:uid="{00000000-0005-0000-0000-00006A450000}"/>
    <cellStyle name="Migliaia 3 2 2 7" xfId="1052" xr:uid="{00000000-0005-0000-0000-00006B450000}"/>
    <cellStyle name="Migliaia 3 2 2 7 2" xfId="2558" xr:uid="{00000000-0005-0000-0000-00006C450000}"/>
    <cellStyle name="Migliaia 3 2 2 7 2 2" xfId="5414" xr:uid="{00000000-0005-0000-0000-00006D450000}"/>
    <cellStyle name="Migliaia 3 2 2 7 2 2 2" xfId="11122" xr:uid="{00000000-0005-0000-0000-00006E450000}"/>
    <cellStyle name="Migliaia 3 2 2 7 2 2 2 2" xfId="22540" xr:uid="{00000000-0005-0000-0000-00006F450000}"/>
    <cellStyle name="Migliaia 3 2 2 7 2 2 2 2 2" xfId="45377" xr:uid="{00000000-0005-0000-0000-000070450000}"/>
    <cellStyle name="Migliaia 3 2 2 7 2 2 2 3" xfId="33960" xr:uid="{00000000-0005-0000-0000-000071450000}"/>
    <cellStyle name="Migliaia 3 2 2 7 2 2 3" xfId="16832" xr:uid="{00000000-0005-0000-0000-000072450000}"/>
    <cellStyle name="Migliaia 3 2 2 7 2 2 3 2" xfId="39669" xr:uid="{00000000-0005-0000-0000-000073450000}"/>
    <cellStyle name="Migliaia 3 2 2 7 2 2 4" xfId="28252" xr:uid="{00000000-0005-0000-0000-000074450000}"/>
    <cellStyle name="Migliaia 3 2 2 7 2 3" xfId="8269" xr:uid="{00000000-0005-0000-0000-000075450000}"/>
    <cellStyle name="Migliaia 3 2 2 7 2 3 2" xfId="19686" xr:uid="{00000000-0005-0000-0000-000076450000}"/>
    <cellStyle name="Migliaia 3 2 2 7 2 3 2 2" xfId="42523" xr:uid="{00000000-0005-0000-0000-000077450000}"/>
    <cellStyle name="Migliaia 3 2 2 7 2 3 3" xfId="31106" xr:uid="{00000000-0005-0000-0000-000078450000}"/>
    <cellStyle name="Migliaia 3 2 2 7 2 4" xfId="13978" xr:uid="{00000000-0005-0000-0000-000079450000}"/>
    <cellStyle name="Migliaia 3 2 2 7 2 4 2" xfId="36815" xr:uid="{00000000-0005-0000-0000-00007A450000}"/>
    <cellStyle name="Migliaia 3 2 2 7 2 5" xfId="25398" xr:uid="{00000000-0005-0000-0000-00007B450000}"/>
    <cellStyle name="Migliaia 3 2 2 7 3" xfId="3987" xr:uid="{00000000-0005-0000-0000-00007C450000}"/>
    <cellStyle name="Migliaia 3 2 2 7 3 2" xfId="9696" xr:uid="{00000000-0005-0000-0000-00007D450000}"/>
    <cellStyle name="Migliaia 3 2 2 7 3 2 2" xfId="21113" xr:uid="{00000000-0005-0000-0000-00007E450000}"/>
    <cellStyle name="Migliaia 3 2 2 7 3 2 2 2" xfId="43950" xr:uid="{00000000-0005-0000-0000-00007F450000}"/>
    <cellStyle name="Migliaia 3 2 2 7 3 2 3" xfId="32533" xr:uid="{00000000-0005-0000-0000-000080450000}"/>
    <cellStyle name="Migliaia 3 2 2 7 3 3" xfId="15405" xr:uid="{00000000-0005-0000-0000-000081450000}"/>
    <cellStyle name="Migliaia 3 2 2 7 3 3 2" xfId="38242" xr:uid="{00000000-0005-0000-0000-000082450000}"/>
    <cellStyle name="Migliaia 3 2 2 7 3 4" xfId="26825" xr:uid="{00000000-0005-0000-0000-000083450000}"/>
    <cellStyle name="Migliaia 3 2 2 7 4" xfId="6842" xr:uid="{00000000-0005-0000-0000-000084450000}"/>
    <cellStyle name="Migliaia 3 2 2 7 4 2" xfId="18259" xr:uid="{00000000-0005-0000-0000-000085450000}"/>
    <cellStyle name="Migliaia 3 2 2 7 4 2 2" xfId="41096" xr:uid="{00000000-0005-0000-0000-000086450000}"/>
    <cellStyle name="Migliaia 3 2 2 7 4 3" xfId="29679" xr:uid="{00000000-0005-0000-0000-000087450000}"/>
    <cellStyle name="Migliaia 3 2 2 7 5" xfId="12551" xr:uid="{00000000-0005-0000-0000-000088450000}"/>
    <cellStyle name="Migliaia 3 2 2 7 5 2" xfId="35388" xr:uid="{00000000-0005-0000-0000-000089450000}"/>
    <cellStyle name="Migliaia 3 2 2 7 6" xfId="23971" xr:uid="{00000000-0005-0000-0000-00008A450000}"/>
    <cellStyle name="Migliaia 3 2 2 8" xfId="1299" xr:uid="{00000000-0005-0000-0000-00008B450000}"/>
    <cellStyle name="Migliaia 3 2 2 8 2" xfId="2775" xr:uid="{00000000-0005-0000-0000-00008C450000}"/>
    <cellStyle name="Migliaia 3 2 2 8 2 2" xfId="5631" xr:uid="{00000000-0005-0000-0000-00008D450000}"/>
    <cellStyle name="Migliaia 3 2 2 8 2 2 2" xfId="11339" xr:uid="{00000000-0005-0000-0000-00008E450000}"/>
    <cellStyle name="Migliaia 3 2 2 8 2 2 2 2" xfId="22757" xr:uid="{00000000-0005-0000-0000-00008F450000}"/>
    <cellStyle name="Migliaia 3 2 2 8 2 2 2 2 2" xfId="45594" xr:uid="{00000000-0005-0000-0000-000090450000}"/>
    <cellStyle name="Migliaia 3 2 2 8 2 2 2 3" xfId="34177" xr:uid="{00000000-0005-0000-0000-000091450000}"/>
    <cellStyle name="Migliaia 3 2 2 8 2 2 3" xfId="17049" xr:uid="{00000000-0005-0000-0000-000092450000}"/>
    <cellStyle name="Migliaia 3 2 2 8 2 2 3 2" xfId="39886" xr:uid="{00000000-0005-0000-0000-000093450000}"/>
    <cellStyle name="Migliaia 3 2 2 8 2 2 4" xfId="28469" xr:uid="{00000000-0005-0000-0000-000094450000}"/>
    <cellStyle name="Migliaia 3 2 2 8 2 3" xfId="8486" xr:uid="{00000000-0005-0000-0000-000095450000}"/>
    <cellStyle name="Migliaia 3 2 2 8 2 3 2" xfId="19903" xr:uid="{00000000-0005-0000-0000-000096450000}"/>
    <cellStyle name="Migliaia 3 2 2 8 2 3 2 2" xfId="42740" xr:uid="{00000000-0005-0000-0000-000097450000}"/>
    <cellStyle name="Migliaia 3 2 2 8 2 3 3" xfId="31323" xr:uid="{00000000-0005-0000-0000-000098450000}"/>
    <cellStyle name="Migliaia 3 2 2 8 2 4" xfId="14195" xr:uid="{00000000-0005-0000-0000-000099450000}"/>
    <cellStyle name="Migliaia 3 2 2 8 2 4 2" xfId="37032" xr:uid="{00000000-0005-0000-0000-00009A450000}"/>
    <cellStyle name="Migliaia 3 2 2 8 2 5" xfId="25615" xr:uid="{00000000-0005-0000-0000-00009B450000}"/>
    <cellStyle name="Migliaia 3 2 2 8 3" xfId="4204" xr:uid="{00000000-0005-0000-0000-00009C450000}"/>
    <cellStyle name="Migliaia 3 2 2 8 3 2" xfId="9913" xr:uid="{00000000-0005-0000-0000-00009D450000}"/>
    <cellStyle name="Migliaia 3 2 2 8 3 2 2" xfId="21330" xr:uid="{00000000-0005-0000-0000-00009E450000}"/>
    <cellStyle name="Migliaia 3 2 2 8 3 2 2 2" xfId="44167" xr:uid="{00000000-0005-0000-0000-00009F450000}"/>
    <cellStyle name="Migliaia 3 2 2 8 3 2 3" xfId="32750" xr:uid="{00000000-0005-0000-0000-0000A0450000}"/>
    <cellStyle name="Migliaia 3 2 2 8 3 3" xfId="15622" xr:uid="{00000000-0005-0000-0000-0000A1450000}"/>
    <cellStyle name="Migliaia 3 2 2 8 3 3 2" xfId="38459" xr:uid="{00000000-0005-0000-0000-0000A2450000}"/>
    <cellStyle name="Migliaia 3 2 2 8 3 4" xfId="27042" xr:uid="{00000000-0005-0000-0000-0000A3450000}"/>
    <cellStyle name="Migliaia 3 2 2 8 4" xfId="7059" xr:uid="{00000000-0005-0000-0000-0000A4450000}"/>
    <cellStyle name="Migliaia 3 2 2 8 4 2" xfId="18476" xr:uid="{00000000-0005-0000-0000-0000A5450000}"/>
    <cellStyle name="Migliaia 3 2 2 8 4 2 2" xfId="41313" xr:uid="{00000000-0005-0000-0000-0000A6450000}"/>
    <cellStyle name="Migliaia 3 2 2 8 4 3" xfId="29896" xr:uid="{00000000-0005-0000-0000-0000A7450000}"/>
    <cellStyle name="Migliaia 3 2 2 8 5" xfId="12768" xr:uid="{00000000-0005-0000-0000-0000A8450000}"/>
    <cellStyle name="Migliaia 3 2 2 8 5 2" xfId="35605" xr:uid="{00000000-0005-0000-0000-0000A9450000}"/>
    <cellStyle name="Migliaia 3 2 2 8 6" xfId="24188" xr:uid="{00000000-0005-0000-0000-0000AA450000}"/>
    <cellStyle name="Migliaia 3 2 2 9" xfId="1546" xr:uid="{00000000-0005-0000-0000-0000AB450000}"/>
    <cellStyle name="Migliaia 3 2 2 9 2" xfId="2992" xr:uid="{00000000-0005-0000-0000-0000AC450000}"/>
    <cellStyle name="Migliaia 3 2 2 9 2 2" xfId="5848" xr:uid="{00000000-0005-0000-0000-0000AD450000}"/>
    <cellStyle name="Migliaia 3 2 2 9 2 2 2" xfId="11556" xr:uid="{00000000-0005-0000-0000-0000AE450000}"/>
    <cellStyle name="Migliaia 3 2 2 9 2 2 2 2" xfId="22974" xr:uid="{00000000-0005-0000-0000-0000AF450000}"/>
    <cellStyle name="Migliaia 3 2 2 9 2 2 2 2 2" xfId="45811" xr:uid="{00000000-0005-0000-0000-0000B0450000}"/>
    <cellStyle name="Migliaia 3 2 2 9 2 2 2 3" xfId="34394" xr:uid="{00000000-0005-0000-0000-0000B1450000}"/>
    <cellStyle name="Migliaia 3 2 2 9 2 2 3" xfId="17266" xr:uid="{00000000-0005-0000-0000-0000B2450000}"/>
    <cellStyle name="Migliaia 3 2 2 9 2 2 3 2" xfId="40103" xr:uid="{00000000-0005-0000-0000-0000B3450000}"/>
    <cellStyle name="Migliaia 3 2 2 9 2 2 4" xfId="28686" xr:uid="{00000000-0005-0000-0000-0000B4450000}"/>
    <cellStyle name="Migliaia 3 2 2 9 2 3" xfId="8703" xr:uid="{00000000-0005-0000-0000-0000B5450000}"/>
    <cellStyle name="Migliaia 3 2 2 9 2 3 2" xfId="20120" xr:uid="{00000000-0005-0000-0000-0000B6450000}"/>
    <cellStyle name="Migliaia 3 2 2 9 2 3 2 2" xfId="42957" xr:uid="{00000000-0005-0000-0000-0000B7450000}"/>
    <cellStyle name="Migliaia 3 2 2 9 2 3 3" xfId="31540" xr:uid="{00000000-0005-0000-0000-0000B8450000}"/>
    <cellStyle name="Migliaia 3 2 2 9 2 4" xfId="14412" xr:uid="{00000000-0005-0000-0000-0000B9450000}"/>
    <cellStyle name="Migliaia 3 2 2 9 2 4 2" xfId="37249" xr:uid="{00000000-0005-0000-0000-0000BA450000}"/>
    <cellStyle name="Migliaia 3 2 2 9 2 5" xfId="25832" xr:uid="{00000000-0005-0000-0000-0000BB450000}"/>
    <cellStyle name="Migliaia 3 2 2 9 3" xfId="4421" xr:uid="{00000000-0005-0000-0000-0000BC450000}"/>
    <cellStyle name="Migliaia 3 2 2 9 3 2" xfId="10130" xr:uid="{00000000-0005-0000-0000-0000BD450000}"/>
    <cellStyle name="Migliaia 3 2 2 9 3 2 2" xfId="21547" xr:uid="{00000000-0005-0000-0000-0000BE450000}"/>
    <cellStyle name="Migliaia 3 2 2 9 3 2 2 2" xfId="44384" xr:uid="{00000000-0005-0000-0000-0000BF450000}"/>
    <cellStyle name="Migliaia 3 2 2 9 3 2 3" xfId="32967" xr:uid="{00000000-0005-0000-0000-0000C0450000}"/>
    <cellStyle name="Migliaia 3 2 2 9 3 3" xfId="15839" xr:uid="{00000000-0005-0000-0000-0000C1450000}"/>
    <cellStyle name="Migliaia 3 2 2 9 3 3 2" xfId="38676" xr:uid="{00000000-0005-0000-0000-0000C2450000}"/>
    <cellStyle name="Migliaia 3 2 2 9 3 4" xfId="27259" xr:uid="{00000000-0005-0000-0000-0000C3450000}"/>
    <cellStyle name="Migliaia 3 2 2 9 4" xfId="7276" xr:uid="{00000000-0005-0000-0000-0000C4450000}"/>
    <cellStyle name="Migliaia 3 2 2 9 4 2" xfId="18693" xr:uid="{00000000-0005-0000-0000-0000C5450000}"/>
    <cellStyle name="Migliaia 3 2 2 9 4 2 2" xfId="41530" xr:uid="{00000000-0005-0000-0000-0000C6450000}"/>
    <cellStyle name="Migliaia 3 2 2 9 4 3" xfId="30113" xr:uid="{00000000-0005-0000-0000-0000C7450000}"/>
    <cellStyle name="Migliaia 3 2 2 9 5" xfId="12985" xr:uid="{00000000-0005-0000-0000-0000C8450000}"/>
    <cellStyle name="Migliaia 3 2 2 9 5 2" xfId="35822" xr:uid="{00000000-0005-0000-0000-0000C9450000}"/>
    <cellStyle name="Migliaia 3 2 2 9 6" xfId="24405" xr:uid="{00000000-0005-0000-0000-0000CA450000}"/>
    <cellStyle name="Migliaia 3 2 3" xfId="232" xr:uid="{00000000-0005-0000-0000-0000CB450000}"/>
    <cellStyle name="Migliaia 3 2 3 10" xfId="3297" xr:uid="{00000000-0005-0000-0000-0000CC450000}"/>
    <cellStyle name="Migliaia 3 2 3 10 2" xfId="9006" xr:uid="{00000000-0005-0000-0000-0000CD450000}"/>
    <cellStyle name="Migliaia 3 2 3 10 2 2" xfId="20423" xr:uid="{00000000-0005-0000-0000-0000CE450000}"/>
    <cellStyle name="Migliaia 3 2 3 10 2 2 2" xfId="43260" xr:uid="{00000000-0005-0000-0000-0000CF450000}"/>
    <cellStyle name="Migliaia 3 2 3 10 2 3" xfId="31843" xr:uid="{00000000-0005-0000-0000-0000D0450000}"/>
    <cellStyle name="Migliaia 3 2 3 10 3" xfId="14715" xr:uid="{00000000-0005-0000-0000-0000D1450000}"/>
    <cellStyle name="Migliaia 3 2 3 10 3 2" xfId="37552" xr:uid="{00000000-0005-0000-0000-0000D2450000}"/>
    <cellStyle name="Migliaia 3 2 3 10 4" xfId="26135" xr:uid="{00000000-0005-0000-0000-0000D3450000}"/>
    <cellStyle name="Migliaia 3 2 3 11" xfId="6152" xr:uid="{00000000-0005-0000-0000-0000D4450000}"/>
    <cellStyle name="Migliaia 3 2 3 11 2" xfId="17569" xr:uid="{00000000-0005-0000-0000-0000D5450000}"/>
    <cellStyle name="Migliaia 3 2 3 11 2 2" xfId="40406" xr:uid="{00000000-0005-0000-0000-0000D6450000}"/>
    <cellStyle name="Migliaia 3 2 3 11 3" xfId="28989" xr:uid="{00000000-0005-0000-0000-0000D7450000}"/>
    <cellStyle name="Migliaia 3 2 3 12" xfId="11861" xr:uid="{00000000-0005-0000-0000-0000D8450000}"/>
    <cellStyle name="Migliaia 3 2 3 12 2" xfId="34698" xr:uid="{00000000-0005-0000-0000-0000D9450000}"/>
    <cellStyle name="Migliaia 3 2 3 13" xfId="23281" xr:uid="{00000000-0005-0000-0000-0000DA450000}"/>
    <cellStyle name="Migliaia 3 2 3 2" xfId="317" xr:uid="{00000000-0005-0000-0000-0000DB450000}"/>
    <cellStyle name="Migliaia 3 2 3 2 10" xfId="6230" xr:uid="{00000000-0005-0000-0000-0000DC450000}"/>
    <cellStyle name="Migliaia 3 2 3 2 10 2" xfId="17647" xr:uid="{00000000-0005-0000-0000-0000DD450000}"/>
    <cellStyle name="Migliaia 3 2 3 2 10 2 2" xfId="40484" xr:uid="{00000000-0005-0000-0000-0000DE450000}"/>
    <cellStyle name="Migliaia 3 2 3 2 10 3" xfId="29067" xr:uid="{00000000-0005-0000-0000-0000DF450000}"/>
    <cellStyle name="Migliaia 3 2 3 2 11" xfId="11939" xr:uid="{00000000-0005-0000-0000-0000E0450000}"/>
    <cellStyle name="Migliaia 3 2 3 2 11 2" xfId="34776" xr:uid="{00000000-0005-0000-0000-0000E1450000}"/>
    <cellStyle name="Migliaia 3 2 3 2 12" xfId="23359" xr:uid="{00000000-0005-0000-0000-0000E2450000}"/>
    <cellStyle name="Migliaia 3 2 3 2 2" xfId="469" xr:uid="{00000000-0005-0000-0000-0000E3450000}"/>
    <cellStyle name="Migliaia 3 2 3 2 2 10" xfId="12061" xr:uid="{00000000-0005-0000-0000-0000E4450000}"/>
    <cellStyle name="Migliaia 3 2 3 2 2 10 2" xfId="34898" xr:uid="{00000000-0005-0000-0000-0000E5450000}"/>
    <cellStyle name="Migliaia 3 2 3 2 2 11" xfId="23481" xr:uid="{00000000-0005-0000-0000-0000E6450000}"/>
    <cellStyle name="Migliaia 3 2 3 2 2 2" xfId="723" xr:uid="{00000000-0005-0000-0000-0000E7450000}"/>
    <cellStyle name="Migliaia 3 2 3 2 2 2 2" xfId="2285" xr:uid="{00000000-0005-0000-0000-0000E8450000}"/>
    <cellStyle name="Migliaia 3 2 3 2 2 2 2 2" xfId="5141" xr:uid="{00000000-0005-0000-0000-0000E9450000}"/>
    <cellStyle name="Migliaia 3 2 3 2 2 2 2 2 2" xfId="10849" xr:uid="{00000000-0005-0000-0000-0000EA450000}"/>
    <cellStyle name="Migliaia 3 2 3 2 2 2 2 2 2 2" xfId="22267" xr:uid="{00000000-0005-0000-0000-0000EB450000}"/>
    <cellStyle name="Migliaia 3 2 3 2 2 2 2 2 2 2 2" xfId="45104" xr:uid="{00000000-0005-0000-0000-0000EC450000}"/>
    <cellStyle name="Migliaia 3 2 3 2 2 2 2 2 2 3" xfId="33687" xr:uid="{00000000-0005-0000-0000-0000ED450000}"/>
    <cellStyle name="Migliaia 3 2 3 2 2 2 2 2 3" xfId="16559" xr:uid="{00000000-0005-0000-0000-0000EE450000}"/>
    <cellStyle name="Migliaia 3 2 3 2 2 2 2 2 3 2" xfId="39396" xr:uid="{00000000-0005-0000-0000-0000EF450000}"/>
    <cellStyle name="Migliaia 3 2 3 2 2 2 2 2 4" xfId="27979" xr:uid="{00000000-0005-0000-0000-0000F0450000}"/>
    <cellStyle name="Migliaia 3 2 3 2 2 2 2 3" xfId="7996" xr:uid="{00000000-0005-0000-0000-0000F1450000}"/>
    <cellStyle name="Migliaia 3 2 3 2 2 2 2 3 2" xfId="19413" xr:uid="{00000000-0005-0000-0000-0000F2450000}"/>
    <cellStyle name="Migliaia 3 2 3 2 2 2 2 3 2 2" xfId="42250" xr:uid="{00000000-0005-0000-0000-0000F3450000}"/>
    <cellStyle name="Migliaia 3 2 3 2 2 2 2 3 3" xfId="30833" xr:uid="{00000000-0005-0000-0000-0000F4450000}"/>
    <cellStyle name="Migliaia 3 2 3 2 2 2 2 4" xfId="13705" xr:uid="{00000000-0005-0000-0000-0000F5450000}"/>
    <cellStyle name="Migliaia 3 2 3 2 2 2 2 4 2" xfId="36542" xr:uid="{00000000-0005-0000-0000-0000F6450000}"/>
    <cellStyle name="Migliaia 3 2 3 2 2 2 2 5" xfId="25125" xr:uid="{00000000-0005-0000-0000-0000F7450000}"/>
    <cellStyle name="Migliaia 3 2 3 2 2 2 3" xfId="3714" xr:uid="{00000000-0005-0000-0000-0000F8450000}"/>
    <cellStyle name="Migliaia 3 2 3 2 2 2 3 2" xfId="9423" xr:uid="{00000000-0005-0000-0000-0000F9450000}"/>
    <cellStyle name="Migliaia 3 2 3 2 2 2 3 2 2" xfId="20840" xr:uid="{00000000-0005-0000-0000-0000FA450000}"/>
    <cellStyle name="Migliaia 3 2 3 2 2 2 3 2 2 2" xfId="43677" xr:uid="{00000000-0005-0000-0000-0000FB450000}"/>
    <cellStyle name="Migliaia 3 2 3 2 2 2 3 2 3" xfId="32260" xr:uid="{00000000-0005-0000-0000-0000FC450000}"/>
    <cellStyle name="Migliaia 3 2 3 2 2 2 3 3" xfId="15132" xr:uid="{00000000-0005-0000-0000-0000FD450000}"/>
    <cellStyle name="Migliaia 3 2 3 2 2 2 3 3 2" xfId="37969" xr:uid="{00000000-0005-0000-0000-0000FE450000}"/>
    <cellStyle name="Migliaia 3 2 3 2 2 2 3 4" xfId="26552" xr:uid="{00000000-0005-0000-0000-0000FF450000}"/>
    <cellStyle name="Migliaia 3 2 3 2 2 2 4" xfId="6569" xr:uid="{00000000-0005-0000-0000-000000460000}"/>
    <cellStyle name="Migliaia 3 2 3 2 2 2 4 2" xfId="17986" xr:uid="{00000000-0005-0000-0000-000001460000}"/>
    <cellStyle name="Migliaia 3 2 3 2 2 2 4 2 2" xfId="40823" xr:uid="{00000000-0005-0000-0000-000002460000}"/>
    <cellStyle name="Migliaia 3 2 3 2 2 2 4 3" xfId="29406" xr:uid="{00000000-0005-0000-0000-000003460000}"/>
    <cellStyle name="Migliaia 3 2 3 2 2 2 5" xfId="12278" xr:uid="{00000000-0005-0000-0000-000004460000}"/>
    <cellStyle name="Migliaia 3 2 3 2 2 2 5 2" xfId="35115" xr:uid="{00000000-0005-0000-0000-000005460000}"/>
    <cellStyle name="Migliaia 3 2 3 2 2 2 6" xfId="23698" xr:uid="{00000000-0005-0000-0000-000006460000}"/>
    <cellStyle name="Migliaia 3 2 3 2 2 3" xfId="983" xr:uid="{00000000-0005-0000-0000-000007460000}"/>
    <cellStyle name="Migliaia 3 2 3 2 2 3 2" xfId="2502" xr:uid="{00000000-0005-0000-0000-000008460000}"/>
    <cellStyle name="Migliaia 3 2 3 2 2 3 2 2" xfId="5358" xr:uid="{00000000-0005-0000-0000-000009460000}"/>
    <cellStyle name="Migliaia 3 2 3 2 2 3 2 2 2" xfId="11066" xr:uid="{00000000-0005-0000-0000-00000A460000}"/>
    <cellStyle name="Migliaia 3 2 3 2 2 3 2 2 2 2" xfId="22484" xr:uid="{00000000-0005-0000-0000-00000B460000}"/>
    <cellStyle name="Migliaia 3 2 3 2 2 3 2 2 2 2 2" xfId="45321" xr:uid="{00000000-0005-0000-0000-00000C460000}"/>
    <cellStyle name="Migliaia 3 2 3 2 2 3 2 2 2 3" xfId="33904" xr:uid="{00000000-0005-0000-0000-00000D460000}"/>
    <cellStyle name="Migliaia 3 2 3 2 2 3 2 2 3" xfId="16776" xr:uid="{00000000-0005-0000-0000-00000E460000}"/>
    <cellStyle name="Migliaia 3 2 3 2 2 3 2 2 3 2" xfId="39613" xr:uid="{00000000-0005-0000-0000-00000F460000}"/>
    <cellStyle name="Migliaia 3 2 3 2 2 3 2 2 4" xfId="28196" xr:uid="{00000000-0005-0000-0000-000010460000}"/>
    <cellStyle name="Migliaia 3 2 3 2 2 3 2 3" xfId="8213" xr:uid="{00000000-0005-0000-0000-000011460000}"/>
    <cellStyle name="Migliaia 3 2 3 2 2 3 2 3 2" xfId="19630" xr:uid="{00000000-0005-0000-0000-000012460000}"/>
    <cellStyle name="Migliaia 3 2 3 2 2 3 2 3 2 2" xfId="42467" xr:uid="{00000000-0005-0000-0000-000013460000}"/>
    <cellStyle name="Migliaia 3 2 3 2 2 3 2 3 3" xfId="31050" xr:uid="{00000000-0005-0000-0000-000014460000}"/>
    <cellStyle name="Migliaia 3 2 3 2 2 3 2 4" xfId="13922" xr:uid="{00000000-0005-0000-0000-000015460000}"/>
    <cellStyle name="Migliaia 3 2 3 2 2 3 2 4 2" xfId="36759" xr:uid="{00000000-0005-0000-0000-000016460000}"/>
    <cellStyle name="Migliaia 3 2 3 2 2 3 2 5" xfId="25342" xr:uid="{00000000-0005-0000-0000-000017460000}"/>
    <cellStyle name="Migliaia 3 2 3 2 2 3 3" xfId="3931" xr:uid="{00000000-0005-0000-0000-000018460000}"/>
    <cellStyle name="Migliaia 3 2 3 2 2 3 3 2" xfId="9640" xr:uid="{00000000-0005-0000-0000-000019460000}"/>
    <cellStyle name="Migliaia 3 2 3 2 2 3 3 2 2" xfId="21057" xr:uid="{00000000-0005-0000-0000-00001A460000}"/>
    <cellStyle name="Migliaia 3 2 3 2 2 3 3 2 2 2" xfId="43894" xr:uid="{00000000-0005-0000-0000-00001B460000}"/>
    <cellStyle name="Migliaia 3 2 3 2 2 3 3 2 3" xfId="32477" xr:uid="{00000000-0005-0000-0000-00001C460000}"/>
    <cellStyle name="Migliaia 3 2 3 2 2 3 3 3" xfId="15349" xr:uid="{00000000-0005-0000-0000-00001D460000}"/>
    <cellStyle name="Migliaia 3 2 3 2 2 3 3 3 2" xfId="38186" xr:uid="{00000000-0005-0000-0000-00001E460000}"/>
    <cellStyle name="Migliaia 3 2 3 2 2 3 3 4" xfId="26769" xr:uid="{00000000-0005-0000-0000-00001F460000}"/>
    <cellStyle name="Migliaia 3 2 3 2 2 3 4" xfId="6786" xr:uid="{00000000-0005-0000-0000-000020460000}"/>
    <cellStyle name="Migliaia 3 2 3 2 2 3 4 2" xfId="18203" xr:uid="{00000000-0005-0000-0000-000021460000}"/>
    <cellStyle name="Migliaia 3 2 3 2 2 3 4 2 2" xfId="41040" xr:uid="{00000000-0005-0000-0000-000022460000}"/>
    <cellStyle name="Migliaia 3 2 3 2 2 3 4 3" xfId="29623" xr:uid="{00000000-0005-0000-0000-000023460000}"/>
    <cellStyle name="Migliaia 3 2 3 2 2 3 5" xfId="12495" xr:uid="{00000000-0005-0000-0000-000024460000}"/>
    <cellStyle name="Migliaia 3 2 3 2 2 3 5 2" xfId="35332" xr:uid="{00000000-0005-0000-0000-000025460000}"/>
    <cellStyle name="Migliaia 3 2 3 2 2 3 6" xfId="23915" xr:uid="{00000000-0005-0000-0000-000026460000}"/>
    <cellStyle name="Migliaia 3 2 3 2 2 4" xfId="1230" xr:uid="{00000000-0005-0000-0000-000027460000}"/>
    <cellStyle name="Migliaia 3 2 3 2 2 4 2" xfId="2719" xr:uid="{00000000-0005-0000-0000-000028460000}"/>
    <cellStyle name="Migliaia 3 2 3 2 2 4 2 2" xfId="5575" xr:uid="{00000000-0005-0000-0000-000029460000}"/>
    <cellStyle name="Migliaia 3 2 3 2 2 4 2 2 2" xfId="11283" xr:uid="{00000000-0005-0000-0000-00002A460000}"/>
    <cellStyle name="Migliaia 3 2 3 2 2 4 2 2 2 2" xfId="22701" xr:uid="{00000000-0005-0000-0000-00002B460000}"/>
    <cellStyle name="Migliaia 3 2 3 2 2 4 2 2 2 2 2" xfId="45538" xr:uid="{00000000-0005-0000-0000-00002C460000}"/>
    <cellStyle name="Migliaia 3 2 3 2 2 4 2 2 2 3" xfId="34121" xr:uid="{00000000-0005-0000-0000-00002D460000}"/>
    <cellStyle name="Migliaia 3 2 3 2 2 4 2 2 3" xfId="16993" xr:uid="{00000000-0005-0000-0000-00002E460000}"/>
    <cellStyle name="Migliaia 3 2 3 2 2 4 2 2 3 2" xfId="39830" xr:uid="{00000000-0005-0000-0000-00002F460000}"/>
    <cellStyle name="Migliaia 3 2 3 2 2 4 2 2 4" xfId="28413" xr:uid="{00000000-0005-0000-0000-000030460000}"/>
    <cellStyle name="Migliaia 3 2 3 2 2 4 2 3" xfId="8430" xr:uid="{00000000-0005-0000-0000-000031460000}"/>
    <cellStyle name="Migliaia 3 2 3 2 2 4 2 3 2" xfId="19847" xr:uid="{00000000-0005-0000-0000-000032460000}"/>
    <cellStyle name="Migliaia 3 2 3 2 2 4 2 3 2 2" xfId="42684" xr:uid="{00000000-0005-0000-0000-000033460000}"/>
    <cellStyle name="Migliaia 3 2 3 2 2 4 2 3 3" xfId="31267" xr:uid="{00000000-0005-0000-0000-000034460000}"/>
    <cellStyle name="Migliaia 3 2 3 2 2 4 2 4" xfId="14139" xr:uid="{00000000-0005-0000-0000-000035460000}"/>
    <cellStyle name="Migliaia 3 2 3 2 2 4 2 4 2" xfId="36976" xr:uid="{00000000-0005-0000-0000-000036460000}"/>
    <cellStyle name="Migliaia 3 2 3 2 2 4 2 5" xfId="25559" xr:uid="{00000000-0005-0000-0000-000037460000}"/>
    <cellStyle name="Migliaia 3 2 3 2 2 4 3" xfId="4148" xr:uid="{00000000-0005-0000-0000-000038460000}"/>
    <cellStyle name="Migliaia 3 2 3 2 2 4 3 2" xfId="9857" xr:uid="{00000000-0005-0000-0000-000039460000}"/>
    <cellStyle name="Migliaia 3 2 3 2 2 4 3 2 2" xfId="21274" xr:uid="{00000000-0005-0000-0000-00003A460000}"/>
    <cellStyle name="Migliaia 3 2 3 2 2 4 3 2 2 2" xfId="44111" xr:uid="{00000000-0005-0000-0000-00003B460000}"/>
    <cellStyle name="Migliaia 3 2 3 2 2 4 3 2 3" xfId="32694" xr:uid="{00000000-0005-0000-0000-00003C460000}"/>
    <cellStyle name="Migliaia 3 2 3 2 2 4 3 3" xfId="15566" xr:uid="{00000000-0005-0000-0000-00003D460000}"/>
    <cellStyle name="Migliaia 3 2 3 2 2 4 3 3 2" xfId="38403" xr:uid="{00000000-0005-0000-0000-00003E460000}"/>
    <cellStyle name="Migliaia 3 2 3 2 2 4 3 4" xfId="26986" xr:uid="{00000000-0005-0000-0000-00003F460000}"/>
    <cellStyle name="Migliaia 3 2 3 2 2 4 4" xfId="7003" xr:uid="{00000000-0005-0000-0000-000040460000}"/>
    <cellStyle name="Migliaia 3 2 3 2 2 4 4 2" xfId="18420" xr:uid="{00000000-0005-0000-0000-000041460000}"/>
    <cellStyle name="Migliaia 3 2 3 2 2 4 4 2 2" xfId="41257" xr:uid="{00000000-0005-0000-0000-000042460000}"/>
    <cellStyle name="Migliaia 3 2 3 2 2 4 4 3" xfId="29840" xr:uid="{00000000-0005-0000-0000-000043460000}"/>
    <cellStyle name="Migliaia 3 2 3 2 2 4 5" xfId="12712" xr:uid="{00000000-0005-0000-0000-000044460000}"/>
    <cellStyle name="Migliaia 3 2 3 2 2 4 5 2" xfId="35549" xr:uid="{00000000-0005-0000-0000-000045460000}"/>
    <cellStyle name="Migliaia 3 2 3 2 2 4 6" xfId="24132" xr:uid="{00000000-0005-0000-0000-000046460000}"/>
    <cellStyle name="Migliaia 3 2 3 2 2 5" xfId="1477" xr:uid="{00000000-0005-0000-0000-000047460000}"/>
    <cellStyle name="Migliaia 3 2 3 2 2 5 2" xfId="2936" xr:uid="{00000000-0005-0000-0000-000048460000}"/>
    <cellStyle name="Migliaia 3 2 3 2 2 5 2 2" xfId="5792" xr:uid="{00000000-0005-0000-0000-000049460000}"/>
    <cellStyle name="Migliaia 3 2 3 2 2 5 2 2 2" xfId="11500" xr:uid="{00000000-0005-0000-0000-00004A460000}"/>
    <cellStyle name="Migliaia 3 2 3 2 2 5 2 2 2 2" xfId="22918" xr:uid="{00000000-0005-0000-0000-00004B460000}"/>
    <cellStyle name="Migliaia 3 2 3 2 2 5 2 2 2 2 2" xfId="45755" xr:uid="{00000000-0005-0000-0000-00004C460000}"/>
    <cellStyle name="Migliaia 3 2 3 2 2 5 2 2 2 3" xfId="34338" xr:uid="{00000000-0005-0000-0000-00004D460000}"/>
    <cellStyle name="Migliaia 3 2 3 2 2 5 2 2 3" xfId="17210" xr:uid="{00000000-0005-0000-0000-00004E460000}"/>
    <cellStyle name="Migliaia 3 2 3 2 2 5 2 2 3 2" xfId="40047" xr:uid="{00000000-0005-0000-0000-00004F460000}"/>
    <cellStyle name="Migliaia 3 2 3 2 2 5 2 2 4" xfId="28630" xr:uid="{00000000-0005-0000-0000-000050460000}"/>
    <cellStyle name="Migliaia 3 2 3 2 2 5 2 3" xfId="8647" xr:uid="{00000000-0005-0000-0000-000051460000}"/>
    <cellStyle name="Migliaia 3 2 3 2 2 5 2 3 2" xfId="20064" xr:uid="{00000000-0005-0000-0000-000052460000}"/>
    <cellStyle name="Migliaia 3 2 3 2 2 5 2 3 2 2" xfId="42901" xr:uid="{00000000-0005-0000-0000-000053460000}"/>
    <cellStyle name="Migliaia 3 2 3 2 2 5 2 3 3" xfId="31484" xr:uid="{00000000-0005-0000-0000-000054460000}"/>
    <cellStyle name="Migliaia 3 2 3 2 2 5 2 4" xfId="14356" xr:uid="{00000000-0005-0000-0000-000055460000}"/>
    <cellStyle name="Migliaia 3 2 3 2 2 5 2 4 2" xfId="37193" xr:uid="{00000000-0005-0000-0000-000056460000}"/>
    <cellStyle name="Migliaia 3 2 3 2 2 5 2 5" xfId="25776" xr:uid="{00000000-0005-0000-0000-000057460000}"/>
    <cellStyle name="Migliaia 3 2 3 2 2 5 3" xfId="4365" xr:uid="{00000000-0005-0000-0000-000058460000}"/>
    <cellStyle name="Migliaia 3 2 3 2 2 5 3 2" xfId="10074" xr:uid="{00000000-0005-0000-0000-000059460000}"/>
    <cellStyle name="Migliaia 3 2 3 2 2 5 3 2 2" xfId="21491" xr:uid="{00000000-0005-0000-0000-00005A460000}"/>
    <cellStyle name="Migliaia 3 2 3 2 2 5 3 2 2 2" xfId="44328" xr:uid="{00000000-0005-0000-0000-00005B460000}"/>
    <cellStyle name="Migliaia 3 2 3 2 2 5 3 2 3" xfId="32911" xr:uid="{00000000-0005-0000-0000-00005C460000}"/>
    <cellStyle name="Migliaia 3 2 3 2 2 5 3 3" xfId="15783" xr:uid="{00000000-0005-0000-0000-00005D460000}"/>
    <cellStyle name="Migliaia 3 2 3 2 2 5 3 3 2" xfId="38620" xr:uid="{00000000-0005-0000-0000-00005E460000}"/>
    <cellStyle name="Migliaia 3 2 3 2 2 5 3 4" xfId="27203" xr:uid="{00000000-0005-0000-0000-00005F460000}"/>
    <cellStyle name="Migliaia 3 2 3 2 2 5 4" xfId="7220" xr:uid="{00000000-0005-0000-0000-000060460000}"/>
    <cellStyle name="Migliaia 3 2 3 2 2 5 4 2" xfId="18637" xr:uid="{00000000-0005-0000-0000-000061460000}"/>
    <cellStyle name="Migliaia 3 2 3 2 2 5 4 2 2" xfId="41474" xr:uid="{00000000-0005-0000-0000-000062460000}"/>
    <cellStyle name="Migliaia 3 2 3 2 2 5 4 3" xfId="30057" xr:uid="{00000000-0005-0000-0000-000063460000}"/>
    <cellStyle name="Migliaia 3 2 3 2 2 5 5" xfId="12929" xr:uid="{00000000-0005-0000-0000-000064460000}"/>
    <cellStyle name="Migliaia 3 2 3 2 2 5 5 2" xfId="35766" xr:uid="{00000000-0005-0000-0000-000065460000}"/>
    <cellStyle name="Migliaia 3 2 3 2 2 5 6" xfId="24349" xr:uid="{00000000-0005-0000-0000-000066460000}"/>
    <cellStyle name="Migliaia 3 2 3 2 2 6" xfId="1724" xr:uid="{00000000-0005-0000-0000-000067460000}"/>
    <cellStyle name="Migliaia 3 2 3 2 2 6 2" xfId="3153" xr:uid="{00000000-0005-0000-0000-000068460000}"/>
    <cellStyle name="Migliaia 3 2 3 2 2 6 2 2" xfId="6009" xr:uid="{00000000-0005-0000-0000-000069460000}"/>
    <cellStyle name="Migliaia 3 2 3 2 2 6 2 2 2" xfId="11717" xr:uid="{00000000-0005-0000-0000-00006A460000}"/>
    <cellStyle name="Migliaia 3 2 3 2 2 6 2 2 2 2" xfId="23135" xr:uid="{00000000-0005-0000-0000-00006B460000}"/>
    <cellStyle name="Migliaia 3 2 3 2 2 6 2 2 2 2 2" xfId="45972" xr:uid="{00000000-0005-0000-0000-00006C460000}"/>
    <cellStyle name="Migliaia 3 2 3 2 2 6 2 2 2 3" xfId="34555" xr:uid="{00000000-0005-0000-0000-00006D460000}"/>
    <cellStyle name="Migliaia 3 2 3 2 2 6 2 2 3" xfId="17427" xr:uid="{00000000-0005-0000-0000-00006E460000}"/>
    <cellStyle name="Migliaia 3 2 3 2 2 6 2 2 3 2" xfId="40264" xr:uid="{00000000-0005-0000-0000-00006F460000}"/>
    <cellStyle name="Migliaia 3 2 3 2 2 6 2 2 4" xfId="28847" xr:uid="{00000000-0005-0000-0000-000070460000}"/>
    <cellStyle name="Migliaia 3 2 3 2 2 6 2 3" xfId="8864" xr:uid="{00000000-0005-0000-0000-000071460000}"/>
    <cellStyle name="Migliaia 3 2 3 2 2 6 2 3 2" xfId="20281" xr:uid="{00000000-0005-0000-0000-000072460000}"/>
    <cellStyle name="Migliaia 3 2 3 2 2 6 2 3 2 2" xfId="43118" xr:uid="{00000000-0005-0000-0000-000073460000}"/>
    <cellStyle name="Migliaia 3 2 3 2 2 6 2 3 3" xfId="31701" xr:uid="{00000000-0005-0000-0000-000074460000}"/>
    <cellStyle name="Migliaia 3 2 3 2 2 6 2 4" xfId="14573" xr:uid="{00000000-0005-0000-0000-000075460000}"/>
    <cellStyle name="Migliaia 3 2 3 2 2 6 2 4 2" xfId="37410" xr:uid="{00000000-0005-0000-0000-000076460000}"/>
    <cellStyle name="Migliaia 3 2 3 2 2 6 2 5" xfId="25993" xr:uid="{00000000-0005-0000-0000-000077460000}"/>
    <cellStyle name="Migliaia 3 2 3 2 2 6 3" xfId="4582" xr:uid="{00000000-0005-0000-0000-000078460000}"/>
    <cellStyle name="Migliaia 3 2 3 2 2 6 3 2" xfId="10291" xr:uid="{00000000-0005-0000-0000-000079460000}"/>
    <cellStyle name="Migliaia 3 2 3 2 2 6 3 2 2" xfId="21708" xr:uid="{00000000-0005-0000-0000-00007A460000}"/>
    <cellStyle name="Migliaia 3 2 3 2 2 6 3 2 2 2" xfId="44545" xr:uid="{00000000-0005-0000-0000-00007B460000}"/>
    <cellStyle name="Migliaia 3 2 3 2 2 6 3 2 3" xfId="33128" xr:uid="{00000000-0005-0000-0000-00007C460000}"/>
    <cellStyle name="Migliaia 3 2 3 2 2 6 3 3" xfId="16000" xr:uid="{00000000-0005-0000-0000-00007D460000}"/>
    <cellStyle name="Migliaia 3 2 3 2 2 6 3 3 2" xfId="38837" xr:uid="{00000000-0005-0000-0000-00007E460000}"/>
    <cellStyle name="Migliaia 3 2 3 2 2 6 3 4" xfId="27420" xr:uid="{00000000-0005-0000-0000-00007F460000}"/>
    <cellStyle name="Migliaia 3 2 3 2 2 6 4" xfId="7437" xr:uid="{00000000-0005-0000-0000-000080460000}"/>
    <cellStyle name="Migliaia 3 2 3 2 2 6 4 2" xfId="18854" xr:uid="{00000000-0005-0000-0000-000081460000}"/>
    <cellStyle name="Migliaia 3 2 3 2 2 6 4 2 2" xfId="41691" xr:uid="{00000000-0005-0000-0000-000082460000}"/>
    <cellStyle name="Migliaia 3 2 3 2 2 6 4 3" xfId="30274" xr:uid="{00000000-0005-0000-0000-000083460000}"/>
    <cellStyle name="Migliaia 3 2 3 2 2 6 5" xfId="13146" xr:uid="{00000000-0005-0000-0000-000084460000}"/>
    <cellStyle name="Migliaia 3 2 3 2 2 6 5 2" xfId="35983" xr:uid="{00000000-0005-0000-0000-000085460000}"/>
    <cellStyle name="Migliaia 3 2 3 2 2 6 6" xfId="24566" xr:uid="{00000000-0005-0000-0000-000086460000}"/>
    <cellStyle name="Migliaia 3 2 3 2 2 7" xfId="2068" xr:uid="{00000000-0005-0000-0000-000087460000}"/>
    <cellStyle name="Migliaia 3 2 3 2 2 7 2" xfId="4924" xr:uid="{00000000-0005-0000-0000-000088460000}"/>
    <cellStyle name="Migliaia 3 2 3 2 2 7 2 2" xfId="10632" xr:uid="{00000000-0005-0000-0000-000089460000}"/>
    <cellStyle name="Migliaia 3 2 3 2 2 7 2 2 2" xfId="22050" xr:uid="{00000000-0005-0000-0000-00008A460000}"/>
    <cellStyle name="Migliaia 3 2 3 2 2 7 2 2 2 2" xfId="44887" xr:uid="{00000000-0005-0000-0000-00008B460000}"/>
    <cellStyle name="Migliaia 3 2 3 2 2 7 2 2 3" xfId="33470" xr:uid="{00000000-0005-0000-0000-00008C460000}"/>
    <cellStyle name="Migliaia 3 2 3 2 2 7 2 3" xfId="16342" xr:uid="{00000000-0005-0000-0000-00008D460000}"/>
    <cellStyle name="Migliaia 3 2 3 2 2 7 2 3 2" xfId="39179" xr:uid="{00000000-0005-0000-0000-00008E460000}"/>
    <cellStyle name="Migliaia 3 2 3 2 2 7 2 4" xfId="27762" xr:uid="{00000000-0005-0000-0000-00008F460000}"/>
    <cellStyle name="Migliaia 3 2 3 2 2 7 3" xfId="7779" xr:uid="{00000000-0005-0000-0000-000090460000}"/>
    <cellStyle name="Migliaia 3 2 3 2 2 7 3 2" xfId="19196" xr:uid="{00000000-0005-0000-0000-000091460000}"/>
    <cellStyle name="Migliaia 3 2 3 2 2 7 3 2 2" xfId="42033" xr:uid="{00000000-0005-0000-0000-000092460000}"/>
    <cellStyle name="Migliaia 3 2 3 2 2 7 3 3" xfId="30616" xr:uid="{00000000-0005-0000-0000-000093460000}"/>
    <cellStyle name="Migliaia 3 2 3 2 2 7 4" xfId="13488" xr:uid="{00000000-0005-0000-0000-000094460000}"/>
    <cellStyle name="Migliaia 3 2 3 2 2 7 4 2" xfId="36325" xr:uid="{00000000-0005-0000-0000-000095460000}"/>
    <cellStyle name="Migliaia 3 2 3 2 2 7 5" xfId="24908" xr:uid="{00000000-0005-0000-0000-000096460000}"/>
    <cellStyle name="Migliaia 3 2 3 2 2 8" xfId="3497" xr:uid="{00000000-0005-0000-0000-000097460000}"/>
    <cellStyle name="Migliaia 3 2 3 2 2 8 2" xfId="9206" xr:uid="{00000000-0005-0000-0000-000098460000}"/>
    <cellStyle name="Migliaia 3 2 3 2 2 8 2 2" xfId="20623" xr:uid="{00000000-0005-0000-0000-000099460000}"/>
    <cellStyle name="Migliaia 3 2 3 2 2 8 2 2 2" xfId="43460" xr:uid="{00000000-0005-0000-0000-00009A460000}"/>
    <cellStyle name="Migliaia 3 2 3 2 2 8 2 3" xfId="32043" xr:uid="{00000000-0005-0000-0000-00009B460000}"/>
    <cellStyle name="Migliaia 3 2 3 2 2 8 3" xfId="14915" xr:uid="{00000000-0005-0000-0000-00009C460000}"/>
    <cellStyle name="Migliaia 3 2 3 2 2 8 3 2" xfId="37752" xr:uid="{00000000-0005-0000-0000-00009D460000}"/>
    <cellStyle name="Migliaia 3 2 3 2 2 8 4" xfId="26335" xr:uid="{00000000-0005-0000-0000-00009E460000}"/>
    <cellStyle name="Migliaia 3 2 3 2 2 9" xfId="6352" xr:uid="{00000000-0005-0000-0000-00009F460000}"/>
    <cellStyle name="Migliaia 3 2 3 2 2 9 2" xfId="17769" xr:uid="{00000000-0005-0000-0000-0000A0460000}"/>
    <cellStyle name="Migliaia 3 2 3 2 2 9 2 2" xfId="40606" xr:uid="{00000000-0005-0000-0000-0000A1460000}"/>
    <cellStyle name="Migliaia 3 2 3 2 2 9 3" xfId="29189" xr:uid="{00000000-0005-0000-0000-0000A2460000}"/>
    <cellStyle name="Migliaia 3 2 3 2 3" xfId="589" xr:uid="{00000000-0005-0000-0000-0000A3460000}"/>
    <cellStyle name="Migliaia 3 2 3 2 3 2" xfId="2171" xr:uid="{00000000-0005-0000-0000-0000A4460000}"/>
    <cellStyle name="Migliaia 3 2 3 2 3 2 2" xfId="5027" xr:uid="{00000000-0005-0000-0000-0000A5460000}"/>
    <cellStyle name="Migliaia 3 2 3 2 3 2 2 2" xfId="10735" xr:uid="{00000000-0005-0000-0000-0000A6460000}"/>
    <cellStyle name="Migliaia 3 2 3 2 3 2 2 2 2" xfId="22153" xr:uid="{00000000-0005-0000-0000-0000A7460000}"/>
    <cellStyle name="Migliaia 3 2 3 2 3 2 2 2 2 2" xfId="44990" xr:uid="{00000000-0005-0000-0000-0000A8460000}"/>
    <cellStyle name="Migliaia 3 2 3 2 3 2 2 2 3" xfId="33573" xr:uid="{00000000-0005-0000-0000-0000A9460000}"/>
    <cellStyle name="Migliaia 3 2 3 2 3 2 2 3" xfId="16445" xr:uid="{00000000-0005-0000-0000-0000AA460000}"/>
    <cellStyle name="Migliaia 3 2 3 2 3 2 2 3 2" xfId="39282" xr:uid="{00000000-0005-0000-0000-0000AB460000}"/>
    <cellStyle name="Migliaia 3 2 3 2 3 2 2 4" xfId="27865" xr:uid="{00000000-0005-0000-0000-0000AC460000}"/>
    <cellStyle name="Migliaia 3 2 3 2 3 2 3" xfId="7882" xr:uid="{00000000-0005-0000-0000-0000AD460000}"/>
    <cellStyle name="Migliaia 3 2 3 2 3 2 3 2" xfId="19299" xr:uid="{00000000-0005-0000-0000-0000AE460000}"/>
    <cellStyle name="Migliaia 3 2 3 2 3 2 3 2 2" xfId="42136" xr:uid="{00000000-0005-0000-0000-0000AF460000}"/>
    <cellStyle name="Migliaia 3 2 3 2 3 2 3 3" xfId="30719" xr:uid="{00000000-0005-0000-0000-0000B0460000}"/>
    <cellStyle name="Migliaia 3 2 3 2 3 2 4" xfId="13591" xr:uid="{00000000-0005-0000-0000-0000B1460000}"/>
    <cellStyle name="Migliaia 3 2 3 2 3 2 4 2" xfId="36428" xr:uid="{00000000-0005-0000-0000-0000B2460000}"/>
    <cellStyle name="Migliaia 3 2 3 2 3 2 5" xfId="25011" xr:uid="{00000000-0005-0000-0000-0000B3460000}"/>
    <cellStyle name="Migliaia 3 2 3 2 3 3" xfId="3600" xr:uid="{00000000-0005-0000-0000-0000B4460000}"/>
    <cellStyle name="Migliaia 3 2 3 2 3 3 2" xfId="9309" xr:uid="{00000000-0005-0000-0000-0000B5460000}"/>
    <cellStyle name="Migliaia 3 2 3 2 3 3 2 2" xfId="20726" xr:uid="{00000000-0005-0000-0000-0000B6460000}"/>
    <cellStyle name="Migliaia 3 2 3 2 3 3 2 2 2" xfId="43563" xr:uid="{00000000-0005-0000-0000-0000B7460000}"/>
    <cellStyle name="Migliaia 3 2 3 2 3 3 2 3" xfId="32146" xr:uid="{00000000-0005-0000-0000-0000B8460000}"/>
    <cellStyle name="Migliaia 3 2 3 2 3 3 3" xfId="15018" xr:uid="{00000000-0005-0000-0000-0000B9460000}"/>
    <cellStyle name="Migliaia 3 2 3 2 3 3 3 2" xfId="37855" xr:uid="{00000000-0005-0000-0000-0000BA460000}"/>
    <cellStyle name="Migliaia 3 2 3 2 3 3 4" xfId="26438" xr:uid="{00000000-0005-0000-0000-0000BB460000}"/>
    <cellStyle name="Migliaia 3 2 3 2 3 4" xfId="6455" xr:uid="{00000000-0005-0000-0000-0000BC460000}"/>
    <cellStyle name="Migliaia 3 2 3 2 3 4 2" xfId="17872" xr:uid="{00000000-0005-0000-0000-0000BD460000}"/>
    <cellStyle name="Migliaia 3 2 3 2 3 4 2 2" xfId="40709" xr:uid="{00000000-0005-0000-0000-0000BE460000}"/>
    <cellStyle name="Migliaia 3 2 3 2 3 4 3" xfId="29292" xr:uid="{00000000-0005-0000-0000-0000BF460000}"/>
    <cellStyle name="Migliaia 3 2 3 2 3 5" xfId="12164" xr:uid="{00000000-0005-0000-0000-0000C0460000}"/>
    <cellStyle name="Migliaia 3 2 3 2 3 5 2" xfId="35001" xr:uid="{00000000-0005-0000-0000-0000C1460000}"/>
    <cellStyle name="Migliaia 3 2 3 2 3 6" xfId="23584" xr:uid="{00000000-0005-0000-0000-0000C2460000}"/>
    <cellStyle name="Migliaia 3 2 3 2 4" xfId="852" xr:uid="{00000000-0005-0000-0000-0000C3460000}"/>
    <cellStyle name="Migliaia 3 2 3 2 4 2" xfId="2388" xr:uid="{00000000-0005-0000-0000-0000C4460000}"/>
    <cellStyle name="Migliaia 3 2 3 2 4 2 2" xfId="5244" xr:uid="{00000000-0005-0000-0000-0000C5460000}"/>
    <cellStyle name="Migliaia 3 2 3 2 4 2 2 2" xfId="10952" xr:uid="{00000000-0005-0000-0000-0000C6460000}"/>
    <cellStyle name="Migliaia 3 2 3 2 4 2 2 2 2" xfId="22370" xr:uid="{00000000-0005-0000-0000-0000C7460000}"/>
    <cellStyle name="Migliaia 3 2 3 2 4 2 2 2 2 2" xfId="45207" xr:uid="{00000000-0005-0000-0000-0000C8460000}"/>
    <cellStyle name="Migliaia 3 2 3 2 4 2 2 2 3" xfId="33790" xr:uid="{00000000-0005-0000-0000-0000C9460000}"/>
    <cellStyle name="Migliaia 3 2 3 2 4 2 2 3" xfId="16662" xr:uid="{00000000-0005-0000-0000-0000CA460000}"/>
    <cellStyle name="Migliaia 3 2 3 2 4 2 2 3 2" xfId="39499" xr:uid="{00000000-0005-0000-0000-0000CB460000}"/>
    <cellStyle name="Migliaia 3 2 3 2 4 2 2 4" xfId="28082" xr:uid="{00000000-0005-0000-0000-0000CC460000}"/>
    <cellStyle name="Migliaia 3 2 3 2 4 2 3" xfId="8099" xr:uid="{00000000-0005-0000-0000-0000CD460000}"/>
    <cellStyle name="Migliaia 3 2 3 2 4 2 3 2" xfId="19516" xr:uid="{00000000-0005-0000-0000-0000CE460000}"/>
    <cellStyle name="Migliaia 3 2 3 2 4 2 3 2 2" xfId="42353" xr:uid="{00000000-0005-0000-0000-0000CF460000}"/>
    <cellStyle name="Migliaia 3 2 3 2 4 2 3 3" xfId="30936" xr:uid="{00000000-0005-0000-0000-0000D0460000}"/>
    <cellStyle name="Migliaia 3 2 3 2 4 2 4" xfId="13808" xr:uid="{00000000-0005-0000-0000-0000D1460000}"/>
    <cellStyle name="Migliaia 3 2 3 2 4 2 4 2" xfId="36645" xr:uid="{00000000-0005-0000-0000-0000D2460000}"/>
    <cellStyle name="Migliaia 3 2 3 2 4 2 5" xfId="25228" xr:uid="{00000000-0005-0000-0000-0000D3460000}"/>
    <cellStyle name="Migliaia 3 2 3 2 4 3" xfId="3817" xr:uid="{00000000-0005-0000-0000-0000D4460000}"/>
    <cellStyle name="Migliaia 3 2 3 2 4 3 2" xfId="9526" xr:uid="{00000000-0005-0000-0000-0000D5460000}"/>
    <cellStyle name="Migliaia 3 2 3 2 4 3 2 2" xfId="20943" xr:uid="{00000000-0005-0000-0000-0000D6460000}"/>
    <cellStyle name="Migliaia 3 2 3 2 4 3 2 2 2" xfId="43780" xr:uid="{00000000-0005-0000-0000-0000D7460000}"/>
    <cellStyle name="Migliaia 3 2 3 2 4 3 2 3" xfId="32363" xr:uid="{00000000-0005-0000-0000-0000D8460000}"/>
    <cellStyle name="Migliaia 3 2 3 2 4 3 3" xfId="15235" xr:uid="{00000000-0005-0000-0000-0000D9460000}"/>
    <cellStyle name="Migliaia 3 2 3 2 4 3 3 2" xfId="38072" xr:uid="{00000000-0005-0000-0000-0000DA460000}"/>
    <cellStyle name="Migliaia 3 2 3 2 4 3 4" xfId="26655" xr:uid="{00000000-0005-0000-0000-0000DB460000}"/>
    <cellStyle name="Migliaia 3 2 3 2 4 4" xfId="6672" xr:uid="{00000000-0005-0000-0000-0000DC460000}"/>
    <cellStyle name="Migliaia 3 2 3 2 4 4 2" xfId="18089" xr:uid="{00000000-0005-0000-0000-0000DD460000}"/>
    <cellStyle name="Migliaia 3 2 3 2 4 4 2 2" xfId="40926" xr:uid="{00000000-0005-0000-0000-0000DE460000}"/>
    <cellStyle name="Migliaia 3 2 3 2 4 4 3" xfId="29509" xr:uid="{00000000-0005-0000-0000-0000DF460000}"/>
    <cellStyle name="Migliaia 3 2 3 2 4 5" xfId="12381" xr:uid="{00000000-0005-0000-0000-0000E0460000}"/>
    <cellStyle name="Migliaia 3 2 3 2 4 5 2" xfId="35218" xr:uid="{00000000-0005-0000-0000-0000E1460000}"/>
    <cellStyle name="Migliaia 3 2 3 2 4 6" xfId="23801" xr:uid="{00000000-0005-0000-0000-0000E2460000}"/>
    <cellStyle name="Migliaia 3 2 3 2 5" xfId="1099" xr:uid="{00000000-0005-0000-0000-0000E3460000}"/>
    <cellStyle name="Migliaia 3 2 3 2 5 2" xfId="2605" xr:uid="{00000000-0005-0000-0000-0000E4460000}"/>
    <cellStyle name="Migliaia 3 2 3 2 5 2 2" xfId="5461" xr:uid="{00000000-0005-0000-0000-0000E5460000}"/>
    <cellStyle name="Migliaia 3 2 3 2 5 2 2 2" xfId="11169" xr:uid="{00000000-0005-0000-0000-0000E6460000}"/>
    <cellStyle name="Migliaia 3 2 3 2 5 2 2 2 2" xfId="22587" xr:uid="{00000000-0005-0000-0000-0000E7460000}"/>
    <cellStyle name="Migliaia 3 2 3 2 5 2 2 2 2 2" xfId="45424" xr:uid="{00000000-0005-0000-0000-0000E8460000}"/>
    <cellStyle name="Migliaia 3 2 3 2 5 2 2 2 3" xfId="34007" xr:uid="{00000000-0005-0000-0000-0000E9460000}"/>
    <cellStyle name="Migliaia 3 2 3 2 5 2 2 3" xfId="16879" xr:uid="{00000000-0005-0000-0000-0000EA460000}"/>
    <cellStyle name="Migliaia 3 2 3 2 5 2 2 3 2" xfId="39716" xr:uid="{00000000-0005-0000-0000-0000EB460000}"/>
    <cellStyle name="Migliaia 3 2 3 2 5 2 2 4" xfId="28299" xr:uid="{00000000-0005-0000-0000-0000EC460000}"/>
    <cellStyle name="Migliaia 3 2 3 2 5 2 3" xfId="8316" xr:uid="{00000000-0005-0000-0000-0000ED460000}"/>
    <cellStyle name="Migliaia 3 2 3 2 5 2 3 2" xfId="19733" xr:uid="{00000000-0005-0000-0000-0000EE460000}"/>
    <cellStyle name="Migliaia 3 2 3 2 5 2 3 2 2" xfId="42570" xr:uid="{00000000-0005-0000-0000-0000EF460000}"/>
    <cellStyle name="Migliaia 3 2 3 2 5 2 3 3" xfId="31153" xr:uid="{00000000-0005-0000-0000-0000F0460000}"/>
    <cellStyle name="Migliaia 3 2 3 2 5 2 4" xfId="14025" xr:uid="{00000000-0005-0000-0000-0000F1460000}"/>
    <cellStyle name="Migliaia 3 2 3 2 5 2 4 2" xfId="36862" xr:uid="{00000000-0005-0000-0000-0000F2460000}"/>
    <cellStyle name="Migliaia 3 2 3 2 5 2 5" xfId="25445" xr:uid="{00000000-0005-0000-0000-0000F3460000}"/>
    <cellStyle name="Migliaia 3 2 3 2 5 3" xfId="4034" xr:uid="{00000000-0005-0000-0000-0000F4460000}"/>
    <cellStyle name="Migliaia 3 2 3 2 5 3 2" xfId="9743" xr:uid="{00000000-0005-0000-0000-0000F5460000}"/>
    <cellStyle name="Migliaia 3 2 3 2 5 3 2 2" xfId="21160" xr:uid="{00000000-0005-0000-0000-0000F6460000}"/>
    <cellStyle name="Migliaia 3 2 3 2 5 3 2 2 2" xfId="43997" xr:uid="{00000000-0005-0000-0000-0000F7460000}"/>
    <cellStyle name="Migliaia 3 2 3 2 5 3 2 3" xfId="32580" xr:uid="{00000000-0005-0000-0000-0000F8460000}"/>
    <cellStyle name="Migliaia 3 2 3 2 5 3 3" xfId="15452" xr:uid="{00000000-0005-0000-0000-0000F9460000}"/>
    <cellStyle name="Migliaia 3 2 3 2 5 3 3 2" xfId="38289" xr:uid="{00000000-0005-0000-0000-0000FA460000}"/>
    <cellStyle name="Migliaia 3 2 3 2 5 3 4" xfId="26872" xr:uid="{00000000-0005-0000-0000-0000FB460000}"/>
    <cellStyle name="Migliaia 3 2 3 2 5 4" xfId="6889" xr:uid="{00000000-0005-0000-0000-0000FC460000}"/>
    <cellStyle name="Migliaia 3 2 3 2 5 4 2" xfId="18306" xr:uid="{00000000-0005-0000-0000-0000FD460000}"/>
    <cellStyle name="Migliaia 3 2 3 2 5 4 2 2" xfId="41143" xr:uid="{00000000-0005-0000-0000-0000FE460000}"/>
    <cellStyle name="Migliaia 3 2 3 2 5 4 3" xfId="29726" xr:uid="{00000000-0005-0000-0000-0000FF460000}"/>
    <cellStyle name="Migliaia 3 2 3 2 5 5" xfId="12598" xr:uid="{00000000-0005-0000-0000-000000470000}"/>
    <cellStyle name="Migliaia 3 2 3 2 5 5 2" xfId="35435" xr:uid="{00000000-0005-0000-0000-000001470000}"/>
    <cellStyle name="Migliaia 3 2 3 2 5 6" xfId="24018" xr:uid="{00000000-0005-0000-0000-000002470000}"/>
    <cellStyle name="Migliaia 3 2 3 2 6" xfId="1346" xr:uid="{00000000-0005-0000-0000-000003470000}"/>
    <cellStyle name="Migliaia 3 2 3 2 6 2" xfId="2822" xr:uid="{00000000-0005-0000-0000-000004470000}"/>
    <cellStyle name="Migliaia 3 2 3 2 6 2 2" xfId="5678" xr:uid="{00000000-0005-0000-0000-000005470000}"/>
    <cellStyle name="Migliaia 3 2 3 2 6 2 2 2" xfId="11386" xr:uid="{00000000-0005-0000-0000-000006470000}"/>
    <cellStyle name="Migliaia 3 2 3 2 6 2 2 2 2" xfId="22804" xr:uid="{00000000-0005-0000-0000-000007470000}"/>
    <cellStyle name="Migliaia 3 2 3 2 6 2 2 2 2 2" xfId="45641" xr:uid="{00000000-0005-0000-0000-000008470000}"/>
    <cellStyle name="Migliaia 3 2 3 2 6 2 2 2 3" xfId="34224" xr:uid="{00000000-0005-0000-0000-000009470000}"/>
    <cellStyle name="Migliaia 3 2 3 2 6 2 2 3" xfId="17096" xr:uid="{00000000-0005-0000-0000-00000A470000}"/>
    <cellStyle name="Migliaia 3 2 3 2 6 2 2 3 2" xfId="39933" xr:uid="{00000000-0005-0000-0000-00000B470000}"/>
    <cellStyle name="Migliaia 3 2 3 2 6 2 2 4" xfId="28516" xr:uid="{00000000-0005-0000-0000-00000C470000}"/>
    <cellStyle name="Migliaia 3 2 3 2 6 2 3" xfId="8533" xr:uid="{00000000-0005-0000-0000-00000D470000}"/>
    <cellStyle name="Migliaia 3 2 3 2 6 2 3 2" xfId="19950" xr:uid="{00000000-0005-0000-0000-00000E470000}"/>
    <cellStyle name="Migliaia 3 2 3 2 6 2 3 2 2" xfId="42787" xr:uid="{00000000-0005-0000-0000-00000F470000}"/>
    <cellStyle name="Migliaia 3 2 3 2 6 2 3 3" xfId="31370" xr:uid="{00000000-0005-0000-0000-000010470000}"/>
    <cellStyle name="Migliaia 3 2 3 2 6 2 4" xfId="14242" xr:uid="{00000000-0005-0000-0000-000011470000}"/>
    <cellStyle name="Migliaia 3 2 3 2 6 2 4 2" xfId="37079" xr:uid="{00000000-0005-0000-0000-000012470000}"/>
    <cellStyle name="Migliaia 3 2 3 2 6 2 5" xfId="25662" xr:uid="{00000000-0005-0000-0000-000013470000}"/>
    <cellStyle name="Migliaia 3 2 3 2 6 3" xfId="4251" xr:uid="{00000000-0005-0000-0000-000014470000}"/>
    <cellStyle name="Migliaia 3 2 3 2 6 3 2" xfId="9960" xr:uid="{00000000-0005-0000-0000-000015470000}"/>
    <cellStyle name="Migliaia 3 2 3 2 6 3 2 2" xfId="21377" xr:uid="{00000000-0005-0000-0000-000016470000}"/>
    <cellStyle name="Migliaia 3 2 3 2 6 3 2 2 2" xfId="44214" xr:uid="{00000000-0005-0000-0000-000017470000}"/>
    <cellStyle name="Migliaia 3 2 3 2 6 3 2 3" xfId="32797" xr:uid="{00000000-0005-0000-0000-000018470000}"/>
    <cellStyle name="Migliaia 3 2 3 2 6 3 3" xfId="15669" xr:uid="{00000000-0005-0000-0000-000019470000}"/>
    <cellStyle name="Migliaia 3 2 3 2 6 3 3 2" xfId="38506" xr:uid="{00000000-0005-0000-0000-00001A470000}"/>
    <cellStyle name="Migliaia 3 2 3 2 6 3 4" xfId="27089" xr:uid="{00000000-0005-0000-0000-00001B470000}"/>
    <cellStyle name="Migliaia 3 2 3 2 6 4" xfId="7106" xr:uid="{00000000-0005-0000-0000-00001C470000}"/>
    <cellStyle name="Migliaia 3 2 3 2 6 4 2" xfId="18523" xr:uid="{00000000-0005-0000-0000-00001D470000}"/>
    <cellStyle name="Migliaia 3 2 3 2 6 4 2 2" xfId="41360" xr:uid="{00000000-0005-0000-0000-00001E470000}"/>
    <cellStyle name="Migliaia 3 2 3 2 6 4 3" xfId="29943" xr:uid="{00000000-0005-0000-0000-00001F470000}"/>
    <cellStyle name="Migliaia 3 2 3 2 6 5" xfId="12815" xr:uid="{00000000-0005-0000-0000-000020470000}"/>
    <cellStyle name="Migliaia 3 2 3 2 6 5 2" xfId="35652" xr:uid="{00000000-0005-0000-0000-000021470000}"/>
    <cellStyle name="Migliaia 3 2 3 2 6 6" xfId="24235" xr:uid="{00000000-0005-0000-0000-000022470000}"/>
    <cellStyle name="Migliaia 3 2 3 2 7" xfId="1593" xr:uid="{00000000-0005-0000-0000-000023470000}"/>
    <cellStyle name="Migliaia 3 2 3 2 7 2" xfId="3039" xr:uid="{00000000-0005-0000-0000-000024470000}"/>
    <cellStyle name="Migliaia 3 2 3 2 7 2 2" xfId="5895" xr:uid="{00000000-0005-0000-0000-000025470000}"/>
    <cellStyle name="Migliaia 3 2 3 2 7 2 2 2" xfId="11603" xr:uid="{00000000-0005-0000-0000-000026470000}"/>
    <cellStyle name="Migliaia 3 2 3 2 7 2 2 2 2" xfId="23021" xr:uid="{00000000-0005-0000-0000-000027470000}"/>
    <cellStyle name="Migliaia 3 2 3 2 7 2 2 2 2 2" xfId="45858" xr:uid="{00000000-0005-0000-0000-000028470000}"/>
    <cellStyle name="Migliaia 3 2 3 2 7 2 2 2 3" xfId="34441" xr:uid="{00000000-0005-0000-0000-000029470000}"/>
    <cellStyle name="Migliaia 3 2 3 2 7 2 2 3" xfId="17313" xr:uid="{00000000-0005-0000-0000-00002A470000}"/>
    <cellStyle name="Migliaia 3 2 3 2 7 2 2 3 2" xfId="40150" xr:uid="{00000000-0005-0000-0000-00002B470000}"/>
    <cellStyle name="Migliaia 3 2 3 2 7 2 2 4" xfId="28733" xr:uid="{00000000-0005-0000-0000-00002C470000}"/>
    <cellStyle name="Migliaia 3 2 3 2 7 2 3" xfId="8750" xr:uid="{00000000-0005-0000-0000-00002D470000}"/>
    <cellStyle name="Migliaia 3 2 3 2 7 2 3 2" xfId="20167" xr:uid="{00000000-0005-0000-0000-00002E470000}"/>
    <cellStyle name="Migliaia 3 2 3 2 7 2 3 2 2" xfId="43004" xr:uid="{00000000-0005-0000-0000-00002F470000}"/>
    <cellStyle name="Migliaia 3 2 3 2 7 2 3 3" xfId="31587" xr:uid="{00000000-0005-0000-0000-000030470000}"/>
    <cellStyle name="Migliaia 3 2 3 2 7 2 4" xfId="14459" xr:uid="{00000000-0005-0000-0000-000031470000}"/>
    <cellStyle name="Migliaia 3 2 3 2 7 2 4 2" xfId="37296" xr:uid="{00000000-0005-0000-0000-000032470000}"/>
    <cellStyle name="Migliaia 3 2 3 2 7 2 5" xfId="25879" xr:uid="{00000000-0005-0000-0000-000033470000}"/>
    <cellStyle name="Migliaia 3 2 3 2 7 3" xfId="4468" xr:uid="{00000000-0005-0000-0000-000034470000}"/>
    <cellStyle name="Migliaia 3 2 3 2 7 3 2" xfId="10177" xr:uid="{00000000-0005-0000-0000-000035470000}"/>
    <cellStyle name="Migliaia 3 2 3 2 7 3 2 2" xfId="21594" xr:uid="{00000000-0005-0000-0000-000036470000}"/>
    <cellStyle name="Migliaia 3 2 3 2 7 3 2 2 2" xfId="44431" xr:uid="{00000000-0005-0000-0000-000037470000}"/>
    <cellStyle name="Migliaia 3 2 3 2 7 3 2 3" xfId="33014" xr:uid="{00000000-0005-0000-0000-000038470000}"/>
    <cellStyle name="Migliaia 3 2 3 2 7 3 3" xfId="15886" xr:uid="{00000000-0005-0000-0000-000039470000}"/>
    <cellStyle name="Migliaia 3 2 3 2 7 3 3 2" xfId="38723" xr:uid="{00000000-0005-0000-0000-00003A470000}"/>
    <cellStyle name="Migliaia 3 2 3 2 7 3 4" xfId="27306" xr:uid="{00000000-0005-0000-0000-00003B470000}"/>
    <cellStyle name="Migliaia 3 2 3 2 7 4" xfId="7323" xr:uid="{00000000-0005-0000-0000-00003C470000}"/>
    <cellStyle name="Migliaia 3 2 3 2 7 4 2" xfId="18740" xr:uid="{00000000-0005-0000-0000-00003D470000}"/>
    <cellStyle name="Migliaia 3 2 3 2 7 4 2 2" xfId="41577" xr:uid="{00000000-0005-0000-0000-00003E470000}"/>
    <cellStyle name="Migliaia 3 2 3 2 7 4 3" xfId="30160" xr:uid="{00000000-0005-0000-0000-00003F470000}"/>
    <cellStyle name="Migliaia 3 2 3 2 7 5" xfId="13032" xr:uid="{00000000-0005-0000-0000-000040470000}"/>
    <cellStyle name="Migliaia 3 2 3 2 7 5 2" xfId="35869" xr:uid="{00000000-0005-0000-0000-000041470000}"/>
    <cellStyle name="Migliaia 3 2 3 2 7 6" xfId="24452" xr:uid="{00000000-0005-0000-0000-000042470000}"/>
    <cellStyle name="Migliaia 3 2 3 2 8" xfId="1946" xr:uid="{00000000-0005-0000-0000-000043470000}"/>
    <cellStyle name="Migliaia 3 2 3 2 8 2" xfId="4802" xr:uid="{00000000-0005-0000-0000-000044470000}"/>
    <cellStyle name="Migliaia 3 2 3 2 8 2 2" xfId="10511" xr:uid="{00000000-0005-0000-0000-000045470000}"/>
    <cellStyle name="Migliaia 3 2 3 2 8 2 2 2" xfId="21928" xr:uid="{00000000-0005-0000-0000-000046470000}"/>
    <cellStyle name="Migliaia 3 2 3 2 8 2 2 2 2" xfId="44765" xr:uid="{00000000-0005-0000-0000-000047470000}"/>
    <cellStyle name="Migliaia 3 2 3 2 8 2 2 3" xfId="33348" xr:uid="{00000000-0005-0000-0000-000048470000}"/>
    <cellStyle name="Migliaia 3 2 3 2 8 2 3" xfId="16220" xr:uid="{00000000-0005-0000-0000-000049470000}"/>
    <cellStyle name="Migliaia 3 2 3 2 8 2 3 2" xfId="39057" xr:uid="{00000000-0005-0000-0000-00004A470000}"/>
    <cellStyle name="Migliaia 3 2 3 2 8 2 4" xfId="27640" xr:uid="{00000000-0005-0000-0000-00004B470000}"/>
    <cellStyle name="Migliaia 3 2 3 2 8 3" xfId="7657" xr:uid="{00000000-0005-0000-0000-00004C470000}"/>
    <cellStyle name="Migliaia 3 2 3 2 8 3 2" xfId="19074" xr:uid="{00000000-0005-0000-0000-00004D470000}"/>
    <cellStyle name="Migliaia 3 2 3 2 8 3 2 2" xfId="41911" xr:uid="{00000000-0005-0000-0000-00004E470000}"/>
    <cellStyle name="Migliaia 3 2 3 2 8 3 3" xfId="30494" xr:uid="{00000000-0005-0000-0000-00004F470000}"/>
    <cellStyle name="Migliaia 3 2 3 2 8 4" xfId="13366" xr:uid="{00000000-0005-0000-0000-000050470000}"/>
    <cellStyle name="Migliaia 3 2 3 2 8 4 2" xfId="36203" xr:uid="{00000000-0005-0000-0000-000051470000}"/>
    <cellStyle name="Migliaia 3 2 3 2 8 5" xfId="24786" xr:uid="{00000000-0005-0000-0000-000052470000}"/>
    <cellStyle name="Migliaia 3 2 3 2 9" xfId="3375" xr:uid="{00000000-0005-0000-0000-000053470000}"/>
    <cellStyle name="Migliaia 3 2 3 2 9 2" xfId="9084" xr:uid="{00000000-0005-0000-0000-000054470000}"/>
    <cellStyle name="Migliaia 3 2 3 2 9 2 2" xfId="20501" xr:uid="{00000000-0005-0000-0000-000055470000}"/>
    <cellStyle name="Migliaia 3 2 3 2 9 2 2 2" xfId="43338" xr:uid="{00000000-0005-0000-0000-000056470000}"/>
    <cellStyle name="Migliaia 3 2 3 2 9 2 3" xfId="31921" xr:uid="{00000000-0005-0000-0000-000057470000}"/>
    <cellStyle name="Migliaia 3 2 3 2 9 3" xfId="14793" xr:uid="{00000000-0005-0000-0000-000058470000}"/>
    <cellStyle name="Migliaia 3 2 3 2 9 3 2" xfId="37630" xr:uid="{00000000-0005-0000-0000-000059470000}"/>
    <cellStyle name="Migliaia 3 2 3 2 9 4" xfId="26213" xr:uid="{00000000-0005-0000-0000-00005A470000}"/>
    <cellStyle name="Migliaia 3 2 3 3" xfId="403" xr:uid="{00000000-0005-0000-0000-00005B470000}"/>
    <cellStyle name="Migliaia 3 2 3 3 10" xfId="11998" xr:uid="{00000000-0005-0000-0000-00005C470000}"/>
    <cellStyle name="Migliaia 3 2 3 3 10 2" xfId="34835" xr:uid="{00000000-0005-0000-0000-00005D470000}"/>
    <cellStyle name="Migliaia 3 2 3 3 11" xfId="23418" xr:uid="{00000000-0005-0000-0000-00005E470000}"/>
    <cellStyle name="Migliaia 3 2 3 3 2" xfId="657" xr:uid="{00000000-0005-0000-0000-00005F470000}"/>
    <cellStyle name="Migliaia 3 2 3 3 2 2" xfId="2222" xr:uid="{00000000-0005-0000-0000-000060470000}"/>
    <cellStyle name="Migliaia 3 2 3 3 2 2 2" xfId="5078" xr:uid="{00000000-0005-0000-0000-000061470000}"/>
    <cellStyle name="Migliaia 3 2 3 3 2 2 2 2" xfId="10786" xr:uid="{00000000-0005-0000-0000-000062470000}"/>
    <cellStyle name="Migliaia 3 2 3 3 2 2 2 2 2" xfId="22204" xr:uid="{00000000-0005-0000-0000-000063470000}"/>
    <cellStyle name="Migliaia 3 2 3 3 2 2 2 2 2 2" xfId="45041" xr:uid="{00000000-0005-0000-0000-000064470000}"/>
    <cellStyle name="Migliaia 3 2 3 3 2 2 2 2 3" xfId="33624" xr:uid="{00000000-0005-0000-0000-000065470000}"/>
    <cellStyle name="Migliaia 3 2 3 3 2 2 2 3" xfId="16496" xr:uid="{00000000-0005-0000-0000-000066470000}"/>
    <cellStyle name="Migliaia 3 2 3 3 2 2 2 3 2" xfId="39333" xr:uid="{00000000-0005-0000-0000-000067470000}"/>
    <cellStyle name="Migliaia 3 2 3 3 2 2 2 4" xfId="27916" xr:uid="{00000000-0005-0000-0000-000068470000}"/>
    <cellStyle name="Migliaia 3 2 3 3 2 2 3" xfId="7933" xr:uid="{00000000-0005-0000-0000-000069470000}"/>
    <cellStyle name="Migliaia 3 2 3 3 2 2 3 2" xfId="19350" xr:uid="{00000000-0005-0000-0000-00006A470000}"/>
    <cellStyle name="Migliaia 3 2 3 3 2 2 3 2 2" xfId="42187" xr:uid="{00000000-0005-0000-0000-00006B470000}"/>
    <cellStyle name="Migliaia 3 2 3 3 2 2 3 3" xfId="30770" xr:uid="{00000000-0005-0000-0000-00006C470000}"/>
    <cellStyle name="Migliaia 3 2 3 3 2 2 4" xfId="13642" xr:uid="{00000000-0005-0000-0000-00006D470000}"/>
    <cellStyle name="Migliaia 3 2 3 3 2 2 4 2" xfId="36479" xr:uid="{00000000-0005-0000-0000-00006E470000}"/>
    <cellStyle name="Migliaia 3 2 3 3 2 2 5" xfId="25062" xr:uid="{00000000-0005-0000-0000-00006F470000}"/>
    <cellStyle name="Migliaia 3 2 3 3 2 3" xfId="3651" xr:uid="{00000000-0005-0000-0000-000070470000}"/>
    <cellStyle name="Migliaia 3 2 3 3 2 3 2" xfId="9360" xr:uid="{00000000-0005-0000-0000-000071470000}"/>
    <cellStyle name="Migliaia 3 2 3 3 2 3 2 2" xfId="20777" xr:uid="{00000000-0005-0000-0000-000072470000}"/>
    <cellStyle name="Migliaia 3 2 3 3 2 3 2 2 2" xfId="43614" xr:uid="{00000000-0005-0000-0000-000073470000}"/>
    <cellStyle name="Migliaia 3 2 3 3 2 3 2 3" xfId="32197" xr:uid="{00000000-0005-0000-0000-000074470000}"/>
    <cellStyle name="Migliaia 3 2 3 3 2 3 3" xfId="15069" xr:uid="{00000000-0005-0000-0000-000075470000}"/>
    <cellStyle name="Migliaia 3 2 3 3 2 3 3 2" xfId="37906" xr:uid="{00000000-0005-0000-0000-000076470000}"/>
    <cellStyle name="Migliaia 3 2 3 3 2 3 4" xfId="26489" xr:uid="{00000000-0005-0000-0000-000077470000}"/>
    <cellStyle name="Migliaia 3 2 3 3 2 4" xfId="6506" xr:uid="{00000000-0005-0000-0000-000078470000}"/>
    <cellStyle name="Migliaia 3 2 3 3 2 4 2" xfId="17923" xr:uid="{00000000-0005-0000-0000-000079470000}"/>
    <cellStyle name="Migliaia 3 2 3 3 2 4 2 2" xfId="40760" xr:uid="{00000000-0005-0000-0000-00007A470000}"/>
    <cellStyle name="Migliaia 3 2 3 3 2 4 3" xfId="29343" xr:uid="{00000000-0005-0000-0000-00007B470000}"/>
    <cellStyle name="Migliaia 3 2 3 3 2 5" xfId="12215" xr:uid="{00000000-0005-0000-0000-00007C470000}"/>
    <cellStyle name="Migliaia 3 2 3 3 2 5 2" xfId="35052" xr:uid="{00000000-0005-0000-0000-00007D470000}"/>
    <cellStyle name="Migliaia 3 2 3 3 2 6" xfId="23635" xr:uid="{00000000-0005-0000-0000-00007E470000}"/>
    <cellStyle name="Migliaia 3 2 3 3 3" xfId="917" xr:uid="{00000000-0005-0000-0000-00007F470000}"/>
    <cellStyle name="Migliaia 3 2 3 3 3 2" xfId="2439" xr:uid="{00000000-0005-0000-0000-000080470000}"/>
    <cellStyle name="Migliaia 3 2 3 3 3 2 2" xfId="5295" xr:uid="{00000000-0005-0000-0000-000081470000}"/>
    <cellStyle name="Migliaia 3 2 3 3 3 2 2 2" xfId="11003" xr:uid="{00000000-0005-0000-0000-000082470000}"/>
    <cellStyle name="Migliaia 3 2 3 3 3 2 2 2 2" xfId="22421" xr:uid="{00000000-0005-0000-0000-000083470000}"/>
    <cellStyle name="Migliaia 3 2 3 3 3 2 2 2 2 2" xfId="45258" xr:uid="{00000000-0005-0000-0000-000084470000}"/>
    <cellStyle name="Migliaia 3 2 3 3 3 2 2 2 3" xfId="33841" xr:uid="{00000000-0005-0000-0000-000085470000}"/>
    <cellStyle name="Migliaia 3 2 3 3 3 2 2 3" xfId="16713" xr:uid="{00000000-0005-0000-0000-000086470000}"/>
    <cellStyle name="Migliaia 3 2 3 3 3 2 2 3 2" xfId="39550" xr:uid="{00000000-0005-0000-0000-000087470000}"/>
    <cellStyle name="Migliaia 3 2 3 3 3 2 2 4" xfId="28133" xr:uid="{00000000-0005-0000-0000-000088470000}"/>
    <cellStyle name="Migliaia 3 2 3 3 3 2 3" xfId="8150" xr:uid="{00000000-0005-0000-0000-000089470000}"/>
    <cellStyle name="Migliaia 3 2 3 3 3 2 3 2" xfId="19567" xr:uid="{00000000-0005-0000-0000-00008A470000}"/>
    <cellStyle name="Migliaia 3 2 3 3 3 2 3 2 2" xfId="42404" xr:uid="{00000000-0005-0000-0000-00008B470000}"/>
    <cellStyle name="Migliaia 3 2 3 3 3 2 3 3" xfId="30987" xr:uid="{00000000-0005-0000-0000-00008C470000}"/>
    <cellStyle name="Migliaia 3 2 3 3 3 2 4" xfId="13859" xr:uid="{00000000-0005-0000-0000-00008D470000}"/>
    <cellStyle name="Migliaia 3 2 3 3 3 2 4 2" xfId="36696" xr:uid="{00000000-0005-0000-0000-00008E470000}"/>
    <cellStyle name="Migliaia 3 2 3 3 3 2 5" xfId="25279" xr:uid="{00000000-0005-0000-0000-00008F470000}"/>
    <cellStyle name="Migliaia 3 2 3 3 3 3" xfId="3868" xr:uid="{00000000-0005-0000-0000-000090470000}"/>
    <cellStyle name="Migliaia 3 2 3 3 3 3 2" xfId="9577" xr:uid="{00000000-0005-0000-0000-000091470000}"/>
    <cellStyle name="Migliaia 3 2 3 3 3 3 2 2" xfId="20994" xr:uid="{00000000-0005-0000-0000-000092470000}"/>
    <cellStyle name="Migliaia 3 2 3 3 3 3 2 2 2" xfId="43831" xr:uid="{00000000-0005-0000-0000-000093470000}"/>
    <cellStyle name="Migliaia 3 2 3 3 3 3 2 3" xfId="32414" xr:uid="{00000000-0005-0000-0000-000094470000}"/>
    <cellStyle name="Migliaia 3 2 3 3 3 3 3" xfId="15286" xr:uid="{00000000-0005-0000-0000-000095470000}"/>
    <cellStyle name="Migliaia 3 2 3 3 3 3 3 2" xfId="38123" xr:uid="{00000000-0005-0000-0000-000096470000}"/>
    <cellStyle name="Migliaia 3 2 3 3 3 3 4" xfId="26706" xr:uid="{00000000-0005-0000-0000-000097470000}"/>
    <cellStyle name="Migliaia 3 2 3 3 3 4" xfId="6723" xr:uid="{00000000-0005-0000-0000-000098470000}"/>
    <cellStyle name="Migliaia 3 2 3 3 3 4 2" xfId="18140" xr:uid="{00000000-0005-0000-0000-000099470000}"/>
    <cellStyle name="Migliaia 3 2 3 3 3 4 2 2" xfId="40977" xr:uid="{00000000-0005-0000-0000-00009A470000}"/>
    <cellStyle name="Migliaia 3 2 3 3 3 4 3" xfId="29560" xr:uid="{00000000-0005-0000-0000-00009B470000}"/>
    <cellStyle name="Migliaia 3 2 3 3 3 5" xfId="12432" xr:uid="{00000000-0005-0000-0000-00009C470000}"/>
    <cellStyle name="Migliaia 3 2 3 3 3 5 2" xfId="35269" xr:uid="{00000000-0005-0000-0000-00009D470000}"/>
    <cellStyle name="Migliaia 3 2 3 3 3 6" xfId="23852" xr:uid="{00000000-0005-0000-0000-00009E470000}"/>
    <cellStyle name="Migliaia 3 2 3 3 4" xfId="1164" xr:uid="{00000000-0005-0000-0000-00009F470000}"/>
    <cellStyle name="Migliaia 3 2 3 3 4 2" xfId="2656" xr:uid="{00000000-0005-0000-0000-0000A0470000}"/>
    <cellStyle name="Migliaia 3 2 3 3 4 2 2" xfId="5512" xr:uid="{00000000-0005-0000-0000-0000A1470000}"/>
    <cellStyle name="Migliaia 3 2 3 3 4 2 2 2" xfId="11220" xr:uid="{00000000-0005-0000-0000-0000A2470000}"/>
    <cellStyle name="Migliaia 3 2 3 3 4 2 2 2 2" xfId="22638" xr:uid="{00000000-0005-0000-0000-0000A3470000}"/>
    <cellStyle name="Migliaia 3 2 3 3 4 2 2 2 2 2" xfId="45475" xr:uid="{00000000-0005-0000-0000-0000A4470000}"/>
    <cellStyle name="Migliaia 3 2 3 3 4 2 2 2 3" xfId="34058" xr:uid="{00000000-0005-0000-0000-0000A5470000}"/>
    <cellStyle name="Migliaia 3 2 3 3 4 2 2 3" xfId="16930" xr:uid="{00000000-0005-0000-0000-0000A6470000}"/>
    <cellStyle name="Migliaia 3 2 3 3 4 2 2 3 2" xfId="39767" xr:uid="{00000000-0005-0000-0000-0000A7470000}"/>
    <cellStyle name="Migliaia 3 2 3 3 4 2 2 4" xfId="28350" xr:uid="{00000000-0005-0000-0000-0000A8470000}"/>
    <cellStyle name="Migliaia 3 2 3 3 4 2 3" xfId="8367" xr:uid="{00000000-0005-0000-0000-0000A9470000}"/>
    <cellStyle name="Migliaia 3 2 3 3 4 2 3 2" xfId="19784" xr:uid="{00000000-0005-0000-0000-0000AA470000}"/>
    <cellStyle name="Migliaia 3 2 3 3 4 2 3 2 2" xfId="42621" xr:uid="{00000000-0005-0000-0000-0000AB470000}"/>
    <cellStyle name="Migliaia 3 2 3 3 4 2 3 3" xfId="31204" xr:uid="{00000000-0005-0000-0000-0000AC470000}"/>
    <cellStyle name="Migliaia 3 2 3 3 4 2 4" xfId="14076" xr:uid="{00000000-0005-0000-0000-0000AD470000}"/>
    <cellStyle name="Migliaia 3 2 3 3 4 2 4 2" xfId="36913" xr:uid="{00000000-0005-0000-0000-0000AE470000}"/>
    <cellStyle name="Migliaia 3 2 3 3 4 2 5" xfId="25496" xr:uid="{00000000-0005-0000-0000-0000AF470000}"/>
    <cellStyle name="Migliaia 3 2 3 3 4 3" xfId="4085" xr:uid="{00000000-0005-0000-0000-0000B0470000}"/>
    <cellStyle name="Migliaia 3 2 3 3 4 3 2" xfId="9794" xr:uid="{00000000-0005-0000-0000-0000B1470000}"/>
    <cellStyle name="Migliaia 3 2 3 3 4 3 2 2" xfId="21211" xr:uid="{00000000-0005-0000-0000-0000B2470000}"/>
    <cellStyle name="Migliaia 3 2 3 3 4 3 2 2 2" xfId="44048" xr:uid="{00000000-0005-0000-0000-0000B3470000}"/>
    <cellStyle name="Migliaia 3 2 3 3 4 3 2 3" xfId="32631" xr:uid="{00000000-0005-0000-0000-0000B4470000}"/>
    <cellStyle name="Migliaia 3 2 3 3 4 3 3" xfId="15503" xr:uid="{00000000-0005-0000-0000-0000B5470000}"/>
    <cellStyle name="Migliaia 3 2 3 3 4 3 3 2" xfId="38340" xr:uid="{00000000-0005-0000-0000-0000B6470000}"/>
    <cellStyle name="Migliaia 3 2 3 3 4 3 4" xfId="26923" xr:uid="{00000000-0005-0000-0000-0000B7470000}"/>
    <cellStyle name="Migliaia 3 2 3 3 4 4" xfId="6940" xr:uid="{00000000-0005-0000-0000-0000B8470000}"/>
    <cellStyle name="Migliaia 3 2 3 3 4 4 2" xfId="18357" xr:uid="{00000000-0005-0000-0000-0000B9470000}"/>
    <cellStyle name="Migliaia 3 2 3 3 4 4 2 2" xfId="41194" xr:uid="{00000000-0005-0000-0000-0000BA470000}"/>
    <cellStyle name="Migliaia 3 2 3 3 4 4 3" xfId="29777" xr:uid="{00000000-0005-0000-0000-0000BB470000}"/>
    <cellStyle name="Migliaia 3 2 3 3 4 5" xfId="12649" xr:uid="{00000000-0005-0000-0000-0000BC470000}"/>
    <cellStyle name="Migliaia 3 2 3 3 4 5 2" xfId="35486" xr:uid="{00000000-0005-0000-0000-0000BD470000}"/>
    <cellStyle name="Migliaia 3 2 3 3 4 6" xfId="24069" xr:uid="{00000000-0005-0000-0000-0000BE470000}"/>
    <cellStyle name="Migliaia 3 2 3 3 5" xfId="1411" xr:uid="{00000000-0005-0000-0000-0000BF470000}"/>
    <cellStyle name="Migliaia 3 2 3 3 5 2" xfId="2873" xr:uid="{00000000-0005-0000-0000-0000C0470000}"/>
    <cellStyle name="Migliaia 3 2 3 3 5 2 2" xfId="5729" xr:uid="{00000000-0005-0000-0000-0000C1470000}"/>
    <cellStyle name="Migliaia 3 2 3 3 5 2 2 2" xfId="11437" xr:uid="{00000000-0005-0000-0000-0000C2470000}"/>
    <cellStyle name="Migliaia 3 2 3 3 5 2 2 2 2" xfId="22855" xr:uid="{00000000-0005-0000-0000-0000C3470000}"/>
    <cellStyle name="Migliaia 3 2 3 3 5 2 2 2 2 2" xfId="45692" xr:uid="{00000000-0005-0000-0000-0000C4470000}"/>
    <cellStyle name="Migliaia 3 2 3 3 5 2 2 2 3" xfId="34275" xr:uid="{00000000-0005-0000-0000-0000C5470000}"/>
    <cellStyle name="Migliaia 3 2 3 3 5 2 2 3" xfId="17147" xr:uid="{00000000-0005-0000-0000-0000C6470000}"/>
    <cellStyle name="Migliaia 3 2 3 3 5 2 2 3 2" xfId="39984" xr:uid="{00000000-0005-0000-0000-0000C7470000}"/>
    <cellStyle name="Migliaia 3 2 3 3 5 2 2 4" xfId="28567" xr:uid="{00000000-0005-0000-0000-0000C8470000}"/>
    <cellStyle name="Migliaia 3 2 3 3 5 2 3" xfId="8584" xr:uid="{00000000-0005-0000-0000-0000C9470000}"/>
    <cellStyle name="Migliaia 3 2 3 3 5 2 3 2" xfId="20001" xr:uid="{00000000-0005-0000-0000-0000CA470000}"/>
    <cellStyle name="Migliaia 3 2 3 3 5 2 3 2 2" xfId="42838" xr:uid="{00000000-0005-0000-0000-0000CB470000}"/>
    <cellStyle name="Migliaia 3 2 3 3 5 2 3 3" xfId="31421" xr:uid="{00000000-0005-0000-0000-0000CC470000}"/>
    <cellStyle name="Migliaia 3 2 3 3 5 2 4" xfId="14293" xr:uid="{00000000-0005-0000-0000-0000CD470000}"/>
    <cellStyle name="Migliaia 3 2 3 3 5 2 4 2" xfId="37130" xr:uid="{00000000-0005-0000-0000-0000CE470000}"/>
    <cellStyle name="Migliaia 3 2 3 3 5 2 5" xfId="25713" xr:uid="{00000000-0005-0000-0000-0000CF470000}"/>
    <cellStyle name="Migliaia 3 2 3 3 5 3" xfId="4302" xr:uid="{00000000-0005-0000-0000-0000D0470000}"/>
    <cellStyle name="Migliaia 3 2 3 3 5 3 2" xfId="10011" xr:uid="{00000000-0005-0000-0000-0000D1470000}"/>
    <cellStyle name="Migliaia 3 2 3 3 5 3 2 2" xfId="21428" xr:uid="{00000000-0005-0000-0000-0000D2470000}"/>
    <cellStyle name="Migliaia 3 2 3 3 5 3 2 2 2" xfId="44265" xr:uid="{00000000-0005-0000-0000-0000D3470000}"/>
    <cellStyle name="Migliaia 3 2 3 3 5 3 2 3" xfId="32848" xr:uid="{00000000-0005-0000-0000-0000D4470000}"/>
    <cellStyle name="Migliaia 3 2 3 3 5 3 3" xfId="15720" xr:uid="{00000000-0005-0000-0000-0000D5470000}"/>
    <cellStyle name="Migliaia 3 2 3 3 5 3 3 2" xfId="38557" xr:uid="{00000000-0005-0000-0000-0000D6470000}"/>
    <cellStyle name="Migliaia 3 2 3 3 5 3 4" xfId="27140" xr:uid="{00000000-0005-0000-0000-0000D7470000}"/>
    <cellStyle name="Migliaia 3 2 3 3 5 4" xfId="7157" xr:uid="{00000000-0005-0000-0000-0000D8470000}"/>
    <cellStyle name="Migliaia 3 2 3 3 5 4 2" xfId="18574" xr:uid="{00000000-0005-0000-0000-0000D9470000}"/>
    <cellStyle name="Migliaia 3 2 3 3 5 4 2 2" xfId="41411" xr:uid="{00000000-0005-0000-0000-0000DA470000}"/>
    <cellStyle name="Migliaia 3 2 3 3 5 4 3" xfId="29994" xr:uid="{00000000-0005-0000-0000-0000DB470000}"/>
    <cellStyle name="Migliaia 3 2 3 3 5 5" xfId="12866" xr:uid="{00000000-0005-0000-0000-0000DC470000}"/>
    <cellStyle name="Migliaia 3 2 3 3 5 5 2" xfId="35703" xr:uid="{00000000-0005-0000-0000-0000DD470000}"/>
    <cellStyle name="Migliaia 3 2 3 3 5 6" xfId="24286" xr:uid="{00000000-0005-0000-0000-0000DE470000}"/>
    <cellStyle name="Migliaia 3 2 3 3 6" xfId="1658" xr:uid="{00000000-0005-0000-0000-0000DF470000}"/>
    <cellStyle name="Migliaia 3 2 3 3 6 2" xfId="3090" xr:uid="{00000000-0005-0000-0000-0000E0470000}"/>
    <cellStyle name="Migliaia 3 2 3 3 6 2 2" xfId="5946" xr:uid="{00000000-0005-0000-0000-0000E1470000}"/>
    <cellStyle name="Migliaia 3 2 3 3 6 2 2 2" xfId="11654" xr:uid="{00000000-0005-0000-0000-0000E2470000}"/>
    <cellStyle name="Migliaia 3 2 3 3 6 2 2 2 2" xfId="23072" xr:uid="{00000000-0005-0000-0000-0000E3470000}"/>
    <cellStyle name="Migliaia 3 2 3 3 6 2 2 2 2 2" xfId="45909" xr:uid="{00000000-0005-0000-0000-0000E4470000}"/>
    <cellStyle name="Migliaia 3 2 3 3 6 2 2 2 3" xfId="34492" xr:uid="{00000000-0005-0000-0000-0000E5470000}"/>
    <cellStyle name="Migliaia 3 2 3 3 6 2 2 3" xfId="17364" xr:uid="{00000000-0005-0000-0000-0000E6470000}"/>
    <cellStyle name="Migliaia 3 2 3 3 6 2 2 3 2" xfId="40201" xr:uid="{00000000-0005-0000-0000-0000E7470000}"/>
    <cellStyle name="Migliaia 3 2 3 3 6 2 2 4" xfId="28784" xr:uid="{00000000-0005-0000-0000-0000E8470000}"/>
    <cellStyle name="Migliaia 3 2 3 3 6 2 3" xfId="8801" xr:uid="{00000000-0005-0000-0000-0000E9470000}"/>
    <cellStyle name="Migliaia 3 2 3 3 6 2 3 2" xfId="20218" xr:uid="{00000000-0005-0000-0000-0000EA470000}"/>
    <cellStyle name="Migliaia 3 2 3 3 6 2 3 2 2" xfId="43055" xr:uid="{00000000-0005-0000-0000-0000EB470000}"/>
    <cellStyle name="Migliaia 3 2 3 3 6 2 3 3" xfId="31638" xr:uid="{00000000-0005-0000-0000-0000EC470000}"/>
    <cellStyle name="Migliaia 3 2 3 3 6 2 4" xfId="14510" xr:uid="{00000000-0005-0000-0000-0000ED470000}"/>
    <cellStyle name="Migliaia 3 2 3 3 6 2 4 2" xfId="37347" xr:uid="{00000000-0005-0000-0000-0000EE470000}"/>
    <cellStyle name="Migliaia 3 2 3 3 6 2 5" xfId="25930" xr:uid="{00000000-0005-0000-0000-0000EF470000}"/>
    <cellStyle name="Migliaia 3 2 3 3 6 3" xfId="4519" xr:uid="{00000000-0005-0000-0000-0000F0470000}"/>
    <cellStyle name="Migliaia 3 2 3 3 6 3 2" xfId="10228" xr:uid="{00000000-0005-0000-0000-0000F1470000}"/>
    <cellStyle name="Migliaia 3 2 3 3 6 3 2 2" xfId="21645" xr:uid="{00000000-0005-0000-0000-0000F2470000}"/>
    <cellStyle name="Migliaia 3 2 3 3 6 3 2 2 2" xfId="44482" xr:uid="{00000000-0005-0000-0000-0000F3470000}"/>
    <cellStyle name="Migliaia 3 2 3 3 6 3 2 3" xfId="33065" xr:uid="{00000000-0005-0000-0000-0000F4470000}"/>
    <cellStyle name="Migliaia 3 2 3 3 6 3 3" xfId="15937" xr:uid="{00000000-0005-0000-0000-0000F5470000}"/>
    <cellStyle name="Migliaia 3 2 3 3 6 3 3 2" xfId="38774" xr:uid="{00000000-0005-0000-0000-0000F6470000}"/>
    <cellStyle name="Migliaia 3 2 3 3 6 3 4" xfId="27357" xr:uid="{00000000-0005-0000-0000-0000F7470000}"/>
    <cellStyle name="Migliaia 3 2 3 3 6 4" xfId="7374" xr:uid="{00000000-0005-0000-0000-0000F8470000}"/>
    <cellStyle name="Migliaia 3 2 3 3 6 4 2" xfId="18791" xr:uid="{00000000-0005-0000-0000-0000F9470000}"/>
    <cellStyle name="Migliaia 3 2 3 3 6 4 2 2" xfId="41628" xr:uid="{00000000-0005-0000-0000-0000FA470000}"/>
    <cellStyle name="Migliaia 3 2 3 3 6 4 3" xfId="30211" xr:uid="{00000000-0005-0000-0000-0000FB470000}"/>
    <cellStyle name="Migliaia 3 2 3 3 6 5" xfId="13083" xr:uid="{00000000-0005-0000-0000-0000FC470000}"/>
    <cellStyle name="Migliaia 3 2 3 3 6 5 2" xfId="35920" xr:uid="{00000000-0005-0000-0000-0000FD470000}"/>
    <cellStyle name="Migliaia 3 2 3 3 6 6" xfId="24503" xr:uid="{00000000-0005-0000-0000-0000FE470000}"/>
    <cellStyle name="Migliaia 3 2 3 3 7" xfId="2005" xr:uid="{00000000-0005-0000-0000-0000FF470000}"/>
    <cellStyle name="Migliaia 3 2 3 3 7 2" xfId="4861" xr:uid="{00000000-0005-0000-0000-000000480000}"/>
    <cellStyle name="Migliaia 3 2 3 3 7 2 2" xfId="10569" xr:uid="{00000000-0005-0000-0000-000001480000}"/>
    <cellStyle name="Migliaia 3 2 3 3 7 2 2 2" xfId="21987" xr:uid="{00000000-0005-0000-0000-000002480000}"/>
    <cellStyle name="Migliaia 3 2 3 3 7 2 2 2 2" xfId="44824" xr:uid="{00000000-0005-0000-0000-000003480000}"/>
    <cellStyle name="Migliaia 3 2 3 3 7 2 2 3" xfId="33407" xr:uid="{00000000-0005-0000-0000-000004480000}"/>
    <cellStyle name="Migliaia 3 2 3 3 7 2 3" xfId="16279" xr:uid="{00000000-0005-0000-0000-000005480000}"/>
    <cellStyle name="Migliaia 3 2 3 3 7 2 3 2" xfId="39116" xr:uid="{00000000-0005-0000-0000-000006480000}"/>
    <cellStyle name="Migliaia 3 2 3 3 7 2 4" xfId="27699" xr:uid="{00000000-0005-0000-0000-000007480000}"/>
    <cellStyle name="Migliaia 3 2 3 3 7 3" xfId="7716" xr:uid="{00000000-0005-0000-0000-000008480000}"/>
    <cellStyle name="Migliaia 3 2 3 3 7 3 2" xfId="19133" xr:uid="{00000000-0005-0000-0000-000009480000}"/>
    <cellStyle name="Migliaia 3 2 3 3 7 3 2 2" xfId="41970" xr:uid="{00000000-0005-0000-0000-00000A480000}"/>
    <cellStyle name="Migliaia 3 2 3 3 7 3 3" xfId="30553" xr:uid="{00000000-0005-0000-0000-00000B480000}"/>
    <cellStyle name="Migliaia 3 2 3 3 7 4" xfId="13425" xr:uid="{00000000-0005-0000-0000-00000C480000}"/>
    <cellStyle name="Migliaia 3 2 3 3 7 4 2" xfId="36262" xr:uid="{00000000-0005-0000-0000-00000D480000}"/>
    <cellStyle name="Migliaia 3 2 3 3 7 5" xfId="24845" xr:uid="{00000000-0005-0000-0000-00000E480000}"/>
    <cellStyle name="Migliaia 3 2 3 3 8" xfId="3434" xr:uid="{00000000-0005-0000-0000-00000F480000}"/>
    <cellStyle name="Migliaia 3 2 3 3 8 2" xfId="9143" xr:uid="{00000000-0005-0000-0000-000010480000}"/>
    <cellStyle name="Migliaia 3 2 3 3 8 2 2" xfId="20560" xr:uid="{00000000-0005-0000-0000-000011480000}"/>
    <cellStyle name="Migliaia 3 2 3 3 8 2 2 2" xfId="43397" xr:uid="{00000000-0005-0000-0000-000012480000}"/>
    <cellStyle name="Migliaia 3 2 3 3 8 2 3" xfId="31980" xr:uid="{00000000-0005-0000-0000-000013480000}"/>
    <cellStyle name="Migliaia 3 2 3 3 8 3" xfId="14852" xr:uid="{00000000-0005-0000-0000-000014480000}"/>
    <cellStyle name="Migliaia 3 2 3 3 8 3 2" xfId="37689" xr:uid="{00000000-0005-0000-0000-000015480000}"/>
    <cellStyle name="Migliaia 3 2 3 3 8 4" xfId="26272" xr:uid="{00000000-0005-0000-0000-000016480000}"/>
    <cellStyle name="Migliaia 3 2 3 3 9" xfId="6289" xr:uid="{00000000-0005-0000-0000-000017480000}"/>
    <cellStyle name="Migliaia 3 2 3 3 9 2" xfId="17706" xr:uid="{00000000-0005-0000-0000-000018480000}"/>
    <cellStyle name="Migliaia 3 2 3 3 9 2 2" xfId="40543" xr:uid="{00000000-0005-0000-0000-000019480000}"/>
    <cellStyle name="Migliaia 3 2 3 3 9 3" xfId="29126" xr:uid="{00000000-0005-0000-0000-00001A480000}"/>
    <cellStyle name="Migliaia 3 2 3 4" xfId="523" xr:uid="{00000000-0005-0000-0000-00001B480000}"/>
    <cellStyle name="Migliaia 3 2 3 4 2" xfId="2108" xr:uid="{00000000-0005-0000-0000-00001C480000}"/>
    <cellStyle name="Migliaia 3 2 3 4 2 2" xfId="4964" xr:uid="{00000000-0005-0000-0000-00001D480000}"/>
    <cellStyle name="Migliaia 3 2 3 4 2 2 2" xfId="10672" xr:uid="{00000000-0005-0000-0000-00001E480000}"/>
    <cellStyle name="Migliaia 3 2 3 4 2 2 2 2" xfId="22090" xr:uid="{00000000-0005-0000-0000-00001F480000}"/>
    <cellStyle name="Migliaia 3 2 3 4 2 2 2 2 2" xfId="44927" xr:uid="{00000000-0005-0000-0000-000020480000}"/>
    <cellStyle name="Migliaia 3 2 3 4 2 2 2 3" xfId="33510" xr:uid="{00000000-0005-0000-0000-000021480000}"/>
    <cellStyle name="Migliaia 3 2 3 4 2 2 3" xfId="16382" xr:uid="{00000000-0005-0000-0000-000022480000}"/>
    <cellStyle name="Migliaia 3 2 3 4 2 2 3 2" xfId="39219" xr:uid="{00000000-0005-0000-0000-000023480000}"/>
    <cellStyle name="Migliaia 3 2 3 4 2 2 4" xfId="27802" xr:uid="{00000000-0005-0000-0000-000024480000}"/>
    <cellStyle name="Migliaia 3 2 3 4 2 3" xfId="7819" xr:uid="{00000000-0005-0000-0000-000025480000}"/>
    <cellStyle name="Migliaia 3 2 3 4 2 3 2" xfId="19236" xr:uid="{00000000-0005-0000-0000-000026480000}"/>
    <cellStyle name="Migliaia 3 2 3 4 2 3 2 2" xfId="42073" xr:uid="{00000000-0005-0000-0000-000027480000}"/>
    <cellStyle name="Migliaia 3 2 3 4 2 3 3" xfId="30656" xr:uid="{00000000-0005-0000-0000-000028480000}"/>
    <cellStyle name="Migliaia 3 2 3 4 2 4" xfId="13528" xr:uid="{00000000-0005-0000-0000-000029480000}"/>
    <cellStyle name="Migliaia 3 2 3 4 2 4 2" xfId="36365" xr:uid="{00000000-0005-0000-0000-00002A480000}"/>
    <cellStyle name="Migliaia 3 2 3 4 2 5" xfId="24948" xr:uid="{00000000-0005-0000-0000-00002B480000}"/>
    <cellStyle name="Migliaia 3 2 3 4 3" xfId="3537" xr:uid="{00000000-0005-0000-0000-00002C480000}"/>
    <cellStyle name="Migliaia 3 2 3 4 3 2" xfId="9246" xr:uid="{00000000-0005-0000-0000-00002D480000}"/>
    <cellStyle name="Migliaia 3 2 3 4 3 2 2" xfId="20663" xr:uid="{00000000-0005-0000-0000-00002E480000}"/>
    <cellStyle name="Migliaia 3 2 3 4 3 2 2 2" xfId="43500" xr:uid="{00000000-0005-0000-0000-00002F480000}"/>
    <cellStyle name="Migliaia 3 2 3 4 3 2 3" xfId="32083" xr:uid="{00000000-0005-0000-0000-000030480000}"/>
    <cellStyle name="Migliaia 3 2 3 4 3 3" xfId="14955" xr:uid="{00000000-0005-0000-0000-000031480000}"/>
    <cellStyle name="Migliaia 3 2 3 4 3 3 2" xfId="37792" xr:uid="{00000000-0005-0000-0000-000032480000}"/>
    <cellStyle name="Migliaia 3 2 3 4 3 4" xfId="26375" xr:uid="{00000000-0005-0000-0000-000033480000}"/>
    <cellStyle name="Migliaia 3 2 3 4 4" xfId="6392" xr:uid="{00000000-0005-0000-0000-000034480000}"/>
    <cellStyle name="Migliaia 3 2 3 4 4 2" xfId="17809" xr:uid="{00000000-0005-0000-0000-000035480000}"/>
    <cellStyle name="Migliaia 3 2 3 4 4 2 2" xfId="40646" xr:uid="{00000000-0005-0000-0000-000036480000}"/>
    <cellStyle name="Migliaia 3 2 3 4 4 3" xfId="29229" xr:uid="{00000000-0005-0000-0000-000037480000}"/>
    <cellStyle name="Migliaia 3 2 3 4 5" xfId="12101" xr:uid="{00000000-0005-0000-0000-000038480000}"/>
    <cellStyle name="Migliaia 3 2 3 4 5 2" xfId="34938" xr:uid="{00000000-0005-0000-0000-000039480000}"/>
    <cellStyle name="Migliaia 3 2 3 4 6" xfId="23521" xr:uid="{00000000-0005-0000-0000-00003A480000}"/>
    <cellStyle name="Migliaia 3 2 3 5" xfId="786" xr:uid="{00000000-0005-0000-0000-00003B480000}"/>
    <cellStyle name="Migliaia 3 2 3 5 2" xfId="2325" xr:uid="{00000000-0005-0000-0000-00003C480000}"/>
    <cellStyle name="Migliaia 3 2 3 5 2 2" xfId="5181" xr:uid="{00000000-0005-0000-0000-00003D480000}"/>
    <cellStyle name="Migliaia 3 2 3 5 2 2 2" xfId="10889" xr:uid="{00000000-0005-0000-0000-00003E480000}"/>
    <cellStyle name="Migliaia 3 2 3 5 2 2 2 2" xfId="22307" xr:uid="{00000000-0005-0000-0000-00003F480000}"/>
    <cellStyle name="Migliaia 3 2 3 5 2 2 2 2 2" xfId="45144" xr:uid="{00000000-0005-0000-0000-000040480000}"/>
    <cellStyle name="Migliaia 3 2 3 5 2 2 2 3" xfId="33727" xr:uid="{00000000-0005-0000-0000-000041480000}"/>
    <cellStyle name="Migliaia 3 2 3 5 2 2 3" xfId="16599" xr:uid="{00000000-0005-0000-0000-000042480000}"/>
    <cellStyle name="Migliaia 3 2 3 5 2 2 3 2" xfId="39436" xr:uid="{00000000-0005-0000-0000-000043480000}"/>
    <cellStyle name="Migliaia 3 2 3 5 2 2 4" xfId="28019" xr:uid="{00000000-0005-0000-0000-000044480000}"/>
    <cellStyle name="Migliaia 3 2 3 5 2 3" xfId="8036" xr:uid="{00000000-0005-0000-0000-000045480000}"/>
    <cellStyle name="Migliaia 3 2 3 5 2 3 2" xfId="19453" xr:uid="{00000000-0005-0000-0000-000046480000}"/>
    <cellStyle name="Migliaia 3 2 3 5 2 3 2 2" xfId="42290" xr:uid="{00000000-0005-0000-0000-000047480000}"/>
    <cellStyle name="Migliaia 3 2 3 5 2 3 3" xfId="30873" xr:uid="{00000000-0005-0000-0000-000048480000}"/>
    <cellStyle name="Migliaia 3 2 3 5 2 4" xfId="13745" xr:uid="{00000000-0005-0000-0000-000049480000}"/>
    <cellStyle name="Migliaia 3 2 3 5 2 4 2" xfId="36582" xr:uid="{00000000-0005-0000-0000-00004A480000}"/>
    <cellStyle name="Migliaia 3 2 3 5 2 5" xfId="25165" xr:uid="{00000000-0005-0000-0000-00004B480000}"/>
    <cellStyle name="Migliaia 3 2 3 5 3" xfId="3754" xr:uid="{00000000-0005-0000-0000-00004C480000}"/>
    <cellStyle name="Migliaia 3 2 3 5 3 2" xfId="9463" xr:uid="{00000000-0005-0000-0000-00004D480000}"/>
    <cellStyle name="Migliaia 3 2 3 5 3 2 2" xfId="20880" xr:uid="{00000000-0005-0000-0000-00004E480000}"/>
    <cellStyle name="Migliaia 3 2 3 5 3 2 2 2" xfId="43717" xr:uid="{00000000-0005-0000-0000-00004F480000}"/>
    <cellStyle name="Migliaia 3 2 3 5 3 2 3" xfId="32300" xr:uid="{00000000-0005-0000-0000-000050480000}"/>
    <cellStyle name="Migliaia 3 2 3 5 3 3" xfId="15172" xr:uid="{00000000-0005-0000-0000-000051480000}"/>
    <cellStyle name="Migliaia 3 2 3 5 3 3 2" xfId="38009" xr:uid="{00000000-0005-0000-0000-000052480000}"/>
    <cellStyle name="Migliaia 3 2 3 5 3 4" xfId="26592" xr:uid="{00000000-0005-0000-0000-000053480000}"/>
    <cellStyle name="Migliaia 3 2 3 5 4" xfId="6609" xr:uid="{00000000-0005-0000-0000-000054480000}"/>
    <cellStyle name="Migliaia 3 2 3 5 4 2" xfId="18026" xr:uid="{00000000-0005-0000-0000-000055480000}"/>
    <cellStyle name="Migliaia 3 2 3 5 4 2 2" xfId="40863" xr:uid="{00000000-0005-0000-0000-000056480000}"/>
    <cellStyle name="Migliaia 3 2 3 5 4 3" xfId="29446" xr:uid="{00000000-0005-0000-0000-000057480000}"/>
    <cellStyle name="Migliaia 3 2 3 5 5" xfId="12318" xr:uid="{00000000-0005-0000-0000-000058480000}"/>
    <cellStyle name="Migliaia 3 2 3 5 5 2" xfId="35155" xr:uid="{00000000-0005-0000-0000-000059480000}"/>
    <cellStyle name="Migliaia 3 2 3 5 6" xfId="23738" xr:uid="{00000000-0005-0000-0000-00005A480000}"/>
    <cellStyle name="Migliaia 3 2 3 6" xfId="1033" xr:uid="{00000000-0005-0000-0000-00005B480000}"/>
    <cellStyle name="Migliaia 3 2 3 6 2" xfId="2542" xr:uid="{00000000-0005-0000-0000-00005C480000}"/>
    <cellStyle name="Migliaia 3 2 3 6 2 2" xfId="5398" xr:uid="{00000000-0005-0000-0000-00005D480000}"/>
    <cellStyle name="Migliaia 3 2 3 6 2 2 2" xfId="11106" xr:uid="{00000000-0005-0000-0000-00005E480000}"/>
    <cellStyle name="Migliaia 3 2 3 6 2 2 2 2" xfId="22524" xr:uid="{00000000-0005-0000-0000-00005F480000}"/>
    <cellStyle name="Migliaia 3 2 3 6 2 2 2 2 2" xfId="45361" xr:uid="{00000000-0005-0000-0000-000060480000}"/>
    <cellStyle name="Migliaia 3 2 3 6 2 2 2 3" xfId="33944" xr:uid="{00000000-0005-0000-0000-000061480000}"/>
    <cellStyle name="Migliaia 3 2 3 6 2 2 3" xfId="16816" xr:uid="{00000000-0005-0000-0000-000062480000}"/>
    <cellStyle name="Migliaia 3 2 3 6 2 2 3 2" xfId="39653" xr:uid="{00000000-0005-0000-0000-000063480000}"/>
    <cellStyle name="Migliaia 3 2 3 6 2 2 4" xfId="28236" xr:uid="{00000000-0005-0000-0000-000064480000}"/>
    <cellStyle name="Migliaia 3 2 3 6 2 3" xfId="8253" xr:uid="{00000000-0005-0000-0000-000065480000}"/>
    <cellStyle name="Migliaia 3 2 3 6 2 3 2" xfId="19670" xr:uid="{00000000-0005-0000-0000-000066480000}"/>
    <cellStyle name="Migliaia 3 2 3 6 2 3 2 2" xfId="42507" xr:uid="{00000000-0005-0000-0000-000067480000}"/>
    <cellStyle name="Migliaia 3 2 3 6 2 3 3" xfId="31090" xr:uid="{00000000-0005-0000-0000-000068480000}"/>
    <cellStyle name="Migliaia 3 2 3 6 2 4" xfId="13962" xr:uid="{00000000-0005-0000-0000-000069480000}"/>
    <cellStyle name="Migliaia 3 2 3 6 2 4 2" xfId="36799" xr:uid="{00000000-0005-0000-0000-00006A480000}"/>
    <cellStyle name="Migliaia 3 2 3 6 2 5" xfId="25382" xr:uid="{00000000-0005-0000-0000-00006B480000}"/>
    <cellStyle name="Migliaia 3 2 3 6 3" xfId="3971" xr:uid="{00000000-0005-0000-0000-00006C480000}"/>
    <cellStyle name="Migliaia 3 2 3 6 3 2" xfId="9680" xr:uid="{00000000-0005-0000-0000-00006D480000}"/>
    <cellStyle name="Migliaia 3 2 3 6 3 2 2" xfId="21097" xr:uid="{00000000-0005-0000-0000-00006E480000}"/>
    <cellStyle name="Migliaia 3 2 3 6 3 2 2 2" xfId="43934" xr:uid="{00000000-0005-0000-0000-00006F480000}"/>
    <cellStyle name="Migliaia 3 2 3 6 3 2 3" xfId="32517" xr:uid="{00000000-0005-0000-0000-000070480000}"/>
    <cellStyle name="Migliaia 3 2 3 6 3 3" xfId="15389" xr:uid="{00000000-0005-0000-0000-000071480000}"/>
    <cellStyle name="Migliaia 3 2 3 6 3 3 2" xfId="38226" xr:uid="{00000000-0005-0000-0000-000072480000}"/>
    <cellStyle name="Migliaia 3 2 3 6 3 4" xfId="26809" xr:uid="{00000000-0005-0000-0000-000073480000}"/>
    <cellStyle name="Migliaia 3 2 3 6 4" xfId="6826" xr:uid="{00000000-0005-0000-0000-000074480000}"/>
    <cellStyle name="Migliaia 3 2 3 6 4 2" xfId="18243" xr:uid="{00000000-0005-0000-0000-000075480000}"/>
    <cellStyle name="Migliaia 3 2 3 6 4 2 2" xfId="41080" xr:uid="{00000000-0005-0000-0000-000076480000}"/>
    <cellStyle name="Migliaia 3 2 3 6 4 3" xfId="29663" xr:uid="{00000000-0005-0000-0000-000077480000}"/>
    <cellStyle name="Migliaia 3 2 3 6 5" xfId="12535" xr:uid="{00000000-0005-0000-0000-000078480000}"/>
    <cellStyle name="Migliaia 3 2 3 6 5 2" xfId="35372" xr:uid="{00000000-0005-0000-0000-000079480000}"/>
    <cellStyle name="Migliaia 3 2 3 6 6" xfId="23955" xr:uid="{00000000-0005-0000-0000-00007A480000}"/>
    <cellStyle name="Migliaia 3 2 3 7" xfId="1280" xr:uid="{00000000-0005-0000-0000-00007B480000}"/>
    <cellStyle name="Migliaia 3 2 3 7 2" xfId="2759" xr:uid="{00000000-0005-0000-0000-00007C480000}"/>
    <cellStyle name="Migliaia 3 2 3 7 2 2" xfId="5615" xr:uid="{00000000-0005-0000-0000-00007D480000}"/>
    <cellStyle name="Migliaia 3 2 3 7 2 2 2" xfId="11323" xr:uid="{00000000-0005-0000-0000-00007E480000}"/>
    <cellStyle name="Migliaia 3 2 3 7 2 2 2 2" xfId="22741" xr:uid="{00000000-0005-0000-0000-00007F480000}"/>
    <cellStyle name="Migliaia 3 2 3 7 2 2 2 2 2" xfId="45578" xr:uid="{00000000-0005-0000-0000-000080480000}"/>
    <cellStyle name="Migliaia 3 2 3 7 2 2 2 3" xfId="34161" xr:uid="{00000000-0005-0000-0000-000081480000}"/>
    <cellStyle name="Migliaia 3 2 3 7 2 2 3" xfId="17033" xr:uid="{00000000-0005-0000-0000-000082480000}"/>
    <cellStyle name="Migliaia 3 2 3 7 2 2 3 2" xfId="39870" xr:uid="{00000000-0005-0000-0000-000083480000}"/>
    <cellStyle name="Migliaia 3 2 3 7 2 2 4" xfId="28453" xr:uid="{00000000-0005-0000-0000-000084480000}"/>
    <cellStyle name="Migliaia 3 2 3 7 2 3" xfId="8470" xr:uid="{00000000-0005-0000-0000-000085480000}"/>
    <cellStyle name="Migliaia 3 2 3 7 2 3 2" xfId="19887" xr:uid="{00000000-0005-0000-0000-000086480000}"/>
    <cellStyle name="Migliaia 3 2 3 7 2 3 2 2" xfId="42724" xr:uid="{00000000-0005-0000-0000-000087480000}"/>
    <cellStyle name="Migliaia 3 2 3 7 2 3 3" xfId="31307" xr:uid="{00000000-0005-0000-0000-000088480000}"/>
    <cellStyle name="Migliaia 3 2 3 7 2 4" xfId="14179" xr:uid="{00000000-0005-0000-0000-000089480000}"/>
    <cellStyle name="Migliaia 3 2 3 7 2 4 2" xfId="37016" xr:uid="{00000000-0005-0000-0000-00008A480000}"/>
    <cellStyle name="Migliaia 3 2 3 7 2 5" xfId="25599" xr:uid="{00000000-0005-0000-0000-00008B480000}"/>
    <cellStyle name="Migliaia 3 2 3 7 3" xfId="4188" xr:uid="{00000000-0005-0000-0000-00008C480000}"/>
    <cellStyle name="Migliaia 3 2 3 7 3 2" xfId="9897" xr:uid="{00000000-0005-0000-0000-00008D480000}"/>
    <cellStyle name="Migliaia 3 2 3 7 3 2 2" xfId="21314" xr:uid="{00000000-0005-0000-0000-00008E480000}"/>
    <cellStyle name="Migliaia 3 2 3 7 3 2 2 2" xfId="44151" xr:uid="{00000000-0005-0000-0000-00008F480000}"/>
    <cellStyle name="Migliaia 3 2 3 7 3 2 3" xfId="32734" xr:uid="{00000000-0005-0000-0000-000090480000}"/>
    <cellStyle name="Migliaia 3 2 3 7 3 3" xfId="15606" xr:uid="{00000000-0005-0000-0000-000091480000}"/>
    <cellStyle name="Migliaia 3 2 3 7 3 3 2" xfId="38443" xr:uid="{00000000-0005-0000-0000-000092480000}"/>
    <cellStyle name="Migliaia 3 2 3 7 3 4" xfId="27026" xr:uid="{00000000-0005-0000-0000-000093480000}"/>
    <cellStyle name="Migliaia 3 2 3 7 4" xfId="7043" xr:uid="{00000000-0005-0000-0000-000094480000}"/>
    <cellStyle name="Migliaia 3 2 3 7 4 2" xfId="18460" xr:uid="{00000000-0005-0000-0000-000095480000}"/>
    <cellStyle name="Migliaia 3 2 3 7 4 2 2" xfId="41297" xr:uid="{00000000-0005-0000-0000-000096480000}"/>
    <cellStyle name="Migliaia 3 2 3 7 4 3" xfId="29880" xr:uid="{00000000-0005-0000-0000-000097480000}"/>
    <cellStyle name="Migliaia 3 2 3 7 5" xfId="12752" xr:uid="{00000000-0005-0000-0000-000098480000}"/>
    <cellStyle name="Migliaia 3 2 3 7 5 2" xfId="35589" xr:uid="{00000000-0005-0000-0000-000099480000}"/>
    <cellStyle name="Migliaia 3 2 3 7 6" xfId="24172" xr:uid="{00000000-0005-0000-0000-00009A480000}"/>
    <cellStyle name="Migliaia 3 2 3 8" xfId="1527" xr:uid="{00000000-0005-0000-0000-00009B480000}"/>
    <cellStyle name="Migliaia 3 2 3 8 2" xfId="2976" xr:uid="{00000000-0005-0000-0000-00009C480000}"/>
    <cellStyle name="Migliaia 3 2 3 8 2 2" xfId="5832" xr:uid="{00000000-0005-0000-0000-00009D480000}"/>
    <cellStyle name="Migliaia 3 2 3 8 2 2 2" xfId="11540" xr:uid="{00000000-0005-0000-0000-00009E480000}"/>
    <cellStyle name="Migliaia 3 2 3 8 2 2 2 2" xfId="22958" xr:uid="{00000000-0005-0000-0000-00009F480000}"/>
    <cellStyle name="Migliaia 3 2 3 8 2 2 2 2 2" xfId="45795" xr:uid="{00000000-0005-0000-0000-0000A0480000}"/>
    <cellStyle name="Migliaia 3 2 3 8 2 2 2 3" xfId="34378" xr:uid="{00000000-0005-0000-0000-0000A1480000}"/>
    <cellStyle name="Migliaia 3 2 3 8 2 2 3" xfId="17250" xr:uid="{00000000-0005-0000-0000-0000A2480000}"/>
    <cellStyle name="Migliaia 3 2 3 8 2 2 3 2" xfId="40087" xr:uid="{00000000-0005-0000-0000-0000A3480000}"/>
    <cellStyle name="Migliaia 3 2 3 8 2 2 4" xfId="28670" xr:uid="{00000000-0005-0000-0000-0000A4480000}"/>
    <cellStyle name="Migliaia 3 2 3 8 2 3" xfId="8687" xr:uid="{00000000-0005-0000-0000-0000A5480000}"/>
    <cellStyle name="Migliaia 3 2 3 8 2 3 2" xfId="20104" xr:uid="{00000000-0005-0000-0000-0000A6480000}"/>
    <cellStyle name="Migliaia 3 2 3 8 2 3 2 2" xfId="42941" xr:uid="{00000000-0005-0000-0000-0000A7480000}"/>
    <cellStyle name="Migliaia 3 2 3 8 2 3 3" xfId="31524" xr:uid="{00000000-0005-0000-0000-0000A8480000}"/>
    <cellStyle name="Migliaia 3 2 3 8 2 4" xfId="14396" xr:uid="{00000000-0005-0000-0000-0000A9480000}"/>
    <cellStyle name="Migliaia 3 2 3 8 2 4 2" xfId="37233" xr:uid="{00000000-0005-0000-0000-0000AA480000}"/>
    <cellStyle name="Migliaia 3 2 3 8 2 5" xfId="25816" xr:uid="{00000000-0005-0000-0000-0000AB480000}"/>
    <cellStyle name="Migliaia 3 2 3 8 3" xfId="4405" xr:uid="{00000000-0005-0000-0000-0000AC480000}"/>
    <cellStyle name="Migliaia 3 2 3 8 3 2" xfId="10114" xr:uid="{00000000-0005-0000-0000-0000AD480000}"/>
    <cellStyle name="Migliaia 3 2 3 8 3 2 2" xfId="21531" xr:uid="{00000000-0005-0000-0000-0000AE480000}"/>
    <cellStyle name="Migliaia 3 2 3 8 3 2 2 2" xfId="44368" xr:uid="{00000000-0005-0000-0000-0000AF480000}"/>
    <cellStyle name="Migliaia 3 2 3 8 3 2 3" xfId="32951" xr:uid="{00000000-0005-0000-0000-0000B0480000}"/>
    <cellStyle name="Migliaia 3 2 3 8 3 3" xfId="15823" xr:uid="{00000000-0005-0000-0000-0000B1480000}"/>
    <cellStyle name="Migliaia 3 2 3 8 3 3 2" xfId="38660" xr:uid="{00000000-0005-0000-0000-0000B2480000}"/>
    <cellStyle name="Migliaia 3 2 3 8 3 4" xfId="27243" xr:uid="{00000000-0005-0000-0000-0000B3480000}"/>
    <cellStyle name="Migliaia 3 2 3 8 4" xfId="7260" xr:uid="{00000000-0005-0000-0000-0000B4480000}"/>
    <cellStyle name="Migliaia 3 2 3 8 4 2" xfId="18677" xr:uid="{00000000-0005-0000-0000-0000B5480000}"/>
    <cellStyle name="Migliaia 3 2 3 8 4 2 2" xfId="41514" xr:uid="{00000000-0005-0000-0000-0000B6480000}"/>
    <cellStyle name="Migliaia 3 2 3 8 4 3" xfId="30097" xr:uid="{00000000-0005-0000-0000-0000B7480000}"/>
    <cellStyle name="Migliaia 3 2 3 8 5" xfId="12969" xr:uid="{00000000-0005-0000-0000-0000B8480000}"/>
    <cellStyle name="Migliaia 3 2 3 8 5 2" xfId="35806" xr:uid="{00000000-0005-0000-0000-0000B9480000}"/>
    <cellStyle name="Migliaia 3 2 3 8 6" xfId="24389" xr:uid="{00000000-0005-0000-0000-0000BA480000}"/>
    <cellStyle name="Migliaia 3 2 3 9" xfId="1868" xr:uid="{00000000-0005-0000-0000-0000BB480000}"/>
    <cellStyle name="Migliaia 3 2 3 9 2" xfId="4724" xr:uid="{00000000-0005-0000-0000-0000BC480000}"/>
    <cellStyle name="Migliaia 3 2 3 9 2 2" xfId="10433" xr:uid="{00000000-0005-0000-0000-0000BD480000}"/>
    <cellStyle name="Migliaia 3 2 3 9 2 2 2" xfId="21850" xr:uid="{00000000-0005-0000-0000-0000BE480000}"/>
    <cellStyle name="Migliaia 3 2 3 9 2 2 2 2" xfId="44687" xr:uid="{00000000-0005-0000-0000-0000BF480000}"/>
    <cellStyle name="Migliaia 3 2 3 9 2 2 3" xfId="33270" xr:uid="{00000000-0005-0000-0000-0000C0480000}"/>
    <cellStyle name="Migliaia 3 2 3 9 2 3" xfId="16142" xr:uid="{00000000-0005-0000-0000-0000C1480000}"/>
    <cellStyle name="Migliaia 3 2 3 9 2 3 2" xfId="38979" xr:uid="{00000000-0005-0000-0000-0000C2480000}"/>
    <cellStyle name="Migliaia 3 2 3 9 2 4" xfId="27562" xr:uid="{00000000-0005-0000-0000-0000C3480000}"/>
    <cellStyle name="Migliaia 3 2 3 9 3" xfId="7579" xr:uid="{00000000-0005-0000-0000-0000C4480000}"/>
    <cellStyle name="Migliaia 3 2 3 9 3 2" xfId="18996" xr:uid="{00000000-0005-0000-0000-0000C5480000}"/>
    <cellStyle name="Migliaia 3 2 3 9 3 2 2" xfId="41833" xr:uid="{00000000-0005-0000-0000-0000C6480000}"/>
    <cellStyle name="Migliaia 3 2 3 9 3 3" xfId="30416" xr:uid="{00000000-0005-0000-0000-0000C7480000}"/>
    <cellStyle name="Migliaia 3 2 3 9 4" xfId="13288" xr:uid="{00000000-0005-0000-0000-0000C8480000}"/>
    <cellStyle name="Migliaia 3 2 3 9 4 2" xfId="36125" xr:uid="{00000000-0005-0000-0000-0000C9480000}"/>
    <cellStyle name="Migliaia 3 2 3 9 5" xfId="24708" xr:uid="{00000000-0005-0000-0000-0000CA480000}"/>
    <cellStyle name="Migliaia 3 2 4" xfId="302" xr:uid="{00000000-0005-0000-0000-0000CB480000}"/>
    <cellStyle name="Migliaia 3 2 4 10" xfId="6215" xr:uid="{00000000-0005-0000-0000-0000CC480000}"/>
    <cellStyle name="Migliaia 3 2 4 10 2" xfId="17632" xr:uid="{00000000-0005-0000-0000-0000CD480000}"/>
    <cellStyle name="Migliaia 3 2 4 10 2 2" xfId="40469" xr:uid="{00000000-0005-0000-0000-0000CE480000}"/>
    <cellStyle name="Migliaia 3 2 4 10 3" xfId="29052" xr:uid="{00000000-0005-0000-0000-0000CF480000}"/>
    <cellStyle name="Migliaia 3 2 4 11" xfId="11924" xr:uid="{00000000-0005-0000-0000-0000D0480000}"/>
    <cellStyle name="Migliaia 3 2 4 11 2" xfId="34761" xr:uid="{00000000-0005-0000-0000-0000D1480000}"/>
    <cellStyle name="Migliaia 3 2 4 12" xfId="23344" xr:uid="{00000000-0005-0000-0000-0000D2480000}"/>
    <cellStyle name="Migliaia 3 2 4 2" xfId="457" xr:uid="{00000000-0005-0000-0000-0000D3480000}"/>
    <cellStyle name="Migliaia 3 2 4 2 10" xfId="12049" xr:uid="{00000000-0005-0000-0000-0000D4480000}"/>
    <cellStyle name="Migliaia 3 2 4 2 10 2" xfId="34886" xr:uid="{00000000-0005-0000-0000-0000D5480000}"/>
    <cellStyle name="Migliaia 3 2 4 2 11" xfId="23469" xr:uid="{00000000-0005-0000-0000-0000D6480000}"/>
    <cellStyle name="Migliaia 3 2 4 2 2" xfId="711" xr:uid="{00000000-0005-0000-0000-0000D7480000}"/>
    <cellStyle name="Migliaia 3 2 4 2 2 2" xfId="2273" xr:uid="{00000000-0005-0000-0000-0000D8480000}"/>
    <cellStyle name="Migliaia 3 2 4 2 2 2 2" xfId="5129" xr:uid="{00000000-0005-0000-0000-0000D9480000}"/>
    <cellStyle name="Migliaia 3 2 4 2 2 2 2 2" xfId="10837" xr:uid="{00000000-0005-0000-0000-0000DA480000}"/>
    <cellStyle name="Migliaia 3 2 4 2 2 2 2 2 2" xfId="22255" xr:uid="{00000000-0005-0000-0000-0000DB480000}"/>
    <cellStyle name="Migliaia 3 2 4 2 2 2 2 2 2 2" xfId="45092" xr:uid="{00000000-0005-0000-0000-0000DC480000}"/>
    <cellStyle name="Migliaia 3 2 4 2 2 2 2 2 3" xfId="33675" xr:uid="{00000000-0005-0000-0000-0000DD480000}"/>
    <cellStyle name="Migliaia 3 2 4 2 2 2 2 3" xfId="16547" xr:uid="{00000000-0005-0000-0000-0000DE480000}"/>
    <cellStyle name="Migliaia 3 2 4 2 2 2 2 3 2" xfId="39384" xr:uid="{00000000-0005-0000-0000-0000DF480000}"/>
    <cellStyle name="Migliaia 3 2 4 2 2 2 2 4" xfId="27967" xr:uid="{00000000-0005-0000-0000-0000E0480000}"/>
    <cellStyle name="Migliaia 3 2 4 2 2 2 3" xfId="7984" xr:uid="{00000000-0005-0000-0000-0000E1480000}"/>
    <cellStyle name="Migliaia 3 2 4 2 2 2 3 2" xfId="19401" xr:uid="{00000000-0005-0000-0000-0000E2480000}"/>
    <cellStyle name="Migliaia 3 2 4 2 2 2 3 2 2" xfId="42238" xr:uid="{00000000-0005-0000-0000-0000E3480000}"/>
    <cellStyle name="Migliaia 3 2 4 2 2 2 3 3" xfId="30821" xr:uid="{00000000-0005-0000-0000-0000E4480000}"/>
    <cellStyle name="Migliaia 3 2 4 2 2 2 4" xfId="13693" xr:uid="{00000000-0005-0000-0000-0000E5480000}"/>
    <cellStyle name="Migliaia 3 2 4 2 2 2 4 2" xfId="36530" xr:uid="{00000000-0005-0000-0000-0000E6480000}"/>
    <cellStyle name="Migliaia 3 2 4 2 2 2 5" xfId="25113" xr:uid="{00000000-0005-0000-0000-0000E7480000}"/>
    <cellStyle name="Migliaia 3 2 4 2 2 3" xfId="3702" xr:uid="{00000000-0005-0000-0000-0000E8480000}"/>
    <cellStyle name="Migliaia 3 2 4 2 2 3 2" xfId="9411" xr:uid="{00000000-0005-0000-0000-0000E9480000}"/>
    <cellStyle name="Migliaia 3 2 4 2 2 3 2 2" xfId="20828" xr:uid="{00000000-0005-0000-0000-0000EA480000}"/>
    <cellStyle name="Migliaia 3 2 4 2 2 3 2 2 2" xfId="43665" xr:uid="{00000000-0005-0000-0000-0000EB480000}"/>
    <cellStyle name="Migliaia 3 2 4 2 2 3 2 3" xfId="32248" xr:uid="{00000000-0005-0000-0000-0000EC480000}"/>
    <cellStyle name="Migliaia 3 2 4 2 2 3 3" xfId="15120" xr:uid="{00000000-0005-0000-0000-0000ED480000}"/>
    <cellStyle name="Migliaia 3 2 4 2 2 3 3 2" xfId="37957" xr:uid="{00000000-0005-0000-0000-0000EE480000}"/>
    <cellStyle name="Migliaia 3 2 4 2 2 3 4" xfId="26540" xr:uid="{00000000-0005-0000-0000-0000EF480000}"/>
    <cellStyle name="Migliaia 3 2 4 2 2 4" xfId="6557" xr:uid="{00000000-0005-0000-0000-0000F0480000}"/>
    <cellStyle name="Migliaia 3 2 4 2 2 4 2" xfId="17974" xr:uid="{00000000-0005-0000-0000-0000F1480000}"/>
    <cellStyle name="Migliaia 3 2 4 2 2 4 2 2" xfId="40811" xr:uid="{00000000-0005-0000-0000-0000F2480000}"/>
    <cellStyle name="Migliaia 3 2 4 2 2 4 3" xfId="29394" xr:uid="{00000000-0005-0000-0000-0000F3480000}"/>
    <cellStyle name="Migliaia 3 2 4 2 2 5" xfId="12266" xr:uid="{00000000-0005-0000-0000-0000F4480000}"/>
    <cellStyle name="Migliaia 3 2 4 2 2 5 2" xfId="35103" xr:uid="{00000000-0005-0000-0000-0000F5480000}"/>
    <cellStyle name="Migliaia 3 2 4 2 2 6" xfId="23686" xr:uid="{00000000-0005-0000-0000-0000F6480000}"/>
    <cellStyle name="Migliaia 3 2 4 2 3" xfId="971" xr:uid="{00000000-0005-0000-0000-0000F7480000}"/>
    <cellStyle name="Migliaia 3 2 4 2 3 2" xfId="2490" xr:uid="{00000000-0005-0000-0000-0000F8480000}"/>
    <cellStyle name="Migliaia 3 2 4 2 3 2 2" xfId="5346" xr:uid="{00000000-0005-0000-0000-0000F9480000}"/>
    <cellStyle name="Migliaia 3 2 4 2 3 2 2 2" xfId="11054" xr:uid="{00000000-0005-0000-0000-0000FA480000}"/>
    <cellStyle name="Migliaia 3 2 4 2 3 2 2 2 2" xfId="22472" xr:uid="{00000000-0005-0000-0000-0000FB480000}"/>
    <cellStyle name="Migliaia 3 2 4 2 3 2 2 2 2 2" xfId="45309" xr:uid="{00000000-0005-0000-0000-0000FC480000}"/>
    <cellStyle name="Migliaia 3 2 4 2 3 2 2 2 3" xfId="33892" xr:uid="{00000000-0005-0000-0000-0000FD480000}"/>
    <cellStyle name="Migliaia 3 2 4 2 3 2 2 3" xfId="16764" xr:uid="{00000000-0005-0000-0000-0000FE480000}"/>
    <cellStyle name="Migliaia 3 2 4 2 3 2 2 3 2" xfId="39601" xr:uid="{00000000-0005-0000-0000-0000FF480000}"/>
    <cellStyle name="Migliaia 3 2 4 2 3 2 2 4" xfId="28184" xr:uid="{00000000-0005-0000-0000-000000490000}"/>
    <cellStyle name="Migliaia 3 2 4 2 3 2 3" xfId="8201" xr:uid="{00000000-0005-0000-0000-000001490000}"/>
    <cellStyle name="Migliaia 3 2 4 2 3 2 3 2" xfId="19618" xr:uid="{00000000-0005-0000-0000-000002490000}"/>
    <cellStyle name="Migliaia 3 2 4 2 3 2 3 2 2" xfId="42455" xr:uid="{00000000-0005-0000-0000-000003490000}"/>
    <cellStyle name="Migliaia 3 2 4 2 3 2 3 3" xfId="31038" xr:uid="{00000000-0005-0000-0000-000004490000}"/>
    <cellStyle name="Migliaia 3 2 4 2 3 2 4" xfId="13910" xr:uid="{00000000-0005-0000-0000-000005490000}"/>
    <cellStyle name="Migliaia 3 2 4 2 3 2 4 2" xfId="36747" xr:uid="{00000000-0005-0000-0000-000006490000}"/>
    <cellStyle name="Migliaia 3 2 4 2 3 2 5" xfId="25330" xr:uid="{00000000-0005-0000-0000-000007490000}"/>
    <cellStyle name="Migliaia 3 2 4 2 3 3" xfId="3919" xr:uid="{00000000-0005-0000-0000-000008490000}"/>
    <cellStyle name="Migliaia 3 2 4 2 3 3 2" xfId="9628" xr:uid="{00000000-0005-0000-0000-000009490000}"/>
    <cellStyle name="Migliaia 3 2 4 2 3 3 2 2" xfId="21045" xr:uid="{00000000-0005-0000-0000-00000A490000}"/>
    <cellStyle name="Migliaia 3 2 4 2 3 3 2 2 2" xfId="43882" xr:uid="{00000000-0005-0000-0000-00000B490000}"/>
    <cellStyle name="Migliaia 3 2 4 2 3 3 2 3" xfId="32465" xr:uid="{00000000-0005-0000-0000-00000C490000}"/>
    <cellStyle name="Migliaia 3 2 4 2 3 3 3" xfId="15337" xr:uid="{00000000-0005-0000-0000-00000D490000}"/>
    <cellStyle name="Migliaia 3 2 4 2 3 3 3 2" xfId="38174" xr:uid="{00000000-0005-0000-0000-00000E490000}"/>
    <cellStyle name="Migliaia 3 2 4 2 3 3 4" xfId="26757" xr:uid="{00000000-0005-0000-0000-00000F490000}"/>
    <cellStyle name="Migliaia 3 2 4 2 3 4" xfId="6774" xr:uid="{00000000-0005-0000-0000-000010490000}"/>
    <cellStyle name="Migliaia 3 2 4 2 3 4 2" xfId="18191" xr:uid="{00000000-0005-0000-0000-000011490000}"/>
    <cellStyle name="Migliaia 3 2 4 2 3 4 2 2" xfId="41028" xr:uid="{00000000-0005-0000-0000-000012490000}"/>
    <cellStyle name="Migliaia 3 2 4 2 3 4 3" xfId="29611" xr:uid="{00000000-0005-0000-0000-000013490000}"/>
    <cellStyle name="Migliaia 3 2 4 2 3 5" xfId="12483" xr:uid="{00000000-0005-0000-0000-000014490000}"/>
    <cellStyle name="Migliaia 3 2 4 2 3 5 2" xfId="35320" xr:uid="{00000000-0005-0000-0000-000015490000}"/>
    <cellStyle name="Migliaia 3 2 4 2 3 6" xfId="23903" xr:uid="{00000000-0005-0000-0000-000016490000}"/>
    <cellStyle name="Migliaia 3 2 4 2 4" xfId="1218" xr:uid="{00000000-0005-0000-0000-000017490000}"/>
    <cellStyle name="Migliaia 3 2 4 2 4 2" xfId="2707" xr:uid="{00000000-0005-0000-0000-000018490000}"/>
    <cellStyle name="Migliaia 3 2 4 2 4 2 2" xfId="5563" xr:uid="{00000000-0005-0000-0000-000019490000}"/>
    <cellStyle name="Migliaia 3 2 4 2 4 2 2 2" xfId="11271" xr:uid="{00000000-0005-0000-0000-00001A490000}"/>
    <cellStyle name="Migliaia 3 2 4 2 4 2 2 2 2" xfId="22689" xr:uid="{00000000-0005-0000-0000-00001B490000}"/>
    <cellStyle name="Migliaia 3 2 4 2 4 2 2 2 2 2" xfId="45526" xr:uid="{00000000-0005-0000-0000-00001C490000}"/>
    <cellStyle name="Migliaia 3 2 4 2 4 2 2 2 3" xfId="34109" xr:uid="{00000000-0005-0000-0000-00001D490000}"/>
    <cellStyle name="Migliaia 3 2 4 2 4 2 2 3" xfId="16981" xr:uid="{00000000-0005-0000-0000-00001E490000}"/>
    <cellStyle name="Migliaia 3 2 4 2 4 2 2 3 2" xfId="39818" xr:uid="{00000000-0005-0000-0000-00001F490000}"/>
    <cellStyle name="Migliaia 3 2 4 2 4 2 2 4" xfId="28401" xr:uid="{00000000-0005-0000-0000-000020490000}"/>
    <cellStyle name="Migliaia 3 2 4 2 4 2 3" xfId="8418" xr:uid="{00000000-0005-0000-0000-000021490000}"/>
    <cellStyle name="Migliaia 3 2 4 2 4 2 3 2" xfId="19835" xr:uid="{00000000-0005-0000-0000-000022490000}"/>
    <cellStyle name="Migliaia 3 2 4 2 4 2 3 2 2" xfId="42672" xr:uid="{00000000-0005-0000-0000-000023490000}"/>
    <cellStyle name="Migliaia 3 2 4 2 4 2 3 3" xfId="31255" xr:uid="{00000000-0005-0000-0000-000024490000}"/>
    <cellStyle name="Migliaia 3 2 4 2 4 2 4" xfId="14127" xr:uid="{00000000-0005-0000-0000-000025490000}"/>
    <cellStyle name="Migliaia 3 2 4 2 4 2 4 2" xfId="36964" xr:uid="{00000000-0005-0000-0000-000026490000}"/>
    <cellStyle name="Migliaia 3 2 4 2 4 2 5" xfId="25547" xr:uid="{00000000-0005-0000-0000-000027490000}"/>
    <cellStyle name="Migliaia 3 2 4 2 4 3" xfId="4136" xr:uid="{00000000-0005-0000-0000-000028490000}"/>
    <cellStyle name="Migliaia 3 2 4 2 4 3 2" xfId="9845" xr:uid="{00000000-0005-0000-0000-000029490000}"/>
    <cellStyle name="Migliaia 3 2 4 2 4 3 2 2" xfId="21262" xr:uid="{00000000-0005-0000-0000-00002A490000}"/>
    <cellStyle name="Migliaia 3 2 4 2 4 3 2 2 2" xfId="44099" xr:uid="{00000000-0005-0000-0000-00002B490000}"/>
    <cellStyle name="Migliaia 3 2 4 2 4 3 2 3" xfId="32682" xr:uid="{00000000-0005-0000-0000-00002C490000}"/>
    <cellStyle name="Migliaia 3 2 4 2 4 3 3" xfId="15554" xr:uid="{00000000-0005-0000-0000-00002D490000}"/>
    <cellStyle name="Migliaia 3 2 4 2 4 3 3 2" xfId="38391" xr:uid="{00000000-0005-0000-0000-00002E490000}"/>
    <cellStyle name="Migliaia 3 2 4 2 4 3 4" xfId="26974" xr:uid="{00000000-0005-0000-0000-00002F490000}"/>
    <cellStyle name="Migliaia 3 2 4 2 4 4" xfId="6991" xr:uid="{00000000-0005-0000-0000-000030490000}"/>
    <cellStyle name="Migliaia 3 2 4 2 4 4 2" xfId="18408" xr:uid="{00000000-0005-0000-0000-000031490000}"/>
    <cellStyle name="Migliaia 3 2 4 2 4 4 2 2" xfId="41245" xr:uid="{00000000-0005-0000-0000-000032490000}"/>
    <cellStyle name="Migliaia 3 2 4 2 4 4 3" xfId="29828" xr:uid="{00000000-0005-0000-0000-000033490000}"/>
    <cellStyle name="Migliaia 3 2 4 2 4 5" xfId="12700" xr:uid="{00000000-0005-0000-0000-000034490000}"/>
    <cellStyle name="Migliaia 3 2 4 2 4 5 2" xfId="35537" xr:uid="{00000000-0005-0000-0000-000035490000}"/>
    <cellStyle name="Migliaia 3 2 4 2 4 6" xfId="24120" xr:uid="{00000000-0005-0000-0000-000036490000}"/>
    <cellStyle name="Migliaia 3 2 4 2 5" xfId="1465" xr:uid="{00000000-0005-0000-0000-000037490000}"/>
    <cellStyle name="Migliaia 3 2 4 2 5 2" xfId="2924" xr:uid="{00000000-0005-0000-0000-000038490000}"/>
    <cellStyle name="Migliaia 3 2 4 2 5 2 2" xfId="5780" xr:uid="{00000000-0005-0000-0000-000039490000}"/>
    <cellStyle name="Migliaia 3 2 4 2 5 2 2 2" xfId="11488" xr:uid="{00000000-0005-0000-0000-00003A490000}"/>
    <cellStyle name="Migliaia 3 2 4 2 5 2 2 2 2" xfId="22906" xr:uid="{00000000-0005-0000-0000-00003B490000}"/>
    <cellStyle name="Migliaia 3 2 4 2 5 2 2 2 2 2" xfId="45743" xr:uid="{00000000-0005-0000-0000-00003C490000}"/>
    <cellStyle name="Migliaia 3 2 4 2 5 2 2 2 3" xfId="34326" xr:uid="{00000000-0005-0000-0000-00003D490000}"/>
    <cellStyle name="Migliaia 3 2 4 2 5 2 2 3" xfId="17198" xr:uid="{00000000-0005-0000-0000-00003E490000}"/>
    <cellStyle name="Migliaia 3 2 4 2 5 2 2 3 2" xfId="40035" xr:uid="{00000000-0005-0000-0000-00003F490000}"/>
    <cellStyle name="Migliaia 3 2 4 2 5 2 2 4" xfId="28618" xr:uid="{00000000-0005-0000-0000-000040490000}"/>
    <cellStyle name="Migliaia 3 2 4 2 5 2 3" xfId="8635" xr:uid="{00000000-0005-0000-0000-000041490000}"/>
    <cellStyle name="Migliaia 3 2 4 2 5 2 3 2" xfId="20052" xr:uid="{00000000-0005-0000-0000-000042490000}"/>
    <cellStyle name="Migliaia 3 2 4 2 5 2 3 2 2" xfId="42889" xr:uid="{00000000-0005-0000-0000-000043490000}"/>
    <cellStyle name="Migliaia 3 2 4 2 5 2 3 3" xfId="31472" xr:uid="{00000000-0005-0000-0000-000044490000}"/>
    <cellStyle name="Migliaia 3 2 4 2 5 2 4" xfId="14344" xr:uid="{00000000-0005-0000-0000-000045490000}"/>
    <cellStyle name="Migliaia 3 2 4 2 5 2 4 2" xfId="37181" xr:uid="{00000000-0005-0000-0000-000046490000}"/>
    <cellStyle name="Migliaia 3 2 4 2 5 2 5" xfId="25764" xr:uid="{00000000-0005-0000-0000-000047490000}"/>
    <cellStyle name="Migliaia 3 2 4 2 5 3" xfId="4353" xr:uid="{00000000-0005-0000-0000-000048490000}"/>
    <cellStyle name="Migliaia 3 2 4 2 5 3 2" xfId="10062" xr:uid="{00000000-0005-0000-0000-000049490000}"/>
    <cellStyle name="Migliaia 3 2 4 2 5 3 2 2" xfId="21479" xr:uid="{00000000-0005-0000-0000-00004A490000}"/>
    <cellStyle name="Migliaia 3 2 4 2 5 3 2 2 2" xfId="44316" xr:uid="{00000000-0005-0000-0000-00004B490000}"/>
    <cellStyle name="Migliaia 3 2 4 2 5 3 2 3" xfId="32899" xr:uid="{00000000-0005-0000-0000-00004C490000}"/>
    <cellStyle name="Migliaia 3 2 4 2 5 3 3" xfId="15771" xr:uid="{00000000-0005-0000-0000-00004D490000}"/>
    <cellStyle name="Migliaia 3 2 4 2 5 3 3 2" xfId="38608" xr:uid="{00000000-0005-0000-0000-00004E490000}"/>
    <cellStyle name="Migliaia 3 2 4 2 5 3 4" xfId="27191" xr:uid="{00000000-0005-0000-0000-00004F490000}"/>
    <cellStyle name="Migliaia 3 2 4 2 5 4" xfId="7208" xr:uid="{00000000-0005-0000-0000-000050490000}"/>
    <cellStyle name="Migliaia 3 2 4 2 5 4 2" xfId="18625" xr:uid="{00000000-0005-0000-0000-000051490000}"/>
    <cellStyle name="Migliaia 3 2 4 2 5 4 2 2" xfId="41462" xr:uid="{00000000-0005-0000-0000-000052490000}"/>
    <cellStyle name="Migliaia 3 2 4 2 5 4 3" xfId="30045" xr:uid="{00000000-0005-0000-0000-000053490000}"/>
    <cellStyle name="Migliaia 3 2 4 2 5 5" xfId="12917" xr:uid="{00000000-0005-0000-0000-000054490000}"/>
    <cellStyle name="Migliaia 3 2 4 2 5 5 2" xfId="35754" xr:uid="{00000000-0005-0000-0000-000055490000}"/>
    <cellStyle name="Migliaia 3 2 4 2 5 6" xfId="24337" xr:uid="{00000000-0005-0000-0000-000056490000}"/>
    <cellStyle name="Migliaia 3 2 4 2 6" xfId="1712" xr:uid="{00000000-0005-0000-0000-000057490000}"/>
    <cellStyle name="Migliaia 3 2 4 2 6 2" xfId="3141" xr:uid="{00000000-0005-0000-0000-000058490000}"/>
    <cellStyle name="Migliaia 3 2 4 2 6 2 2" xfId="5997" xr:uid="{00000000-0005-0000-0000-000059490000}"/>
    <cellStyle name="Migliaia 3 2 4 2 6 2 2 2" xfId="11705" xr:uid="{00000000-0005-0000-0000-00005A490000}"/>
    <cellStyle name="Migliaia 3 2 4 2 6 2 2 2 2" xfId="23123" xr:uid="{00000000-0005-0000-0000-00005B490000}"/>
    <cellStyle name="Migliaia 3 2 4 2 6 2 2 2 2 2" xfId="45960" xr:uid="{00000000-0005-0000-0000-00005C490000}"/>
    <cellStyle name="Migliaia 3 2 4 2 6 2 2 2 3" xfId="34543" xr:uid="{00000000-0005-0000-0000-00005D490000}"/>
    <cellStyle name="Migliaia 3 2 4 2 6 2 2 3" xfId="17415" xr:uid="{00000000-0005-0000-0000-00005E490000}"/>
    <cellStyle name="Migliaia 3 2 4 2 6 2 2 3 2" xfId="40252" xr:uid="{00000000-0005-0000-0000-00005F490000}"/>
    <cellStyle name="Migliaia 3 2 4 2 6 2 2 4" xfId="28835" xr:uid="{00000000-0005-0000-0000-000060490000}"/>
    <cellStyle name="Migliaia 3 2 4 2 6 2 3" xfId="8852" xr:uid="{00000000-0005-0000-0000-000061490000}"/>
    <cellStyle name="Migliaia 3 2 4 2 6 2 3 2" xfId="20269" xr:uid="{00000000-0005-0000-0000-000062490000}"/>
    <cellStyle name="Migliaia 3 2 4 2 6 2 3 2 2" xfId="43106" xr:uid="{00000000-0005-0000-0000-000063490000}"/>
    <cellStyle name="Migliaia 3 2 4 2 6 2 3 3" xfId="31689" xr:uid="{00000000-0005-0000-0000-000064490000}"/>
    <cellStyle name="Migliaia 3 2 4 2 6 2 4" xfId="14561" xr:uid="{00000000-0005-0000-0000-000065490000}"/>
    <cellStyle name="Migliaia 3 2 4 2 6 2 4 2" xfId="37398" xr:uid="{00000000-0005-0000-0000-000066490000}"/>
    <cellStyle name="Migliaia 3 2 4 2 6 2 5" xfId="25981" xr:uid="{00000000-0005-0000-0000-000067490000}"/>
    <cellStyle name="Migliaia 3 2 4 2 6 3" xfId="4570" xr:uid="{00000000-0005-0000-0000-000068490000}"/>
    <cellStyle name="Migliaia 3 2 4 2 6 3 2" xfId="10279" xr:uid="{00000000-0005-0000-0000-000069490000}"/>
    <cellStyle name="Migliaia 3 2 4 2 6 3 2 2" xfId="21696" xr:uid="{00000000-0005-0000-0000-00006A490000}"/>
    <cellStyle name="Migliaia 3 2 4 2 6 3 2 2 2" xfId="44533" xr:uid="{00000000-0005-0000-0000-00006B490000}"/>
    <cellStyle name="Migliaia 3 2 4 2 6 3 2 3" xfId="33116" xr:uid="{00000000-0005-0000-0000-00006C490000}"/>
    <cellStyle name="Migliaia 3 2 4 2 6 3 3" xfId="15988" xr:uid="{00000000-0005-0000-0000-00006D490000}"/>
    <cellStyle name="Migliaia 3 2 4 2 6 3 3 2" xfId="38825" xr:uid="{00000000-0005-0000-0000-00006E490000}"/>
    <cellStyle name="Migliaia 3 2 4 2 6 3 4" xfId="27408" xr:uid="{00000000-0005-0000-0000-00006F490000}"/>
    <cellStyle name="Migliaia 3 2 4 2 6 4" xfId="7425" xr:uid="{00000000-0005-0000-0000-000070490000}"/>
    <cellStyle name="Migliaia 3 2 4 2 6 4 2" xfId="18842" xr:uid="{00000000-0005-0000-0000-000071490000}"/>
    <cellStyle name="Migliaia 3 2 4 2 6 4 2 2" xfId="41679" xr:uid="{00000000-0005-0000-0000-000072490000}"/>
    <cellStyle name="Migliaia 3 2 4 2 6 4 3" xfId="30262" xr:uid="{00000000-0005-0000-0000-000073490000}"/>
    <cellStyle name="Migliaia 3 2 4 2 6 5" xfId="13134" xr:uid="{00000000-0005-0000-0000-000074490000}"/>
    <cellStyle name="Migliaia 3 2 4 2 6 5 2" xfId="35971" xr:uid="{00000000-0005-0000-0000-000075490000}"/>
    <cellStyle name="Migliaia 3 2 4 2 6 6" xfId="24554" xr:uid="{00000000-0005-0000-0000-000076490000}"/>
    <cellStyle name="Migliaia 3 2 4 2 7" xfId="2056" xr:uid="{00000000-0005-0000-0000-000077490000}"/>
    <cellStyle name="Migliaia 3 2 4 2 7 2" xfId="4912" xr:uid="{00000000-0005-0000-0000-000078490000}"/>
    <cellStyle name="Migliaia 3 2 4 2 7 2 2" xfId="10620" xr:uid="{00000000-0005-0000-0000-000079490000}"/>
    <cellStyle name="Migliaia 3 2 4 2 7 2 2 2" xfId="22038" xr:uid="{00000000-0005-0000-0000-00007A490000}"/>
    <cellStyle name="Migliaia 3 2 4 2 7 2 2 2 2" xfId="44875" xr:uid="{00000000-0005-0000-0000-00007B490000}"/>
    <cellStyle name="Migliaia 3 2 4 2 7 2 2 3" xfId="33458" xr:uid="{00000000-0005-0000-0000-00007C490000}"/>
    <cellStyle name="Migliaia 3 2 4 2 7 2 3" xfId="16330" xr:uid="{00000000-0005-0000-0000-00007D490000}"/>
    <cellStyle name="Migliaia 3 2 4 2 7 2 3 2" xfId="39167" xr:uid="{00000000-0005-0000-0000-00007E490000}"/>
    <cellStyle name="Migliaia 3 2 4 2 7 2 4" xfId="27750" xr:uid="{00000000-0005-0000-0000-00007F490000}"/>
    <cellStyle name="Migliaia 3 2 4 2 7 3" xfId="7767" xr:uid="{00000000-0005-0000-0000-000080490000}"/>
    <cellStyle name="Migliaia 3 2 4 2 7 3 2" xfId="19184" xr:uid="{00000000-0005-0000-0000-000081490000}"/>
    <cellStyle name="Migliaia 3 2 4 2 7 3 2 2" xfId="42021" xr:uid="{00000000-0005-0000-0000-000082490000}"/>
    <cellStyle name="Migliaia 3 2 4 2 7 3 3" xfId="30604" xr:uid="{00000000-0005-0000-0000-000083490000}"/>
    <cellStyle name="Migliaia 3 2 4 2 7 4" xfId="13476" xr:uid="{00000000-0005-0000-0000-000084490000}"/>
    <cellStyle name="Migliaia 3 2 4 2 7 4 2" xfId="36313" xr:uid="{00000000-0005-0000-0000-000085490000}"/>
    <cellStyle name="Migliaia 3 2 4 2 7 5" xfId="24896" xr:uid="{00000000-0005-0000-0000-000086490000}"/>
    <cellStyle name="Migliaia 3 2 4 2 8" xfId="3485" xr:uid="{00000000-0005-0000-0000-000087490000}"/>
    <cellStyle name="Migliaia 3 2 4 2 8 2" xfId="9194" xr:uid="{00000000-0005-0000-0000-000088490000}"/>
    <cellStyle name="Migliaia 3 2 4 2 8 2 2" xfId="20611" xr:uid="{00000000-0005-0000-0000-000089490000}"/>
    <cellStyle name="Migliaia 3 2 4 2 8 2 2 2" xfId="43448" xr:uid="{00000000-0005-0000-0000-00008A490000}"/>
    <cellStyle name="Migliaia 3 2 4 2 8 2 3" xfId="32031" xr:uid="{00000000-0005-0000-0000-00008B490000}"/>
    <cellStyle name="Migliaia 3 2 4 2 8 3" xfId="14903" xr:uid="{00000000-0005-0000-0000-00008C490000}"/>
    <cellStyle name="Migliaia 3 2 4 2 8 3 2" xfId="37740" xr:uid="{00000000-0005-0000-0000-00008D490000}"/>
    <cellStyle name="Migliaia 3 2 4 2 8 4" xfId="26323" xr:uid="{00000000-0005-0000-0000-00008E490000}"/>
    <cellStyle name="Migliaia 3 2 4 2 9" xfId="6340" xr:uid="{00000000-0005-0000-0000-00008F490000}"/>
    <cellStyle name="Migliaia 3 2 4 2 9 2" xfId="17757" xr:uid="{00000000-0005-0000-0000-000090490000}"/>
    <cellStyle name="Migliaia 3 2 4 2 9 2 2" xfId="40594" xr:uid="{00000000-0005-0000-0000-000091490000}"/>
    <cellStyle name="Migliaia 3 2 4 2 9 3" xfId="29177" xr:uid="{00000000-0005-0000-0000-000092490000}"/>
    <cellStyle name="Migliaia 3 2 4 3" xfId="577" xr:uid="{00000000-0005-0000-0000-000093490000}"/>
    <cellStyle name="Migliaia 3 2 4 3 2" xfId="2159" xr:uid="{00000000-0005-0000-0000-000094490000}"/>
    <cellStyle name="Migliaia 3 2 4 3 2 2" xfId="5015" xr:uid="{00000000-0005-0000-0000-000095490000}"/>
    <cellStyle name="Migliaia 3 2 4 3 2 2 2" xfId="10723" xr:uid="{00000000-0005-0000-0000-000096490000}"/>
    <cellStyle name="Migliaia 3 2 4 3 2 2 2 2" xfId="22141" xr:uid="{00000000-0005-0000-0000-000097490000}"/>
    <cellStyle name="Migliaia 3 2 4 3 2 2 2 2 2" xfId="44978" xr:uid="{00000000-0005-0000-0000-000098490000}"/>
    <cellStyle name="Migliaia 3 2 4 3 2 2 2 3" xfId="33561" xr:uid="{00000000-0005-0000-0000-000099490000}"/>
    <cellStyle name="Migliaia 3 2 4 3 2 2 3" xfId="16433" xr:uid="{00000000-0005-0000-0000-00009A490000}"/>
    <cellStyle name="Migliaia 3 2 4 3 2 2 3 2" xfId="39270" xr:uid="{00000000-0005-0000-0000-00009B490000}"/>
    <cellStyle name="Migliaia 3 2 4 3 2 2 4" xfId="27853" xr:uid="{00000000-0005-0000-0000-00009C490000}"/>
    <cellStyle name="Migliaia 3 2 4 3 2 3" xfId="7870" xr:uid="{00000000-0005-0000-0000-00009D490000}"/>
    <cellStyle name="Migliaia 3 2 4 3 2 3 2" xfId="19287" xr:uid="{00000000-0005-0000-0000-00009E490000}"/>
    <cellStyle name="Migliaia 3 2 4 3 2 3 2 2" xfId="42124" xr:uid="{00000000-0005-0000-0000-00009F490000}"/>
    <cellStyle name="Migliaia 3 2 4 3 2 3 3" xfId="30707" xr:uid="{00000000-0005-0000-0000-0000A0490000}"/>
    <cellStyle name="Migliaia 3 2 4 3 2 4" xfId="13579" xr:uid="{00000000-0005-0000-0000-0000A1490000}"/>
    <cellStyle name="Migliaia 3 2 4 3 2 4 2" xfId="36416" xr:uid="{00000000-0005-0000-0000-0000A2490000}"/>
    <cellStyle name="Migliaia 3 2 4 3 2 5" xfId="24999" xr:uid="{00000000-0005-0000-0000-0000A3490000}"/>
    <cellStyle name="Migliaia 3 2 4 3 3" xfId="3588" xr:uid="{00000000-0005-0000-0000-0000A4490000}"/>
    <cellStyle name="Migliaia 3 2 4 3 3 2" xfId="9297" xr:uid="{00000000-0005-0000-0000-0000A5490000}"/>
    <cellStyle name="Migliaia 3 2 4 3 3 2 2" xfId="20714" xr:uid="{00000000-0005-0000-0000-0000A6490000}"/>
    <cellStyle name="Migliaia 3 2 4 3 3 2 2 2" xfId="43551" xr:uid="{00000000-0005-0000-0000-0000A7490000}"/>
    <cellStyle name="Migliaia 3 2 4 3 3 2 3" xfId="32134" xr:uid="{00000000-0005-0000-0000-0000A8490000}"/>
    <cellStyle name="Migliaia 3 2 4 3 3 3" xfId="15006" xr:uid="{00000000-0005-0000-0000-0000A9490000}"/>
    <cellStyle name="Migliaia 3 2 4 3 3 3 2" xfId="37843" xr:uid="{00000000-0005-0000-0000-0000AA490000}"/>
    <cellStyle name="Migliaia 3 2 4 3 3 4" xfId="26426" xr:uid="{00000000-0005-0000-0000-0000AB490000}"/>
    <cellStyle name="Migliaia 3 2 4 3 4" xfId="6443" xr:uid="{00000000-0005-0000-0000-0000AC490000}"/>
    <cellStyle name="Migliaia 3 2 4 3 4 2" xfId="17860" xr:uid="{00000000-0005-0000-0000-0000AD490000}"/>
    <cellStyle name="Migliaia 3 2 4 3 4 2 2" xfId="40697" xr:uid="{00000000-0005-0000-0000-0000AE490000}"/>
    <cellStyle name="Migliaia 3 2 4 3 4 3" xfId="29280" xr:uid="{00000000-0005-0000-0000-0000AF490000}"/>
    <cellStyle name="Migliaia 3 2 4 3 5" xfId="12152" xr:uid="{00000000-0005-0000-0000-0000B0490000}"/>
    <cellStyle name="Migliaia 3 2 4 3 5 2" xfId="34989" xr:uid="{00000000-0005-0000-0000-0000B1490000}"/>
    <cellStyle name="Migliaia 3 2 4 3 6" xfId="23572" xr:uid="{00000000-0005-0000-0000-0000B2490000}"/>
    <cellStyle name="Migliaia 3 2 4 4" xfId="840" xr:uid="{00000000-0005-0000-0000-0000B3490000}"/>
    <cellStyle name="Migliaia 3 2 4 4 2" xfId="2376" xr:uid="{00000000-0005-0000-0000-0000B4490000}"/>
    <cellStyle name="Migliaia 3 2 4 4 2 2" xfId="5232" xr:uid="{00000000-0005-0000-0000-0000B5490000}"/>
    <cellStyle name="Migliaia 3 2 4 4 2 2 2" xfId="10940" xr:uid="{00000000-0005-0000-0000-0000B6490000}"/>
    <cellStyle name="Migliaia 3 2 4 4 2 2 2 2" xfId="22358" xr:uid="{00000000-0005-0000-0000-0000B7490000}"/>
    <cellStyle name="Migliaia 3 2 4 4 2 2 2 2 2" xfId="45195" xr:uid="{00000000-0005-0000-0000-0000B8490000}"/>
    <cellStyle name="Migliaia 3 2 4 4 2 2 2 3" xfId="33778" xr:uid="{00000000-0005-0000-0000-0000B9490000}"/>
    <cellStyle name="Migliaia 3 2 4 4 2 2 3" xfId="16650" xr:uid="{00000000-0005-0000-0000-0000BA490000}"/>
    <cellStyle name="Migliaia 3 2 4 4 2 2 3 2" xfId="39487" xr:uid="{00000000-0005-0000-0000-0000BB490000}"/>
    <cellStyle name="Migliaia 3 2 4 4 2 2 4" xfId="28070" xr:uid="{00000000-0005-0000-0000-0000BC490000}"/>
    <cellStyle name="Migliaia 3 2 4 4 2 3" xfId="8087" xr:uid="{00000000-0005-0000-0000-0000BD490000}"/>
    <cellStyle name="Migliaia 3 2 4 4 2 3 2" xfId="19504" xr:uid="{00000000-0005-0000-0000-0000BE490000}"/>
    <cellStyle name="Migliaia 3 2 4 4 2 3 2 2" xfId="42341" xr:uid="{00000000-0005-0000-0000-0000BF490000}"/>
    <cellStyle name="Migliaia 3 2 4 4 2 3 3" xfId="30924" xr:uid="{00000000-0005-0000-0000-0000C0490000}"/>
    <cellStyle name="Migliaia 3 2 4 4 2 4" xfId="13796" xr:uid="{00000000-0005-0000-0000-0000C1490000}"/>
    <cellStyle name="Migliaia 3 2 4 4 2 4 2" xfId="36633" xr:uid="{00000000-0005-0000-0000-0000C2490000}"/>
    <cellStyle name="Migliaia 3 2 4 4 2 5" xfId="25216" xr:uid="{00000000-0005-0000-0000-0000C3490000}"/>
    <cellStyle name="Migliaia 3 2 4 4 3" xfId="3805" xr:uid="{00000000-0005-0000-0000-0000C4490000}"/>
    <cellStyle name="Migliaia 3 2 4 4 3 2" xfId="9514" xr:uid="{00000000-0005-0000-0000-0000C5490000}"/>
    <cellStyle name="Migliaia 3 2 4 4 3 2 2" xfId="20931" xr:uid="{00000000-0005-0000-0000-0000C6490000}"/>
    <cellStyle name="Migliaia 3 2 4 4 3 2 2 2" xfId="43768" xr:uid="{00000000-0005-0000-0000-0000C7490000}"/>
    <cellStyle name="Migliaia 3 2 4 4 3 2 3" xfId="32351" xr:uid="{00000000-0005-0000-0000-0000C8490000}"/>
    <cellStyle name="Migliaia 3 2 4 4 3 3" xfId="15223" xr:uid="{00000000-0005-0000-0000-0000C9490000}"/>
    <cellStyle name="Migliaia 3 2 4 4 3 3 2" xfId="38060" xr:uid="{00000000-0005-0000-0000-0000CA490000}"/>
    <cellStyle name="Migliaia 3 2 4 4 3 4" xfId="26643" xr:uid="{00000000-0005-0000-0000-0000CB490000}"/>
    <cellStyle name="Migliaia 3 2 4 4 4" xfId="6660" xr:uid="{00000000-0005-0000-0000-0000CC490000}"/>
    <cellStyle name="Migliaia 3 2 4 4 4 2" xfId="18077" xr:uid="{00000000-0005-0000-0000-0000CD490000}"/>
    <cellStyle name="Migliaia 3 2 4 4 4 2 2" xfId="40914" xr:uid="{00000000-0005-0000-0000-0000CE490000}"/>
    <cellStyle name="Migliaia 3 2 4 4 4 3" xfId="29497" xr:uid="{00000000-0005-0000-0000-0000CF490000}"/>
    <cellStyle name="Migliaia 3 2 4 4 5" xfId="12369" xr:uid="{00000000-0005-0000-0000-0000D0490000}"/>
    <cellStyle name="Migliaia 3 2 4 4 5 2" xfId="35206" xr:uid="{00000000-0005-0000-0000-0000D1490000}"/>
    <cellStyle name="Migliaia 3 2 4 4 6" xfId="23789" xr:uid="{00000000-0005-0000-0000-0000D2490000}"/>
    <cellStyle name="Migliaia 3 2 4 5" xfId="1087" xr:uid="{00000000-0005-0000-0000-0000D3490000}"/>
    <cellStyle name="Migliaia 3 2 4 5 2" xfId="2593" xr:uid="{00000000-0005-0000-0000-0000D4490000}"/>
    <cellStyle name="Migliaia 3 2 4 5 2 2" xfId="5449" xr:uid="{00000000-0005-0000-0000-0000D5490000}"/>
    <cellStyle name="Migliaia 3 2 4 5 2 2 2" xfId="11157" xr:uid="{00000000-0005-0000-0000-0000D6490000}"/>
    <cellStyle name="Migliaia 3 2 4 5 2 2 2 2" xfId="22575" xr:uid="{00000000-0005-0000-0000-0000D7490000}"/>
    <cellStyle name="Migliaia 3 2 4 5 2 2 2 2 2" xfId="45412" xr:uid="{00000000-0005-0000-0000-0000D8490000}"/>
    <cellStyle name="Migliaia 3 2 4 5 2 2 2 3" xfId="33995" xr:uid="{00000000-0005-0000-0000-0000D9490000}"/>
    <cellStyle name="Migliaia 3 2 4 5 2 2 3" xfId="16867" xr:uid="{00000000-0005-0000-0000-0000DA490000}"/>
    <cellStyle name="Migliaia 3 2 4 5 2 2 3 2" xfId="39704" xr:uid="{00000000-0005-0000-0000-0000DB490000}"/>
    <cellStyle name="Migliaia 3 2 4 5 2 2 4" xfId="28287" xr:uid="{00000000-0005-0000-0000-0000DC490000}"/>
    <cellStyle name="Migliaia 3 2 4 5 2 3" xfId="8304" xr:uid="{00000000-0005-0000-0000-0000DD490000}"/>
    <cellStyle name="Migliaia 3 2 4 5 2 3 2" xfId="19721" xr:uid="{00000000-0005-0000-0000-0000DE490000}"/>
    <cellStyle name="Migliaia 3 2 4 5 2 3 2 2" xfId="42558" xr:uid="{00000000-0005-0000-0000-0000DF490000}"/>
    <cellStyle name="Migliaia 3 2 4 5 2 3 3" xfId="31141" xr:uid="{00000000-0005-0000-0000-0000E0490000}"/>
    <cellStyle name="Migliaia 3 2 4 5 2 4" xfId="14013" xr:uid="{00000000-0005-0000-0000-0000E1490000}"/>
    <cellStyle name="Migliaia 3 2 4 5 2 4 2" xfId="36850" xr:uid="{00000000-0005-0000-0000-0000E2490000}"/>
    <cellStyle name="Migliaia 3 2 4 5 2 5" xfId="25433" xr:uid="{00000000-0005-0000-0000-0000E3490000}"/>
    <cellStyle name="Migliaia 3 2 4 5 3" xfId="4022" xr:uid="{00000000-0005-0000-0000-0000E4490000}"/>
    <cellStyle name="Migliaia 3 2 4 5 3 2" xfId="9731" xr:uid="{00000000-0005-0000-0000-0000E5490000}"/>
    <cellStyle name="Migliaia 3 2 4 5 3 2 2" xfId="21148" xr:uid="{00000000-0005-0000-0000-0000E6490000}"/>
    <cellStyle name="Migliaia 3 2 4 5 3 2 2 2" xfId="43985" xr:uid="{00000000-0005-0000-0000-0000E7490000}"/>
    <cellStyle name="Migliaia 3 2 4 5 3 2 3" xfId="32568" xr:uid="{00000000-0005-0000-0000-0000E8490000}"/>
    <cellStyle name="Migliaia 3 2 4 5 3 3" xfId="15440" xr:uid="{00000000-0005-0000-0000-0000E9490000}"/>
    <cellStyle name="Migliaia 3 2 4 5 3 3 2" xfId="38277" xr:uid="{00000000-0005-0000-0000-0000EA490000}"/>
    <cellStyle name="Migliaia 3 2 4 5 3 4" xfId="26860" xr:uid="{00000000-0005-0000-0000-0000EB490000}"/>
    <cellStyle name="Migliaia 3 2 4 5 4" xfId="6877" xr:uid="{00000000-0005-0000-0000-0000EC490000}"/>
    <cellStyle name="Migliaia 3 2 4 5 4 2" xfId="18294" xr:uid="{00000000-0005-0000-0000-0000ED490000}"/>
    <cellStyle name="Migliaia 3 2 4 5 4 2 2" xfId="41131" xr:uid="{00000000-0005-0000-0000-0000EE490000}"/>
    <cellStyle name="Migliaia 3 2 4 5 4 3" xfId="29714" xr:uid="{00000000-0005-0000-0000-0000EF490000}"/>
    <cellStyle name="Migliaia 3 2 4 5 5" xfId="12586" xr:uid="{00000000-0005-0000-0000-0000F0490000}"/>
    <cellStyle name="Migliaia 3 2 4 5 5 2" xfId="35423" xr:uid="{00000000-0005-0000-0000-0000F1490000}"/>
    <cellStyle name="Migliaia 3 2 4 5 6" xfId="24006" xr:uid="{00000000-0005-0000-0000-0000F2490000}"/>
    <cellStyle name="Migliaia 3 2 4 6" xfId="1334" xr:uid="{00000000-0005-0000-0000-0000F3490000}"/>
    <cellStyle name="Migliaia 3 2 4 6 2" xfId="2810" xr:uid="{00000000-0005-0000-0000-0000F4490000}"/>
    <cellStyle name="Migliaia 3 2 4 6 2 2" xfId="5666" xr:uid="{00000000-0005-0000-0000-0000F5490000}"/>
    <cellStyle name="Migliaia 3 2 4 6 2 2 2" xfId="11374" xr:uid="{00000000-0005-0000-0000-0000F6490000}"/>
    <cellStyle name="Migliaia 3 2 4 6 2 2 2 2" xfId="22792" xr:uid="{00000000-0005-0000-0000-0000F7490000}"/>
    <cellStyle name="Migliaia 3 2 4 6 2 2 2 2 2" xfId="45629" xr:uid="{00000000-0005-0000-0000-0000F8490000}"/>
    <cellStyle name="Migliaia 3 2 4 6 2 2 2 3" xfId="34212" xr:uid="{00000000-0005-0000-0000-0000F9490000}"/>
    <cellStyle name="Migliaia 3 2 4 6 2 2 3" xfId="17084" xr:uid="{00000000-0005-0000-0000-0000FA490000}"/>
    <cellStyle name="Migliaia 3 2 4 6 2 2 3 2" xfId="39921" xr:uid="{00000000-0005-0000-0000-0000FB490000}"/>
    <cellStyle name="Migliaia 3 2 4 6 2 2 4" xfId="28504" xr:uid="{00000000-0005-0000-0000-0000FC490000}"/>
    <cellStyle name="Migliaia 3 2 4 6 2 3" xfId="8521" xr:uid="{00000000-0005-0000-0000-0000FD490000}"/>
    <cellStyle name="Migliaia 3 2 4 6 2 3 2" xfId="19938" xr:uid="{00000000-0005-0000-0000-0000FE490000}"/>
    <cellStyle name="Migliaia 3 2 4 6 2 3 2 2" xfId="42775" xr:uid="{00000000-0005-0000-0000-0000FF490000}"/>
    <cellStyle name="Migliaia 3 2 4 6 2 3 3" xfId="31358" xr:uid="{00000000-0005-0000-0000-0000004A0000}"/>
    <cellStyle name="Migliaia 3 2 4 6 2 4" xfId="14230" xr:uid="{00000000-0005-0000-0000-0000014A0000}"/>
    <cellStyle name="Migliaia 3 2 4 6 2 4 2" xfId="37067" xr:uid="{00000000-0005-0000-0000-0000024A0000}"/>
    <cellStyle name="Migliaia 3 2 4 6 2 5" xfId="25650" xr:uid="{00000000-0005-0000-0000-0000034A0000}"/>
    <cellStyle name="Migliaia 3 2 4 6 3" xfId="4239" xr:uid="{00000000-0005-0000-0000-0000044A0000}"/>
    <cellStyle name="Migliaia 3 2 4 6 3 2" xfId="9948" xr:uid="{00000000-0005-0000-0000-0000054A0000}"/>
    <cellStyle name="Migliaia 3 2 4 6 3 2 2" xfId="21365" xr:uid="{00000000-0005-0000-0000-0000064A0000}"/>
    <cellStyle name="Migliaia 3 2 4 6 3 2 2 2" xfId="44202" xr:uid="{00000000-0005-0000-0000-0000074A0000}"/>
    <cellStyle name="Migliaia 3 2 4 6 3 2 3" xfId="32785" xr:uid="{00000000-0005-0000-0000-0000084A0000}"/>
    <cellStyle name="Migliaia 3 2 4 6 3 3" xfId="15657" xr:uid="{00000000-0005-0000-0000-0000094A0000}"/>
    <cellStyle name="Migliaia 3 2 4 6 3 3 2" xfId="38494" xr:uid="{00000000-0005-0000-0000-00000A4A0000}"/>
    <cellStyle name="Migliaia 3 2 4 6 3 4" xfId="27077" xr:uid="{00000000-0005-0000-0000-00000B4A0000}"/>
    <cellStyle name="Migliaia 3 2 4 6 4" xfId="7094" xr:uid="{00000000-0005-0000-0000-00000C4A0000}"/>
    <cellStyle name="Migliaia 3 2 4 6 4 2" xfId="18511" xr:uid="{00000000-0005-0000-0000-00000D4A0000}"/>
    <cellStyle name="Migliaia 3 2 4 6 4 2 2" xfId="41348" xr:uid="{00000000-0005-0000-0000-00000E4A0000}"/>
    <cellStyle name="Migliaia 3 2 4 6 4 3" xfId="29931" xr:uid="{00000000-0005-0000-0000-00000F4A0000}"/>
    <cellStyle name="Migliaia 3 2 4 6 5" xfId="12803" xr:uid="{00000000-0005-0000-0000-0000104A0000}"/>
    <cellStyle name="Migliaia 3 2 4 6 5 2" xfId="35640" xr:uid="{00000000-0005-0000-0000-0000114A0000}"/>
    <cellStyle name="Migliaia 3 2 4 6 6" xfId="24223" xr:uid="{00000000-0005-0000-0000-0000124A0000}"/>
    <cellStyle name="Migliaia 3 2 4 7" xfId="1581" xr:uid="{00000000-0005-0000-0000-0000134A0000}"/>
    <cellStyle name="Migliaia 3 2 4 7 2" xfId="3027" xr:uid="{00000000-0005-0000-0000-0000144A0000}"/>
    <cellStyle name="Migliaia 3 2 4 7 2 2" xfId="5883" xr:uid="{00000000-0005-0000-0000-0000154A0000}"/>
    <cellStyle name="Migliaia 3 2 4 7 2 2 2" xfId="11591" xr:uid="{00000000-0005-0000-0000-0000164A0000}"/>
    <cellStyle name="Migliaia 3 2 4 7 2 2 2 2" xfId="23009" xr:uid="{00000000-0005-0000-0000-0000174A0000}"/>
    <cellStyle name="Migliaia 3 2 4 7 2 2 2 2 2" xfId="45846" xr:uid="{00000000-0005-0000-0000-0000184A0000}"/>
    <cellStyle name="Migliaia 3 2 4 7 2 2 2 3" xfId="34429" xr:uid="{00000000-0005-0000-0000-0000194A0000}"/>
    <cellStyle name="Migliaia 3 2 4 7 2 2 3" xfId="17301" xr:uid="{00000000-0005-0000-0000-00001A4A0000}"/>
    <cellStyle name="Migliaia 3 2 4 7 2 2 3 2" xfId="40138" xr:uid="{00000000-0005-0000-0000-00001B4A0000}"/>
    <cellStyle name="Migliaia 3 2 4 7 2 2 4" xfId="28721" xr:uid="{00000000-0005-0000-0000-00001C4A0000}"/>
    <cellStyle name="Migliaia 3 2 4 7 2 3" xfId="8738" xr:uid="{00000000-0005-0000-0000-00001D4A0000}"/>
    <cellStyle name="Migliaia 3 2 4 7 2 3 2" xfId="20155" xr:uid="{00000000-0005-0000-0000-00001E4A0000}"/>
    <cellStyle name="Migliaia 3 2 4 7 2 3 2 2" xfId="42992" xr:uid="{00000000-0005-0000-0000-00001F4A0000}"/>
    <cellStyle name="Migliaia 3 2 4 7 2 3 3" xfId="31575" xr:uid="{00000000-0005-0000-0000-0000204A0000}"/>
    <cellStyle name="Migliaia 3 2 4 7 2 4" xfId="14447" xr:uid="{00000000-0005-0000-0000-0000214A0000}"/>
    <cellStyle name="Migliaia 3 2 4 7 2 4 2" xfId="37284" xr:uid="{00000000-0005-0000-0000-0000224A0000}"/>
    <cellStyle name="Migliaia 3 2 4 7 2 5" xfId="25867" xr:uid="{00000000-0005-0000-0000-0000234A0000}"/>
    <cellStyle name="Migliaia 3 2 4 7 3" xfId="4456" xr:uid="{00000000-0005-0000-0000-0000244A0000}"/>
    <cellStyle name="Migliaia 3 2 4 7 3 2" xfId="10165" xr:uid="{00000000-0005-0000-0000-0000254A0000}"/>
    <cellStyle name="Migliaia 3 2 4 7 3 2 2" xfId="21582" xr:uid="{00000000-0005-0000-0000-0000264A0000}"/>
    <cellStyle name="Migliaia 3 2 4 7 3 2 2 2" xfId="44419" xr:uid="{00000000-0005-0000-0000-0000274A0000}"/>
    <cellStyle name="Migliaia 3 2 4 7 3 2 3" xfId="33002" xr:uid="{00000000-0005-0000-0000-0000284A0000}"/>
    <cellStyle name="Migliaia 3 2 4 7 3 3" xfId="15874" xr:uid="{00000000-0005-0000-0000-0000294A0000}"/>
    <cellStyle name="Migliaia 3 2 4 7 3 3 2" xfId="38711" xr:uid="{00000000-0005-0000-0000-00002A4A0000}"/>
    <cellStyle name="Migliaia 3 2 4 7 3 4" xfId="27294" xr:uid="{00000000-0005-0000-0000-00002B4A0000}"/>
    <cellStyle name="Migliaia 3 2 4 7 4" xfId="7311" xr:uid="{00000000-0005-0000-0000-00002C4A0000}"/>
    <cellStyle name="Migliaia 3 2 4 7 4 2" xfId="18728" xr:uid="{00000000-0005-0000-0000-00002D4A0000}"/>
    <cellStyle name="Migliaia 3 2 4 7 4 2 2" xfId="41565" xr:uid="{00000000-0005-0000-0000-00002E4A0000}"/>
    <cellStyle name="Migliaia 3 2 4 7 4 3" xfId="30148" xr:uid="{00000000-0005-0000-0000-00002F4A0000}"/>
    <cellStyle name="Migliaia 3 2 4 7 5" xfId="13020" xr:uid="{00000000-0005-0000-0000-0000304A0000}"/>
    <cellStyle name="Migliaia 3 2 4 7 5 2" xfId="35857" xr:uid="{00000000-0005-0000-0000-0000314A0000}"/>
    <cellStyle name="Migliaia 3 2 4 7 6" xfId="24440" xr:uid="{00000000-0005-0000-0000-0000324A0000}"/>
    <cellStyle name="Migliaia 3 2 4 8" xfId="1931" xr:uid="{00000000-0005-0000-0000-0000334A0000}"/>
    <cellStyle name="Migliaia 3 2 4 8 2" xfId="4787" xr:uid="{00000000-0005-0000-0000-0000344A0000}"/>
    <cellStyle name="Migliaia 3 2 4 8 2 2" xfId="10496" xr:uid="{00000000-0005-0000-0000-0000354A0000}"/>
    <cellStyle name="Migliaia 3 2 4 8 2 2 2" xfId="21913" xr:uid="{00000000-0005-0000-0000-0000364A0000}"/>
    <cellStyle name="Migliaia 3 2 4 8 2 2 2 2" xfId="44750" xr:uid="{00000000-0005-0000-0000-0000374A0000}"/>
    <cellStyle name="Migliaia 3 2 4 8 2 2 3" xfId="33333" xr:uid="{00000000-0005-0000-0000-0000384A0000}"/>
    <cellStyle name="Migliaia 3 2 4 8 2 3" xfId="16205" xr:uid="{00000000-0005-0000-0000-0000394A0000}"/>
    <cellStyle name="Migliaia 3 2 4 8 2 3 2" xfId="39042" xr:uid="{00000000-0005-0000-0000-00003A4A0000}"/>
    <cellStyle name="Migliaia 3 2 4 8 2 4" xfId="27625" xr:uid="{00000000-0005-0000-0000-00003B4A0000}"/>
    <cellStyle name="Migliaia 3 2 4 8 3" xfId="7642" xr:uid="{00000000-0005-0000-0000-00003C4A0000}"/>
    <cellStyle name="Migliaia 3 2 4 8 3 2" xfId="19059" xr:uid="{00000000-0005-0000-0000-00003D4A0000}"/>
    <cellStyle name="Migliaia 3 2 4 8 3 2 2" xfId="41896" xr:uid="{00000000-0005-0000-0000-00003E4A0000}"/>
    <cellStyle name="Migliaia 3 2 4 8 3 3" xfId="30479" xr:uid="{00000000-0005-0000-0000-00003F4A0000}"/>
    <cellStyle name="Migliaia 3 2 4 8 4" xfId="13351" xr:uid="{00000000-0005-0000-0000-0000404A0000}"/>
    <cellStyle name="Migliaia 3 2 4 8 4 2" xfId="36188" xr:uid="{00000000-0005-0000-0000-0000414A0000}"/>
    <cellStyle name="Migliaia 3 2 4 8 5" xfId="24771" xr:uid="{00000000-0005-0000-0000-0000424A0000}"/>
    <cellStyle name="Migliaia 3 2 4 9" xfId="3360" xr:uid="{00000000-0005-0000-0000-0000434A0000}"/>
    <cellStyle name="Migliaia 3 2 4 9 2" xfId="9069" xr:uid="{00000000-0005-0000-0000-0000444A0000}"/>
    <cellStyle name="Migliaia 3 2 4 9 2 2" xfId="20486" xr:uid="{00000000-0005-0000-0000-0000454A0000}"/>
    <cellStyle name="Migliaia 3 2 4 9 2 2 2" xfId="43323" xr:uid="{00000000-0005-0000-0000-0000464A0000}"/>
    <cellStyle name="Migliaia 3 2 4 9 2 3" xfId="31906" xr:uid="{00000000-0005-0000-0000-0000474A0000}"/>
    <cellStyle name="Migliaia 3 2 4 9 3" xfId="14778" xr:uid="{00000000-0005-0000-0000-0000484A0000}"/>
    <cellStyle name="Migliaia 3 2 4 9 3 2" xfId="37615" xr:uid="{00000000-0005-0000-0000-0000494A0000}"/>
    <cellStyle name="Migliaia 3 2 4 9 4" xfId="26198" xr:uid="{00000000-0005-0000-0000-00004A4A0000}"/>
    <cellStyle name="Migliaia 3 2 5" xfId="278" xr:uid="{00000000-0005-0000-0000-00004B4A0000}"/>
    <cellStyle name="Migliaia 3 2 5 10" xfId="6191" xr:uid="{00000000-0005-0000-0000-00004C4A0000}"/>
    <cellStyle name="Migliaia 3 2 5 10 2" xfId="17608" xr:uid="{00000000-0005-0000-0000-00004D4A0000}"/>
    <cellStyle name="Migliaia 3 2 5 10 2 2" xfId="40445" xr:uid="{00000000-0005-0000-0000-00004E4A0000}"/>
    <cellStyle name="Migliaia 3 2 5 10 3" xfId="29028" xr:uid="{00000000-0005-0000-0000-00004F4A0000}"/>
    <cellStyle name="Migliaia 3 2 5 11" xfId="11900" xr:uid="{00000000-0005-0000-0000-0000504A0000}"/>
    <cellStyle name="Migliaia 3 2 5 11 2" xfId="34737" xr:uid="{00000000-0005-0000-0000-0000514A0000}"/>
    <cellStyle name="Migliaia 3 2 5 12" xfId="23320" xr:uid="{00000000-0005-0000-0000-0000524A0000}"/>
    <cellStyle name="Migliaia 3 2 5 2" xfId="436" xr:uid="{00000000-0005-0000-0000-0000534A0000}"/>
    <cellStyle name="Migliaia 3 2 5 2 10" xfId="12028" xr:uid="{00000000-0005-0000-0000-0000544A0000}"/>
    <cellStyle name="Migliaia 3 2 5 2 10 2" xfId="34865" xr:uid="{00000000-0005-0000-0000-0000554A0000}"/>
    <cellStyle name="Migliaia 3 2 5 2 11" xfId="23448" xr:uid="{00000000-0005-0000-0000-0000564A0000}"/>
    <cellStyle name="Migliaia 3 2 5 2 2" xfId="690" xr:uid="{00000000-0005-0000-0000-0000574A0000}"/>
    <cellStyle name="Migliaia 3 2 5 2 2 2" xfId="2252" xr:uid="{00000000-0005-0000-0000-0000584A0000}"/>
    <cellStyle name="Migliaia 3 2 5 2 2 2 2" xfId="5108" xr:uid="{00000000-0005-0000-0000-0000594A0000}"/>
    <cellStyle name="Migliaia 3 2 5 2 2 2 2 2" xfId="10816" xr:uid="{00000000-0005-0000-0000-00005A4A0000}"/>
    <cellStyle name="Migliaia 3 2 5 2 2 2 2 2 2" xfId="22234" xr:uid="{00000000-0005-0000-0000-00005B4A0000}"/>
    <cellStyle name="Migliaia 3 2 5 2 2 2 2 2 2 2" xfId="45071" xr:uid="{00000000-0005-0000-0000-00005C4A0000}"/>
    <cellStyle name="Migliaia 3 2 5 2 2 2 2 2 3" xfId="33654" xr:uid="{00000000-0005-0000-0000-00005D4A0000}"/>
    <cellStyle name="Migliaia 3 2 5 2 2 2 2 3" xfId="16526" xr:uid="{00000000-0005-0000-0000-00005E4A0000}"/>
    <cellStyle name="Migliaia 3 2 5 2 2 2 2 3 2" xfId="39363" xr:uid="{00000000-0005-0000-0000-00005F4A0000}"/>
    <cellStyle name="Migliaia 3 2 5 2 2 2 2 4" xfId="27946" xr:uid="{00000000-0005-0000-0000-0000604A0000}"/>
    <cellStyle name="Migliaia 3 2 5 2 2 2 3" xfId="7963" xr:uid="{00000000-0005-0000-0000-0000614A0000}"/>
    <cellStyle name="Migliaia 3 2 5 2 2 2 3 2" xfId="19380" xr:uid="{00000000-0005-0000-0000-0000624A0000}"/>
    <cellStyle name="Migliaia 3 2 5 2 2 2 3 2 2" xfId="42217" xr:uid="{00000000-0005-0000-0000-0000634A0000}"/>
    <cellStyle name="Migliaia 3 2 5 2 2 2 3 3" xfId="30800" xr:uid="{00000000-0005-0000-0000-0000644A0000}"/>
    <cellStyle name="Migliaia 3 2 5 2 2 2 4" xfId="13672" xr:uid="{00000000-0005-0000-0000-0000654A0000}"/>
    <cellStyle name="Migliaia 3 2 5 2 2 2 4 2" xfId="36509" xr:uid="{00000000-0005-0000-0000-0000664A0000}"/>
    <cellStyle name="Migliaia 3 2 5 2 2 2 5" xfId="25092" xr:uid="{00000000-0005-0000-0000-0000674A0000}"/>
    <cellStyle name="Migliaia 3 2 5 2 2 3" xfId="3681" xr:uid="{00000000-0005-0000-0000-0000684A0000}"/>
    <cellStyle name="Migliaia 3 2 5 2 2 3 2" xfId="9390" xr:uid="{00000000-0005-0000-0000-0000694A0000}"/>
    <cellStyle name="Migliaia 3 2 5 2 2 3 2 2" xfId="20807" xr:uid="{00000000-0005-0000-0000-00006A4A0000}"/>
    <cellStyle name="Migliaia 3 2 5 2 2 3 2 2 2" xfId="43644" xr:uid="{00000000-0005-0000-0000-00006B4A0000}"/>
    <cellStyle name="Migliaia 3 2 5 2 2 3 2 3" xfId="32227" xr:uid="{00000000-0005-0000-0000-00006C4A0000}"/>
    <cellStyle name="Migliaia 3 2 5 2 2 3 3" xfId="15099" xr:uid="{00000000-0005-0000-0000-00006D4A0000}"/>
    <cellStyle name="Migliaia 3 2 5 2 2 3 3 2" xfId="37936" xr:uid="{00000000-0005-0000-0000-00006E4A0000}"/>
    <cellStyle name="Migliaia 3 2 5 2 2 3 4" xfId="26519" xr:uid="{00000000-0005-0000-0000-00006F4A0000}"/>
    <cellStyle name="Migliaia 3 2 5 2 2 4" xfId="6536" xr:uid="{00000000-0005-0000-0000-0000704A0000}"/>
    <cellStyle name="Migliaia 3 2 5 2 2 4 2" xfId="17953" xr:uid="{00000000-0005-0000-0000-0000714A0000}"/>
    <cellStyle name="Migliaia 3 2 5 2 2 4 2 2" xfId="40790" xr:uid="{00000000-0005-0000-0000-0000724A0000}"/>
    <cellStyle name="Migliaia 3 2 5 2 2 4 3" xfId="29373" xr:uid="{00000000-0005-0000-0000-0000734A0000}"/>
    <cellStyle name="Migliaia 3 2 5 2 2 5" xfId="12245" xr:uid="{00000000-0005-0000-0000-0000744A0000}"/>
    <cellStyle name="Migliaia 3 2 5 2 2 5 2" xfId="35082" xr:uid="{00000000-0005-0000-0000-0000754A0000}"/>
    <cellStyle name="Migliaia 3 2 5 2 2 6" xfId="23665" xr:uid="{00000000-0005-0000-0000-0000764A0000}"/>
    <cellStyle name="Migliaia 3 2 5 2 3" xfId="950" xr:uid="{00000000-0005-0000-0000-0000774A0000}"/>
    <cellStyle name="Migliaia 3 2 5 2 3 2" xfId="2469" xr:uid="{00000000-0005-0000-0000-0000784A0000}"/>
    <cellStyle name="Migliaia 3 2 5 2 3 2 2" xfId="5325" xr:uid="{00000000-0005-0000-0000-0000794A0000}"/>
    <cellStyle name="Migliaia 3 2 5 2 3 2 2 2" xfId="11033" xr:uid="{00000000-0005-0000-0000-00007A4A0000}"/>
    <cellStyle name="Migliaia 3 2 5 2 3 2 2 2 2" xfId="22451" xr:uid="{00000000-0005-0000-0000-00007B4A0000}"/>
    <cellStyle name="Migliaia 3 2 5 2 3 2 2 2 2 2" xfId="45288" xr:uid="{00000000-0005-0000-0000-00007C4A0000}"/>
    <cellStyle name="Migliaia 3 2 5 2 3 2 2 2 3" xfId="33871" xr:uid="{00000000-0005-0000-0000-00007D4A0000}"/>
    <cellStyle name="Migliaia 3 2 5 2 3 2 2 3" xfId="16743" xr:uid="{00000000-0005-0000-0000-00007E4A0000}"/>
    <cellStyle name="Migliaia 3 2 5 2 3 2 2 3 2" xfId="39580" xr:uid="{00000000-0005-0000-0000-00007F4A0000}"/>
    <cellStyle name="Migliaia 3 2 5 2 3 2 2 4" xfId="28163" xr:uid="{00000000-0005-0000-0000-0000804A0000}"/>
    <cellStyle name="Migliaia 3 2 5 2 3 2 3" xfId="8180" xr:uid="{00000000-0005-0000-0000-0000814A0000}"/>
    <cellStyle name="Migliaia 3 2 5 2 3 2 3 2" xfId="19597" xr:uid="{00000000-0005-0000-0000-0000824A0000}"/>
    <cellStyle name="Migliaia 3 2 5 2 3 2 3 2 2" xfId="42434" xr:uid="{00000000-0005-0000-0000-0000834A0000}"/>
    <cellStyle name="Migliaia 3 2 5 2 3 2 3 3" xfId="31017" xr:uid="{00000000-0005-0000-0000-0000844A0000}"/>
    <cellStyle name="Migliaia 3 2 5 2 3 2 4" xfId="13889" xr:uid="{00000000-0005-0000-0000-0000854A0000}"/>
    <cellStyle name="Migliaia 3 2 5 2 3 2 4 2" xfId="36726" xr:uid="{00000000-0005-0000-0000-0000864A0000}"/>
    <cellStyle name="Migliaia 3 2 5 2 3 2 5" xfId="25309" xr:uid="{00000000-0005-0000-0000-0000874A0000}"/>
    <cellStyle name="Migliaia 3 2 5 2 3 3" xfId="3898" xr:uid="{00000000-0005-0000-0000-0000884A0000}"/>
    <cellStyle name="Migliaia 3 2 5 2 3 3 2" xfId="9607" xr:uid="{00000000-0005-0000-0000-0000894A0000}"/>
    <cellStyle name="Migliaia 3 2 5 2 3 3 2 2" xfId="21024" xr:uid="{00000000-0005-0000-0000-00008A4A0000}"/>
    <cellStyle name="Migliaia 3 2 5 2 3 3 2 2 2" xfId="43861" xr:uid="{00000000-0005-0000-0000-00008B4A0000}"/>
    <cellStyle name="Migliaia 3 2 5 2 3 3 2 3" xfId="32444" xr:uid="{00000000-0005-0000-0000-00008C4A0000}"/>
    <cellStyle name="Migliaia 3 2 5 2 3 3 3" xfId="15316" xr:uid="{00000000-0005-0000-0000-00008D4A0000}"/>
    <cellStyle name="Migliaia 3 2 5 2 3 3 3 2" xfId="38153" xr:uid="{00000000-0005-0000-0000-00008E4A0000}"/>
    <cellStyle name="Migliaia 3 2 5 2 3 3 4" xfId="26736" xr:uid="{00000000-0005-0000-0000-00008F4A0000}"/>
    <cellStyle name="Migliaia 3 2 5 2 3 4" xfId="6753" xr:uid="{00000000-0005-0000-0000-0000904A0000}"/>
    <cellStyle name="Migliaia 3 2 5 2 3 4 2" xfId="18170" xr:uid="{00000000-0005-0000-0000-0000914A0000}"/>
    <cellStyle name="Migliaia 3 2 5 2 3 4 2 2" xfId="41007" xr:uid="{00000000-0005-0000-0000-0000924A0000}"/>
    <cellStyle name="Migliaia 3 2 5 2 3 4 3" xfId="29590" xr:uid="{00000000-0005-0000-0000-0000934A0000}"/>
    <cellStyle name="Migliaia 3 2 5 2 3 5" xfId="12462" xr:uid="{00000000-0005-0000-0000-0000944A0000}"/>
    <cellStyle name="Migliaia 3 2 5 2 3 5 2" xfId="35299" xr:uid="{00000000-0005-0000-0000-0000954A0000}"/>
    <cellStyle name="Migliaia 3 2 5 2 3 6" xfId="23882" xr:uid="{00000000-0005-0000-0000-0000964A0000}"/>
    <cellStyle name="Migliaia 3 2 5 2 4" xfId="1197" xr:uid="{00000000-0005-0000-0000-0000974A0000}"/>
    <cellStyle name="Migliaia 3 2 5 2 4 2" xfId="2686" xr:uid="{00000000-0005-0000-0000-0000984A0000}"/>
    <cellStyle name="Migliaia 3 2 5 2 4 2 2" xfId="5542" xr:uid="{00000000-0005-0000-0000-0000994A0000}"/>
    <cellStyle name="Migliaia 3 2 5 2 4 2 2 2" xfId="11250" xr:uid="{00000000-0005-0000-0000-00009A4A0000}"/>
    <cellStyle name="Migliaia 3 2 5 2 4 2 2 2 2" xfId="22668" xr:uid="{00000000-0005-0000-0000-00009B4A0000}"/>
    <cellStyle name="Migliaia 3 2 5 2 4 2 2 2 2 2" xfId="45505" xr:uid="{00000000-0005-0000-0000-00009C4A0000}"/>
    <cellStyle name="Migliaia 3 2 5 2 4 2 2 2 3" xfId="34088" xr:uid="{00000000-0005-0000-0000-00009D4A0000}"/>
    <cellStyle name="Migliaia 3 2 5 2 4 2 2 3" xfId="16960" xr:uid="{00000000-0005-0000-0000-00009E4A0000}"/>
    <cellStyle name="Migliaia 3 2 5 2 4 2 2 3 2" xfId="39797" xr:uid="{00000000-0005-0000-0000-00009F4A0000}"/>
    <cellStyle name="Migliaia 3 2 5 2 4 2 2 4" xfId="28380" xr:uid="{00000000-0005-0000-0000-0000A04A0000}"/>
    <cellStyle name="Migliaia 3 2 5 2 4 2 3" xfId="8397" xr:uid="{00000000-0005-0000-0000-0000A14A0000}"/>
    <cellStyle name="Migliaia 3 2 5 2 4 2 3 2" xfId="19814" xr:uid="{00000000-0005-0000-0000-0000A24A0000}"/>
    <cellStyle name="Migliaia 3 2 5 2 4 2 3 2 2" xfId="42651" xr:uid="{00000000-0005-0000-0000-0000A34A0000}"/>
    <cellStyle name="Migliaia 3 2 5 2 4 2 3 3" xfId="31234" xr:uid="{00000000-0005-0000-0000-0000A44A0000}"/>
    <cellStyle name="Migliaia 3 2 5 2 4 2 4" xfId="14106" xr:uid="{00000000-0005-0000-0000-0000A54A0000}"/>
    <cellStyle name="Migliaia 3 2 5 2 4 2 4 2" xfId="36943" xr:uid="{00000000-0005-0000-0000-0000A64A0000}"/>
    <cellStyle name="Migliaia 3 2 5 2 4 2 5" xfId="25526" xr:uid="{00000000-0005-0000-0000-0000A74A0000}"/>
    <cellStyle name="Migliaia 3 2 5 2 4 3" xfId="4115" xr:uid="{00000000-0005-0000-0000-0000A84A0000}"/>
    <cellStyle name="Migliaia 3 2 5 2 4 3 2" xfId="9824" xr:uid="{00000000-0005-0000-0000-0000A94A0000}"/>
    <cellStyle name="Migliaia 3 2 5 2 4 3 2 2" xfId="21241" xr:uid="{00000000-0005-0000-0000-0000AA4A0000}"/>
    <cellStyle name="Migliaia 3 2 5 2 4 3 2 2 2" xfId="44078" xr:uid="{00000000-0005-0000-0000-0000AB4A0000}"/>
    <cellStyle name="Migliaia 3 2 5 2 4 3 2 3" xfId="32661" xr:uid="{00000000-0005-0000-0000-0000AC4A0000}"/>
    <cellStyle name="Migliaia 3 2 5 2 4 3 3" xfId="15533" xr:uid="{00000000-0005-0000-0000-0000AD4A0000}"/>
    <cellStyle name="Migliaia 3 2 5 2 4 3 3 2" xfId="38370" xr:uid="{00000000-0005-0000-0000-0000AE4A0000}"/>
    <cellStyle name="Migliaia 3 2 5 2 4 3 4" xfId="26953" xr:uid="{00000000-0005-0000-0000-0000AF4A0000}"/>
    <cellStyle name="Migliaia 3 2 5 2 4 4" xfId="6970" xr:uid="{00000000-0005-0000-0000-0000B04A0000}"/>
    <cellStyle name="Migliaia 3 2 5 2 4 4 2" xfId="18387" xr:uid="{00000000-0005-0000-0000-0000B14A0000}"/>
    <cellStyle name="Migliaia 3 2 5 2 4 4 2 2" xfId="41224" xr:uid="{00000000-0005-0000-0000-0000B24A0000}"/>
    <cellStyle name="Migliaia 3 2 5 2 4 4 3" xfId="29807" xr:uid="{00000000-0005-0000-0000-0000B34A0000}"/>
    <cellStyle name="Migliaia 3 2 5 2 4 5" xfId="12679" xr:uid="{00000000-0005-0000-0000-0000B44A0000}"/>
    <cellStyle name="Migliaia 3 2 5 2 4 5 2" xfId="35516" xr:uid="{00000000-0005-0000-0000-0000B54A0000}"/>
    <cellStyle name="Migliaia 3 2 5 2 4 6" xfId="24099" xr:uid="{00000000-0005-0000-0000-0000B64A0000}"/>
    <cellStyle name="Migliaia 3 2 5 2 5" xfId="1444" xr:uid="{00000000-0005-0000-0000-0000B74A0000}"/>
    <cellStyle name="Migliaia 3 2 5 2 5 2" xfId="2903" xr:uid="{00000000-0005-0000-0000-0000B84A0000}"/>
    <cellStyle name="Migliaia 3 2 5 2 5 2 2" xfId="5759" xr:uid="{00000000-0005-0000-0000-0000B94A0000}"/>
    <cellStyle name="Migliaia 3 2 5 2 5 2 2 2" xfId="11467" xr:uid="{00000000-0005-0000-0000-0000BA4A0000}"/>
    <cellStyle name="Migliaia 3 2 5 2 5 2 2 2 2" xfId="22885" xr:uid="{00000000-0005-0000-0000-0000BB4A0000}"/>
    <cellStyle name="Migliaia 3 2 5 2 5 2 2 2 2 2" xfId="45722" xr:uid="{00000000-0005-0000-0000-0000BC4A0000}"/>
    <cellStyle name="Migliaia 3 2 5 2 5 2 2 2 3" xfId="34305" xr:uid="{00000000-0005-0000-0000-0000BD4A0000}"/>
    <cellStyle name="Migliaia 3 2 5 2 5 2 2 3" xfId="17177" xr:uid="{00000000-0005-0000-0000-0000BE4A0000}"/>
    <cellStyle name="Migliaia 3 2 5 2 5 2 2 3 2" xfId="40014" xr:uid="{00000000-0005-0000-0000-0000BF4A0000}"/>
    <cellStyle name="Migliaia 3 2 5 2 5 2 2 4" xfId="28597" xr:uid="{00000000-0005-0000-0000-0000C04A0000}"/>
    <cellStyle name="Migliaia 3 2 5 2 5 2 3" xfId="8614" xr:uid="{00000000-0005-0000-0000-0000C14A0000}"/>
    <cellStyle name="Migliaia 3 2 5 2 5 2 3 2" xfId="20031" xr:uid="{00000000-0005-0000-0000-0000C24A0000}"/>
    <cellStyle name="Migliaia 3 2 5 2 5 2 3 2 2" xfId="42868" xr:uid="{00000000-0005-0000-0000-0000C34A0000}"/>
    <cellStyle name="Migliaia 3 2 5 2 5 2 3 3" xfId="31451" xr:uid="{00000000-0005-0000-0000-0000C44A0000}"/>
    <cellStyle name="Migliaia 3 2 5 2 5 2 4" xfId="14323" xr:uid="{00000000-0005-0000-0000-0000C54A0000}"/>
    <cellStyle name="Migliaia 3 2 5 2 5 2 4 2" xfId="37160" xr:uid="{00000000-0005-0000-0000-0000C64A0000}"/>
    <cellStyle name="Migliaia 3 2 5 2 5 2 5" xfId="25743" xr:uid="{00000000-0005-0000-0000-0000C74A0000}"/>
    <cellStyle name="Migliaia 3 2 5 2 5 3" xfId="4332" xr:uid="{00000000-0005-0000-0000-0000C84A0000}"/>
    <cellStyle name="Migliaia 3 2 5 2 5 3 2" xfId="10041" xr:uid="{00000000-0005-0000-0000-0000C94A0000}"/>
    <cellStyle name="Migliaia 3 2 5 2 5 3 2 2" xfId="21458" xr:uid="{00000000-0005-0000-0000-0000CA4A0000}"/>
    <cellStyle name="Migliaia 3 2 5 2 5 3 2 2 2" xfId="44295" xr:uid="{00000000-0005-0000-0000-0000CB4A0000}"/>
    <cellStyle name="Migliaia 3 2 5 2 5 3 2 3" xfId="32878" xr:uid="{00000000-0005-0000-0000-0000CC4A0000}"/>
    <cellStyle name="Migliaia 3 2 5 2 5 3 3" xfId="15750" xr:uid="{00000000-0005-0000-0000-0000CD4A0000}"/>
    <cellStyle name="Migliaia 3 2 5 2 5 3 3 2" xfId="38587" xr:uid="{00000000-0005-0000-0000-0000CE4A0000}"/>
    <cellStyle name="Migliaia 3 2 5 2 5 3 4" xfId="27170" xr:uid="{00000000-0005-0000-0000-0000CF4A0000}"/>
    <cellStyle name="Migliaia 3 2 5 2 5 4" xfId="7187" xr:uid="{00000000-0005-0000-0000-0000D04A0000}"/>
    <cellStyle name="Migliaia 3 2 5 2 5 4 2" xfId="18604" xr:uid="{00000000-0005-0000-0000-0000D14A0000}"/>
    <cellStyle name="Migliaia 3 2 5 2 5 4 2 2" xfId="41441" xr:uid="{00000000-0005-0000-0000-0000D24A0000}"/>
    <cellStyle name="Migliaia 3 2 5 2 5 4 3" xfId="30024" xr:uid="{00000000-0005-0000-0000-0000D34A0000}"/>
    <cellStyle name="Migliaia 3 2 5 2 5 5" xfId="12896" xr:uid="{00000000-0005-0000-0000-0000D44A0000}"/>
    <cellStyle name="Migliaia 3 2 5 2 5 5 2" xfId="35733" xr:uid="{00000000-0005-0000-0000-0000D54A0000}"/>
    <cellStyle name="Migliaia 3 2 5 2 5 6" xfId="24316" xr:uid="{00000000-0005-0000-0000-0000D64A0000}"/>
    <cellStyle name="Migliaia 3 2 5 2 6" xfId="1691" xr:uid="{00000000-0005-0000-0000-0000D74A0000}"/>
    <cellStyle name="Migliaia 3 2 5 2 6 2" xfId="3120" xr:uid="{00000000-0005-0000-0000-0000D84A0000}"/>
    <cellStyle name="Migliaia 3 2 5 2 6 2 2" xfId="5976" xr:uid="{00000000-0005-0000-0000-0000D94A0000}"/>
    <cellStyle name="Migliaia 3 2 5 2 6 2 2 2" xfId="11684" xr:uid="{00000000-0005-0000-0000-0000DA4A0000}"/>
    <cellStyle name="Migliaia 3 2 5 2 6 2 2 2 2" xfId="23102" xr:uid="{00000000-0005-0000-0000-0000DB4A0000}"/>
    <cellStyle name="Migliaia 3 2 5 2 6 2 2 2 2 2" xfId="45939" xr:uid="{00000000-0005-0000-0000-0000DC4A0000}"/>
    <cellStyle name="Migliaia 3 2 5 2 6 2 2 2 3" xfId="34522" xr:uid="{00000000-0005-0000-0000-0000DD4A0000}"/>
    <cellStyle name="Migliaia 3 2 5 2 6 2 2 3" xfId="17394" xr:uid="{00000000-0005-0000-0000-0000DE4A0000}"/>
    <cellStyle name="Migliaia 3 2 5 2 6 2 2 3 2" xfId="40231" xr:uid="{00000000-0005-0000-0000-0000DF4A0000}"/>
    <cellStyle name="Migliaia 3 2 5 2 6 2 2 4" xfId="28814" xr:uid="{00000000-0005-0000-0000-0000E04A0000}"/>
    <cellStyle name="Migliaia 3 2 5 2 6 2 3" xfId="8831" xr:uid="{00000000-0005-0000-0000-0000E14A0000}"/>
    <cellStyle name="Migliaia 3 2 5 2 6 2 3 2" xfId="20248" xr:uid="{00000000-0005-0000-0000-0000E24A0000}"/>
    <cellStyle name="Migliaia 3 2 5 2 6 2 3 2 2" xfId="43085" xr:uid="{00000000-0005-0000-0000-0000E34A0000}"/>
    <cellStyle name="Migliaia 3 2 5 2 6 2 3 3" xfId="31668" xr:uid="{00000000-0005-0000-0000-0000E44A0000}"/>
    <cellStyle name="Migliaia 3 2 5 2 6 2 4" xfId="14540" xr:uid="{00000000-0005-0000-0000-0000E54A0000}"/>
    <cellStyle name="Migliaia 3 2 5 2 6 2 4 2" xfId="37377" xr:uid="{00000000-0005-0000-0000-0000E64A0000}"/>
    <cellStyle name="Migliaia 3 2 5 2 6 2 5" xfId="25960" xr:uid="{00000000-0005-0000-0000-0000E74A0000}"/>
    <cellStyle name="Migliaia 3 2 5 2 6 3" xfId="4549" xr:uid="{00000000-0005-0000-0000-0000E84A0000}"/>
    <cellStyle name="Migliaia 3 2 5 2 6 3 2" xfId="10258" xr:uid="{00000000-0005-0000-0000-0000E94A0000}"/>
    <cellStyle name="Migliaia 3 2 5 2 6 3 2 2" xfId="21675" xr:uid="{00000000-0005-0000-0000-0000EA4A0000}"/>
    <cellStyle name="Migliaia 3 2 5 2 6 3 2 2 2" xfId="44512" xr:uid="{00000000-0005-0000-0000-0000EB4A0000}"/>
    <cellStyle name="Migliaia 3 2 5 2 6 3 2 3" xfId="33095" xr:uid="{00000000-0005-0000-0000-0000EC4A0000}"/>
    <cellStyle name="Migliaia 3 2 5 2 6 3 3" xfId="15967" xr:uid="{00000000-0005-0000-0000-0000ED4A0000}"/>
    <cellStyle name="Migliaia 3 2 5 2 6 3 3 2" xfId="38804" xr:uid="{00000000-0005-0000-0000-0000EE4A0000}"/>
    <cellStyle name="Migliaia 3 2 5 2 6 3 4" xfId="27387" xr:uid="{00000000-0005-0000-0000-0000EF4A0000}"/>
    <cellStyle name="Migliaia 3 2 5 2 6 4" xfId="7404" xr:uid="{00000000-0005-0000-0000-0000F04A0000}"/>
    <cellStyle name="Migliaia 3 2 5 2 6 4 2" xfId="18821" xr:uid="{00000000-0005-0000-0000-0000F14A0000}"/>
    <cellStyle name="Migliaia 3 2 5 2 6 4 2 2" xfId="41658" xr:uid="{00000000-0005-0000-0000-0000F24A0000}"/>
    <cellStyle name="Migliaia 3 2 5 2 6 4 3" xfId="30241" xr:uid="{00000000-0005-0000-0000-0000F34A0000}"/>
    <cellStyle name="Migliaia 3 2 5 2 6 5" xfId="13113" xr:uid="{00000000-0005-0000-0000-0000F44A0000}"/>
    <cellStyle name="Migliaia 3 2 5 2 6 5 2" xfId="35950" xr:uid="{00000000-0005-0000-0000-0000F54A0000}"/>
    <cellStyle name="Migliaia 3 2 5 2 6 6" xfId="24533" xr:uid="{00000000-0005-0000-0000-0000F64A0000}"/>
    <cellStyle name="Migliaia 3 2 5 2 7" xfId="2035" xr:uid="{00000000-0005-0000-0000-0000F74A0000}"/>
    <cellStyle name="Migliaia 3 2 5 2 7 2" xfId="4891" xr:uid="{00000000-0005-0000-0000-0000F84A0000}"/>
    <cellStyle name="Migliaia 3 2 5 2 7 2 2" xfId="10599" xr:uid="{00000000-0005-0000-0000-0000F94A0000}"/>
    <cellStyle name="Migliaia 3 2 5 2 7 2 2 2" xfId="22017" xr:uid="{00000000-0005-0000-0000-0000FA4A0000}"/>
    <cellStyle name="Migliaia 3 2 5 2 7 2 2 2 2" xfId="44854" xr:uid="{00000000-0005-0000-0000-0000FB4A0000}"/>
    <cellStyle name="Migliaia 3 2 5 2 7 2 2 3" xfId="33437" xr:uid="{00000000-0005-0000-0000-0000FC4A0000}"/>
    <cellStyle name="Migliaia 3 2 5 2 7 2 3" xfId="16309" xr:uid="{00000000-0005-0000-0000-0000FD4A0000}"/>
    <cellStyle name="Migliaia 3 2 5 2 7 2 3 2" xfId="39146" xr:uid="{00000000-0005-0000-0000-0000FE4A0000}"/>
    <cellStyle name="Migliaia 3 2 5 2 7 2 4" xfId="27729" xr:uid="{00000000-0005-0000-0000-0000FF4A0000}"/>
    <cellStyle name="Migliaia 3 2 5 2 7 3" xfId="7746" xr:uid="{00000000-0005-0000-0000-0000004B0000}"/>
    <cellStyle name="Migliaia 3 2 5 2 7 3 2" xfId="19163" xr:uid="{00000000-0005-0000-0000-0000014B0000}"/>
    <cellStyle name="Migliaia 3 2 5 2 7 3 2 2" xfId="42000" xr:uid="{00000000-0005-0000-0000-0000024B0000}"/>
    <cellStyle name="Migliaia 3 2 5 2 7 3 3" xfId="30583" xr:uid="{00000000-0005-0000-0000-0000034B0000}"/>
    <cellStyle name="Migliaia 3 2 5 2 7 4" xfId="13455" xr:uid="{00000000-0005-0000-0000-0000044B0000}"/>
    <cellStyle name="Migliaia 3 2 5 2 7 4 2" xfId="36292" xr:uid="{00000000-0005-0000-0000-0000054B0000}"/>
    <cellStyle name="Migliaia 3 2 5 2 7 5" xfId="24875" xr:uid="{00000000-0005-0000-0000-0000064B0000}"/>
    <cellStyle name="Migliaia 3 2 5 2 8" xfId="3464" xr:uid="{00000000-0005-0000-0000-0000074B0000}"/>
    <cellStyle name="Migliaia 3 2 5 2 8 2" xfId="9173" xr:uid="{00000000-0005-0000-0000-0000084B0000}"/>
    <cellStyle name="Migliaia 3 2 5 2 8 2 2" xfId="20590" xr:uid="{00000000-0005-0000-0000-0000094B0000}"/>
    <cellStyle name="Migliaia 3 2 5 2 8 2 2 2" xfId="43427" xr:uid="{00000000-0005-0000-0000-00000A4B0000}"/>
    <cellStyle name="Migliaia 3 2 5 2 8 2 3" xfId="32010" xr:uid="{00000000-0005-0000-0000-00000B4B0000}"/>
    <cellStyle name="Migliaia 3 2 5 2 8 3" xfId="14882" xr:uid="{00000000-0005-0000-0000-00000C4B0000}"/>
    <cellStyle name="Migliaia 3 2 5 2 8 3 2" xfId="37719" xr:uid="{00000000-0005-0000-0000-00000D4B0000}"/>
    <cellStyle name="Migliaia 3 2 5 2 8 4" xfId="26302" xr:uid="{00000000-0005-0000-0000-00000E4B0000}"/>
    <cellStyle name="Migliaia 3 2 5 2 9" xfId="6319" xr:uid="{00000000-0005-0000-0000-00000F4B0000}"/>
    <cellStyle name="Migliaia 3 2 5 2 9 2" xfId="17736" xr:uid="{00000000-0005-0000-0000-0000104B0000}"/>
    <cellStyle name="Migliaia 3 2 5 2 9 2 2" xfId="40573" xr:uid="{00000000-0005-0000-0000-0000114B0000}"/>
    <cellStyle name="Migliaia 3 2 5 2 9 3" xfId="29156" xr:uid="{00000000-0005-0000-0000-0000124B0000}"/>
    <cellStyle name="Migliaia 3 2 5 3" xfId="556" xr:uid="{00000000-0005-0000-0000-0000134B0000}"/>
    <cellStyle name="Migliaia 3 2 5 3 2" xfId="2138" xr:uid="{00000000-0005-0000-0000-0000144B0000}"/>
    <cellStyle name="Migliaia 3 2 5 3 2 2" xfId="4994" xr:uid="{00000000-0005-0000-0000-0000154B0000}"/>
    <cellStyle name="Migliaia 3 2 5 3 2 2 2" xfId="10702" xr:uid="{00000000-0005-0000-0000-0000164B0000}"/>
    <cellStyle name="Migliaia 3 2 5 3 2 2 2 2" xfId="22120" xr:uid="{00000000-0005-0000-0000-0000174B0000}"/>
    <cellStyle name="Migliaia 3 2 5 3 2 2 2 2 2" xfId="44957" xr:uid="{00000000-0005-0000-0000-0000184B0000}"/>
    <cellStyle name="Migliaia 3 2 5 3 2 2 2 3" xfId="33540" xr:uid="{00000000-0005-0000-0000-0000194B0000}"/>
    <cellStyle name="Migliaia 3 2 5 3 2 2 3" xfId="16412" xr:uid="{00000000-0005-0000-0000-00001A4B0000}"/>
    <cellStyle name="Migliaia 3 2 5 3 2 2 3 2" xfId="39249" xr:uid="{00000000-0005-0000-0000-00001B4B0000}"/>
    <cellStyle name="Migliaia 3 2 5 3 2 2 4" xfId="27832" xr:uid="{00000000-0005-0000-0000-00001C4B0000}"/>
    <cellStyle name="Migliaia 3 2 5 3 2 3" xfId="7849" xr:uid="{00000000-0005-0000-0000-00001D4B0000}"/>
    <cellStyle name="Migliaia 3 2 5 3 2 3 2" xfId="19266" xr:uid="{00000000-0005-0000-0000-00001E4B0000}"/>
    <cellStyle name="Migliaia 3 2 5 3 2 3 2 2" xfId="42103" xr:uid="{00000000-0005-0000-0000-00001F4B0000}"/>
    <cellStyle name="Migliaia 3 2 5 3 2 3 3" xfId="30686" xr:uid="{00000000-0005-0000-0000-0000204B0000}"/>
    <cellStyle name="Migliaia 3 2 5 3 2 4" xfId="13558" xr:uid="{00000000-0005-0000-0000-0000214B0000}"/>
    <cellStyle name="Migliaia 3 2 5 3 2 4 2" xfId="36395" xr:uid="{00000000-0005-0000-0000-0000224B0000}"/>
    <cellStyle name="Migliaia 3 2 5 3 2 5" xfId="24978" xr:uid="{00000000-0005-0000-0000-0000234B0000}"/>
    <cellStyle name="Migliaia 3 2 5 3 3" xfId="3567" xr:uid="{00000000-0005-0000-0000-0000244B0000}"/>
    <cellStyle name="Migliaia 3 2 5 3 3 2" xfId="9276" xr:uid="{00000000-0005-0000-0000-0000254B0000}"/>
    <cellStyle name="Migliaia 3 2 5 3 3 2 2" xfId="20693" xr:uid="{00000000-0005-0000-0000-0000264B0000}"/>
    <cellStyle name="Migliaia 3 2 5 3 3 2 2 2" xfId="43530" xr:uid="{00000000-0005-0000-0000-0000274B0000}"/>
    <cellStyle name="Migliaia 3 2 5 3 3 2 3" xfId="32113" xr:uid="{00000000-0005-0000-0000-0000284B0000}"/>
    <cellStyle name="Migliaia 3 2 5 3 3 3" xfId="14985" xr:uid="{00000000-0005-0000-0000-0000294B0000}"/>
    <cellStyle name="Migliaia 3 2 5 3 3 3 2" xfId="37822" xr:uid="{00000000-0005-0000-0000-00002A4B0000}"/>
    <cellStyle name="Migliaia 3 2 5 3 3 4" xfId="26405" xr:uid="{00000000-0005-0000-0000-00002B4B0000}"/>
    <cellStyle name="Migliaia 3 2 5 3 4" xfId="6422" xr:uid="{00000000-0005-0000-0000-00002C4B0000}"/>
    <cellStyle name="Migliaia 3 2 5 3 4 2" xfId="17839" xr:uid="{00000000-0005-0000-0000-00002D4B0000}"/>
    <cellStyle name="Migliaia 3 2 5 3 4 2 2" xfId="40676" xr:uid="{00000000-0005-0000-0000-00002E4B0000}"/>
    <cellStyle name="Migliaia 3 2 5 3 4 3" xfId="29259" xr:uid="{00000000-0005-0000-0000-00002F4B0000}"/>
    <cellStyle name="Migliaia 3 2 5 3 5" xfId="12131" xr:uid="{00000000-0005-0000-0000-0000304B0000}"/>
    <cellStyle name="Migliaia 3 2 5 3 5 2" xfId="34968" xr:uid="{00000000-0005-0000-0000-0000314B0000}"/>
    <cellStyle name="Migliaia 3 2 5 3 6" xfId="23551" xr:uid="{00000000-0005-0000-0000-0000324B0000}"/>
    <cellStyle name="Migliaia 3 2 5 4" xfId="819" xr:uid="{00000000-0005-0000-0000-0000334B0000}"/>
    <cellStyle name="Migliaia 3 2 5 4 2" xfId="2355" xr:uid="{00000000-0005-0000-0000-0000344B0000}"/>
    <cellStyle name="Migliaia 3 2 5 4 2 2" xfId="5211" xr:uid="{00000000-0005-0000-0000-0000354B0000}"/>
    <cellStyle name="Migliaia 3 2 5 4 2 2 2" xfId="10919" xr:uid="{00000000-0005-0000-0000-0000364B0000}"/>
    <cellStyle name="Migliaia 3 2 5 4 2 2 2 2" xfId="22337" xr:uid="{00000000-0005-0000-0000-0000374B0000}"/>
    <cellStyle name="Migliaia 3 2 5 4 2 2 2 2 2" xfId="45174" xr:uid="{00000000-0005-0000-0000-0000384B0000}"/>
    <cellStyle name="Migliaia 3 2 5 4 2 2 2 3" xfId="33757" xr:uid="{00000000-0005-0000-0000-0000394B0000}"/>
    <cellStyle name="Migliaia 3 2 5 4 2 2 3" xfId="16629" xr:uid="{00000000-0005-0000-0000-00003A4B0000}"/>
    <cellStyle name="Migliaia 3 2 5 4 2 2 3 2" xfId="39466" xr:uid="{00000000-0005-0000-0000-00003B4B0000}"/>
    <cellStyle name="Migliaia 3 2 5 4 2 2 4" xfId="28049" xr:uid="{00000000-0005-0000-0000-00003C4B0000}"/>
    <cellStyle name="Migliaia 3 2 5 4 2 3" xfId="8066" xr:uid="{00000000-0005-0000-0000-00003D4B0000}"/>
    <cellStyle name="Migliaia 3 2 5 4 2 3 2" xfId="19483" xr:uid="{00000000-0005-0000-0000-00003E4B0000}"/>
    <cellStyle name="Migliaia 3 2 5 4 2 3 2 2" xfId="42320" xr:uid="{00000000-0005-0000-0000-00003F4B0000}"/>
    <cellStyle name="Migliaia 3 2 5 4 2 3 3" xfId="30903" xr:uid="{00000000-0005-0000-0000-0000404B0000}"/>
    <cellStyle name="Migliaia 3 2 5 4 2 4" xfId="13775" xr:uid="{00000000-0005-0000-0000-0000414B0000}"/>
    <cellStyle name="Migliaia 3 2 5 4 2 4 2" xfId="36612" xr:uid="{00000000-0005-0000-0000-0000424B0000}"/>
    <cellStyle name="Migliaia 3 2 5 4 2 5" xfId="25195" xr:uid="{00000000-0005-0000-0000-0000434B0000}"/>
    <cellStyle name="Migliaia 3 2 5 4 3" xfId="3784" xr:uid="{00000000-0005-0000-0000-0000444B0000}"/>
    <cellStyle name="Migliaia 3 2 5 4 3 2" xfId="9493" xr:uid="{00000000-0005-0000-0000-0000454B0000}"/>
    <cellStyle name="Migliaia 3 2 5 4 3 2 2" xfId="20910" xr:uid="{00000000-0005-0000-0000-0000464B0000}"/>
    <cellStyle name="Migliaia 3 2 5 4 3 2 2 2" xfId="43747" xr:uid="{00000000-0005-0000-0000-0000474B0000}"/>
    <cellStyle name="Migliaia 3 2 5 4 3 2 3" xfId="32330" xr:uid="{00000000-0005-0000-0000-0000484B0000}"/>
    <cellStyle name="Migliaia 3 2 5 4 3 3" xfId="15202" xr:uid="{00000000-0005-0000-0000-0000494B0000}"/>
    <cellStyle name="Migliaia 3 2 5 4 3 3 2" xfId="38039" xr:uid="{00000000-0005-0000-0000-00004A4B0000}"/>
    <cellStyle name="Migliaia 3 2 5 4 3 4" xfId="26622" xr:uid="{00000000-0005-0000-0000-00004B4B0000}"/>
    <cellStyle name="Migliaia 3 2 5 4 4" xfId="6639" xr:uid="{00000000-0005-0000-0000-00004C4B0000}"/>
    <cellStyle name="Migliaia 3 2 5 4 4 2" xfId="18056" xr:uid="{00000000-0005-0000-0000-00004D4B0000}"/>
    <cellStyle name="Migliaia 3 2 5 4 4 2 2" xfId="40893" xr:uid="{00000000-0005-0000-0000-00004E4B0000}"/>
    <cellStyle name="Migliaia 3 2 5 4 4 3" xfId="29476" xr:uid="{00000000-0005-0000-0000-00004F4B0000}"/>
    <cellStyle name="Migliaia 3 2 5 4 5" xfId="12348" xr:uid="{00000000-0005-0000-0000-0000504B0000}"/>
    <cellStyle name="Migliaia 3 2 5 4 5 2" xfId="35185" xr:uid="{00000000-0005-0000-0000-0000514B0000}"/>
    <cellStyle name="Migliaia 3 2 5 4 6" xfId="23768" xr:uid="{00000000-0005-0000-0000-0000524B0000}"/>
    <cellStyle name="Migliaia 3 2 5 5" xfId="1066" xr:uid="{00000000-0005-0000-0000-0000534B0000}"/>
    <cellStyle name="Migliaia 3 2 5 5 2" xfId="2572" xr:uid="{00000000-0005-0000-0000-0000544B0000}"/>
    <cellStyle name="Migliaia 3 2 5 5 2 2" xfId="5428" xr:uid="{00000000-0005-0000-0000-0000554B0000}"/>
    <cellStyle name="Migliaia 3 2 5 5 2 2 2" xfId="11136" xr:uid="{00000000-0005-0000-0000-0000564B0000}"/>
    <cellStyle name="Migliaia 3 2 5 5 2 2 2 2" xfId="22554" xr:uid="{00000000-0005-0000-0000-0000574B0000}"/>
    <cellStyle name="Migliaia 3 2 5 5 2 2 2 2 2" xfId="45391" xr:uid="{00000000-0005-0000-0000-0000584B0000}"/>
    <cellStyle name="Migliaia 3 2 5 5 2 2 2 3" xfId="33974" xr:uid="{00000000-0005-0000-0000-0000594B0000}"/>
    <cellStyle name="Migliaia 3 2 5 5 2 2 3" xfId="16846" xr:uid="{00000000-0005-0000-0000-00005A4B0000}"/>
    <cellStyle name="Migliaia 3 2 5 5 2 2 3 2" xfId="39683" xr:uid="{00000000-0005-0000-0000-00005B4B0000}"/>
    <cellStyle name="Migliaia 3 2 5 5 2 2 4" xfId="28266" xr:uid="{00000000-0005-0000-0000-00005C4B0000}"/>
    <cellStyle name="Migliaia 3 2 5 5 2 3" xfId="8283" xr:uid="{00000000-0005-0000-0000-00005D4B0000}"/>
    <cellStyle name="Migliaia 3 2 5 5 2 3 2" xfId="19700" xr:uid="{00000000-0005-0000-0000-00005E4B0000}"/>
    <cellStyle name="Migliaia 3 2 5 5 2 3 2 2" xfId="42537" xr:uid="{00000000-0005-0000-0000-00005F4B0000}"/>
    <cellStyle name="Migliaia 3 2 5 5 2 3 3" xfId="31120" xr:uid="{00000000-0005-0000-0000-0000604B0000}"/>
    <cellStyle name="Migliaia 3 2 5 5 2 4" xfId="13992" xr:uid="{00000000-0005-0000-0000-0000614B0000}"/>
    <cellStyle name="Migliaia 3 2 5 5 2 4 2" xfId="36829" xr:uid="{00000000-0005-0000-0000-0000624B0000}"/>
    <cellStyle name="Migliaia 3 2 5 5 2 5" xfId="25412" xr:uid="{00000000-0005-0000-0000-0000634B0000}"/>
    <cellStyle name="Migliaia 3 2 5 5 3" xfId="4001" xr:uid="{00000000-0005-0000-0000-0000644B0000}"/>
    <cellStyle name="Migliaia 3 2 5 5 3 2" xfId="9710" xr:uid="{00000000-0005-0000-0000-0000654B0000}"/>
    <cellStyle name="Migliaia 3 2 5 5 3 2 2" xfId="21127" xr:uid="{00000000-0005-0000-0000-0000664B0000}"/>
    <cellStyle name="Migliaia 3 2 5 5 3 2 2 2" xfId="43964" xr:uid="{00000000-0005-0000-0000-0000674B0000}"/>
    <cellStyle name="Migliaia 3 2 5 5 3 2 3" xfId="32547" xr:uid="{00000000-0005-0000-0000-0000684B0000}"/>
    <cellStyle name="Migliaia 3 2 5 5 3 3" xfId="15419" xr:uid="{00000000-0005-0000-0000-0000694B0000}"/>
    <cellStyle name="Migliaia 3 2 5 5 3 3 2" xfId="38256" xr:uid="{00000000-0005-0000-0000-00006A4B0000}"/>
    <cellStyle name="Migliaia 3 2 5 5 3 4" xfId="26839" xr:uid="{00000000-0005-0000-0000-00006B4B0000}"/>
    <cellStyle name="Migliaia 3 2 5 5 4" xfId="6856" xr:uid="{00000000-0005-0000-0000-00006C4B0000}"/>
    <cellStyle name="Migliaia 3 2 5 5 4 2" xfId="18273" xr:uid="{00000000-0005-0000-0000-00006D4B0000}"/>
    <cellStyle name="Migliaia 3 2 5 5 4 2 2" xfId="41110" xr:uid="{00000000-0005-0000-0000-00006E4B0000}"/>
    <cellStyle name="Migliaia 3 2 5 5 4 3" xfId="29693" xr:uid="{00000000-0005-0000-0000-00006F4B0000}"/>
    <cellStyle name="Migliaia 3 2 5 5 5" xfId="12565" xr:uid="{00000000-0005-0000-0000-0000704B0000}"/>
    <cellStyle name="Migliaia 3 2 5 5 5 2" xfId="35402" xr:uid="{00000000-0005-0000-0000-0000714B0000}"/>
    <cellStyle name="Migliaia 3 2 5 5 6" xfId="23985" xr:uid="{00000000-0005-0000-0000-0000724B0000}"/>
    <cellStyle name="Migliaia 3 2 5 6" xfId="1313" xr:uid="{00000000-0005-0000-0000-0000734B0000}"/>
    <cellStyle name="Migliaia 3 2 5 6 2" xfId="2789" xr:uid="{00000000-0005-0000-0000-0000744B0000}"/>
    <cellStyle name="Migliaia 3 2 5 6 2 2" xfId="5645" xr:uid="{00000000-0005-0000-0000-0000754B0000}"/>
    <cellStyle name="Migliaia 3 2 5 6 2 2 2" xfId="11353" xr:uid="{00000000-0005-0000-0000-0000764B0000}"/>
    <cellStyle name="Migliaia 3 2 5 6 2 2 2 2" xfId="22771" xr:uid="{00000000-0005-0000-0000-0000774B0000}"/>
    <cellStyle name="Migliaia 3 2 5 6 2 2 2 2 2" xfId="45608" xr:uid="{00000000-0005-0000-0000-0000784B0000}"/>
    <cellStyle name="Migliaia 3 2 5 6 2 2 2 3" xfId="34191" xr:uid="{00000000-0005-0000-0000-0000794B0000}"/>
    <cellStyle name="Migliaia 3 2 5 6 2 2 3" xfId="17063" xr:uid="{00000000-0005-0000-0000-00007A4B0000}"/>
    <cellStyle name="Migliaia 3 2 5 6 2 2 3 2" xfId="39900" xr:uid="{00000000-0005-0000-0000-00007B4B0000}"/>
    <cellStyle name="Migliaia 3 2 5 6 2 2 4" xfId="28483" xr:uid="{00000000-0005-0000-0000-00007C4B0000}"/>
    <cellStyle name="Migliaia 3 2 5 6 2 3" xfId="8500" xr:uid="{00000000-0005-0000-0000-00007D4B0000}"/>
    <cellStyle name="Migliaia 3 2 5 6 2 3 2" xfId="19917" xr:uid="{00000000-0005-0000-0000-00007E4B0000}"/>
    <cellStyle name="Migliaia 3 2 5 6 2 3 2 2" xfId="42754" xr:uid="{00000000-0005-0000-0000-00007F4B0000}"/>
    <cellStyle name="Migliaia 3 2 5 6 2 3 3" xfId="31337" xr:uid="{00000000-0005-0000-0000-0000804B0000}"/>
    <cellStyle name="Migliaia 3 2 5 6 2 4" xfId="14209" xr:uid="{00000000-0005-0000-0000-0000814B0000}"/>
    <cellStyle name="Migliaia 3 2 5 6 2 4 2" xfId="37046" xr:uid="{00000000-0005-0000-0000-0000824B0000}"/>
    <cellStyle name="Migliaia 3 2 5 6 2 5" xfId="25629" xr:uid="{00000000-0005-0000-0000-0000834B0000}"/>
    <cellStyle name="Migliaia 3 2 5 6 3" xfId="4218" xr:uid="{00000000-0005-0000-0000-0000844B0000}"/>
    <cellStyle name="Migliaia 3 2 5 6 3 2" xfId="9927" xr:uid="{00000000-0005-0000-0000-0000854B0000}"/>
    <cellStyle name="Migliaia 3 2 5 6 3 2 2" xfId="21344" xr:uid="{00000000-0005-0000-0000-0000864B0000}"/>
    <cellStyle name="Migliaia 3 2 5 6 3 2 2 2" xfId="44181" xr:uid="{00000000-0005-0000-0000-0000874B0000}"/>
    <cellStyle name="Migliaia 3 2 5 6 3 2 3" xfId="32764" xr:uid="{00000000-0005-0000-0000-0000884B0000}"/>
    <cellStyle name="Migliaia 3 2 5 6 3 3" xfId="15636" xr:uid="{00000000-0005-0000-0000-0000894B0000}"/>
    <cellStyle name="Migliaia 3 2 5 6 3 3 2" xfId="38473" xr:uid="{00000000-0005-0000-0000-00008A4B0000}"/>
    <cellStyle name="Migliaia 3 2 5 6 3 4" xfId="27056" xr:uid="{00000000-0005-0000-0000-00008B4B0000}"/>
    <cellStyle name="Migliaia 3 2 5 6 4" xfId="7073" xr:uid="{00000000-0005-0000-0000-00008C4B0000}"/>
    <cellStyle name="Migliaia 3 2 5 6 4 2" xfId="18490" xr:uid="{00000000-0005-0000-0000-00008D4B0000}"/>
    <cellStyle name="Migliaia 3 2 5 6 4 2 2" xfId="41327" xr:uid="{00000000-0005-0000-0000-00008E4B0000}"/>
    <cellStyle name="Migliaia 3 2 5 6 4 3" xfId="29910" xr:uid="{00000000-0005-0000-0000-00008F4B0000}"/>
    <cellStyle name="Migliaia 3 2 5 6 5" xfId="12782" xr:uid="{00000000-0005-0000-0000-0000904B0000}"/>
    <cellStyle name="Migliaia 3 2 5 6 5 2" xfId="35619" xr:uid="{00000000-0005-0000-0000-0000914B0000}"/>
    <cellStyle name="Migliaia 3 2 5 6 6" xfId="24202" xr:uid="{00000000-0005-0000-0000-0000924B0000}"/>
    <cellStyle name="Migliaia 3 2 5 7" xfId="1560" xr:uid="{00000000-0005-0000-0000-0000934B0000}"/>
    <cellStyle name="Migliaia 3 2 5 7 2" xfId="3006" xr:uid="{00000000-0005-0000-0000-0000944B0000}"/>
    <cellStyle name="Migliaia 3 2 5 7 2 2" xfId="5862" xr:uid="{00000000-0005-0000-0000-0000954B0000}"/>
    <cellStyle name="Migliaia 3 2 5 7 2 2 2" xfId="11570" xr:uid="{00000000-0005-0000-0000-0000964B0000}"/>
    <cellStyle name="Migliaia 3 2 5 7 2 2 2 2" xfId="22988" xr:uid="{00000000-0005-0000-0000-0000974B0000}"/>
    <cellStyle name="Migliaia 3 2 5 7 2 2 2 2 2" xfId="45825" xr:uid="{00000000-0005-0000-0000-0000984B0000}"/>
    <cellStyle name="Migliaia 3 2 5 7 2 2 2 3" xfId="34408" xr:uid="{00000000-0005-0000-0000-0000994B0000}"/>
    <cellStyle name="Migliaia 3 2 5 7 2 2 3" xfId="17280" xr:uid="{00000000-0005-0000-0000-00009A4B0000}"/>
    <cellStyle name="Migliaia 3 2 5 7 2 2 3 2" xfId="40117" xr:uid="{00000000-0005-0000-0000-00009B4B0000}"/>
    <cellStyle name="Migliaia 3 2 5 7 2 2 4" xfId="28700" xr:uid="{00000000-0005-0000-0000-00009C4B0000}"/>
    <cellStyle name="Migliaia 3 2 5 7 2 3" xfId="8717" xr:uid="{00000000-0005-0000-0000-00009D4B0000}"/>
    <cellStyle name="Migliaia 3 2 5 7 2 3 2" xfId="20134" xr:uid="{00000000-0005-0000-0000-00009E4B0000}"/>
    <cellStyle name="Migliaia 3 2 5 7 2 3 2 2" xfId="42971" xr:uid="{00000000-0005-0000-0000-00009F4B0000}"/>
    <cellStyle name="Migliaia 3 2 5 7 2 3 3" xfId="31554" xr:uid="{00000000-0005-0000-0000-0000A04B0000}"/>
    <cellStyle name="Migliaia 3 2 5 7 2 4" xfId="14426" xr:uid="{00000000-0005-0000-0000-0000A14B0000}"/>
    <cellStyle name="Migliaia 3 2 5 7 2 4 2" xfId="37263" xr:uid="{00000000-0005-0000-0000-0000A24B0000}"/>
    <cellStyle name="Migliaia 3 2 5 7 2 5" xfId="25846" xr:uid="{00000000-0005-0000-0000-0000A34B0000}"/>
    <cellStyle name="Migliaia 3 2 5 7 3" xfId="4435" xr:uid="{00000000-0005-0000-0000-0000A44B0000}"/>
    <cellStyle name="Migliaia 3 2 5 7 3 2" xfId="10144" xr:uid="{00000000-0005-0000-0000-0000A54B0000}"/>
    <cellStyle name="Migliaia 3 2 5 7 3 2 2" xfId="21561" xr:uid="{00000000-0005-0000-0000-0000A64B0000}"/>
    <cellStyle name="Migliaia 3 2 5 7 3 2 2 2" xfId="44398" xr:uid="{00000000-0005-0000-0000-0000A74B0000}"/>
    <cellStyle name="Migliaia 3 2 5 7 3 2 3" xfId="32981" xr:uid="{00000000-0005-0000-0000-0000A84B0000}"/>
    <cellStyle name="Migliaia 3 2 5 7 3 3" xfId="15853" xr:uid="{00000000-0005-0000-0000-0000A94B0000}"/>
    <cellStyle name="Migliaia 3 2 5 7 3 3 2" xfId="38690" xr:uid="{00000000-0005-0000-0000-0000AA4B0000}"/>
    <cellStyle name="Migliaia 3 2 5 7 3 4" xfId="27273" xr:uid="{00000000-0005-0000-0000-0000AB4B0000}"/>
    <cellStyle name="Migliaia 3 2 5 7 4" xfId="7290" xr:uid="{00000000-0005-0000-0000-0000AC4B0000}"/>
    <cellStyle name="Migliaia 3 2 5 7 4 2" xfId="18707" xr:uid="{00000000-0005-0000-0000-0000AD4B0000}"/>
    <cellStyle name="Migliaia 3 2 5 7 4 2 2" xfId="41544" xr:uid="{00000000-0005-0000-0000-0000AE4B0000}"/>
    <cellStyle name="Migliaia 3 2 5 7 4 3" xfId="30127" xr:uid="{00000000-0005-0000-0000-0000AF4B0000}"/>
    <cellStyle name="Migliaia 3 2 5 7 5" xfId="12999" xr:uid="{00000000-0005-0000-0000-0000B04B0000}"/>
    <cellStyle name="Migliaia 3 2 5 7 5 2" xfId="35836" xr:uid="{00000000-0005-0000-0000-0000B14B0000}"/>
    <cellStyle name="Migliaia 3 2 5 7 6" xfId="24419" xr:uid="{00000000-0005-0000-0000-0000B24B0000}"/>
    <cellStyle name="Migliaia 3 2 5 8" xfId="1907" xr:uid="{00000000-0005-0000-0000-0000B34B0000}"/>
    <cellStyle name="Migliaia 3 2 5 8 2" xfId="4763" xr:uid="{00000000-0005-0000-0000-0000B44B0000}"/>
    <cellStyle name="Migliaia 3 2 5 8 2 2" xfId="10472" xr:uid="{00000000-0005-0000-0000-0000B54B0000}"/>
    <cellStyle name="Migliaia 3 2 5 8 2 2 2" xfId="21889" xr:uid="{00000000-0005-0000-0000-0000B64B0000}"/>
    <cellStyle name="Migliaia 3 2 5 8 2 2 2 2" xfId="44726" xr:uid="{00000000-0005-0000-0000-0000B74B0000}"/>
    <cellStyle name="Migliaia 3 2 5 8 2 2 3" xfId="33309" xr:uid="{00000000-0005-0000-0000-0000B84B0000}"/>
    <cellStyle name="Migliaia 3 2 5 8 2 3" xfId="16181" xr:uid="{00000000-0005-0000-0000-0000B94B0000}"/>
    <cellStyle name="Migliaia 3 2 5 8 2 3 2" xfId="39018" xr:uid="{00000000-0005-0000-0000-0000BA4B0000}"/>
    <cellStyle name="Migliaia 3 2 5 8 2 4" xfId="27601" xr:uid="{00000000-0005-0000-0000-0000BB4B0000}"/>
    <cellStyle name="Migliaia 3 2 5 8 3" xfId="7618" xr:uid="{00000000-0005-0000-0000-0000BC4B0000}"/>
    <cellStyle name="Migliaia 3 2 5 8 3 2" xfId="19035" xr:uid="{00000000-0005-0000-0000-0000BD4B0000}"/>
    <cellStyle name="Migliaia 3 2 5 8 3 2 2" xfId="41872" xr:uid="{00000000-0005-0000-0000-0000BE4B0000}"/>
    <cellStyle name="Migliaia 3 2 5 8 3 3" xfId="30455" xr:uid="{00000000-0005-0000-0000-0000BF4B0000}"/>
    <cellStyle name="Migliaia 3 2 5 8 4" xfId="13327" xr:uid="{00000000-0005-0000-0000-0000C04B0000}"/>
    <cellStyle name="Migliaia 3 2 5 8 4 2" xfId="36164" xr:uid="{00000000-0005-0000-0000-0000C14B0000}"/>
    <cellStyle name="Migliaia 3 2 5 8 5" xfId="24747" xr:uid="{00000000-0005-0000-0000-0000C24B0000}"/>
    <cellStyle name="Migliaia 3 2 5 9" xfId="3336" xr:uid="{00000000-0005-0000-0000-0000C34B0000}"/>
    <cellStyle name="Migliaia 3 2 5 9 2" xfId="9045" xr:uid="{00000000-0005-0000-0000-0000C44B0000}"/>
    <cellStyle name="Migliaia 3 2 5 9 2 2" xfId="20462" xr:uid="{00000000-0005-0000-0000-0000C54B0000}"/>
    <cellStyle name="Migliaia 3 2 5 9 2 2 2" xfId="43299" xr:uid="{00000000-0005-0000-0000-0000C64B0000}"/>
    <cellStyle name="Migliaia 3 2 5 9 2 3" xfId="31882" xr:uid="{00000000-0005-0000-0000-0000C74B0000}"/>
    <cellStyle name="Migliaia 3 2 5 9 3" xfId="14754" xr:uid="{00000000-0005-0000-0000-0000C84B0000}"/>
    <cellStyle name="Migliaia 3 2 5 9 3 2" xfId="37591" xr:uid="{00000000-0005-0000-0000-0000C94B0000}"/>
    <cellStyle name="Migliaia 3 2 5 9 4" xfId="26174" xr:uid="{00000000-0005-0000-0000-0000CA4B0000}"/>
    <cellStyle name="Migliaia 3 2 6" xfId="384" xr:uid="{00000000-0005-0000-0000-0000CB4B0000}"/>
    <cellStyle name="Migliaia 3 2 6 10" xfId="11984" xr:uid="{00000000-0005-0000-0000-0000CC4B0000}"/>
    <cellStyle name="Migliaia 3 2 6 10 2" xfId="34821" xr:uid="{00000000-0005-0000-0000-0000CD4B0000}"/>
    <cellStyle name="Migliaia 3 2 6 11" xfId="23404" xr:uid="{00000000-0005-0000-0000-0000CE4B0000}"/>
    <cellStyle name="Migliaia 3 2 6 2" xfId="638" xr:uid="{00000000-0005-0000-0000-0000CF4B0000}"/>
    <cellStyle name="Migliaia 3 2 6 2 2" xfId="2208" xr:uid="{00000000-0005-0000-0000-0000D04B0000}"/>
    <cellStyle name="Migliaia 3 2 6 2 2 2" xfId="5064" xr:uid="{00000000-0005-0000-0000-0000D14B0000}"/>
    <cellStyle name="Migliaia 3 2 6 2 2 2 2" xfId="10772" xr:uid="{00000000-0005-0000-0000-0000D24B0000}"/>
    <cellStyle name="Migliaia 3 2 6 2 2 2 2 2" xfId="22190" xr:uid="{00000000-0005-0000-0000-0000D34B0000}"/>
    <cellStyle name="Migliaia 3 2 6 2 2 2 2 2 2" xfId="45027" xr:uid="{00000000-0005-0000-0000-0000D44B0000}"/>
    <cellStyle name="Migliaia 3 2 6 2 2 2 2 3" xfId="33610" xr:uid="{00000000-0005-0000-0000-0000D54B0000}"/>
    <cellStyle name="Migliaia 3 2 6 2 2 2 3" xfId="16482" xr:uid="{00000000-0005-0000-0000-0000D64B0000}"/>
    <cellStyle name="Migliaia 3 2 6 2 2 2 3 2" xfId="39319" xr:uid="{00000000-0005-0000-0000-0000D74B0000}"/>
    <cellStyle name="Migliaia 3 2 6 2 2 2 4" xfId="27902" xr:uid="{00000000-0005-0000-0000-0000D84B0000}"/>
    <cellStyle name="Migliaia 3 2 6 2 2 3" xfId="7919" xr:uid="{00000000-0005-0000-0000-0000D94B0000}"/>
    <cellStyle name="Migliaia 3 2 6 2 2 3 2" xfId="19336" xr:uid="{00000000-0005-0000-0000-0000DA4B0000}"/>
    <cellStyle name="Migliaia 3 2 6 2 2 3 2 2" xfId="42173" xr:uid="{00000000-0005-0000-0000-0000DB4B0000}"/>
    <cellStyle name="Migliaia 3 2 6 2 2 3 3" xfId="30756" xr:uid="{00000000-0005-0000-0000-0000DC4B0000}"/>
    <cellStyle name="Migliaia 3 2 6 2 2 4" xfId="13628" xr:uid="{00000000-0005-0000-0000-0000DD4B0000}"/>
    <cellStyle name="Migliaia 3 2 6 2 2 4 2" xfId="36465" xr:uid="{00000000-0005-0000-0000-0000DE4B0000}"/>
    <cellStyle name="Migliaia 3 2 6 2 2 5" xfId="25048" xr:uid="{00000000-0005-0000-0000-0000DF4B0000}"/>
    <cellStyle name="Migliaia 3 2 6 2 3" xfId="3637" xr:uid="{00000000-0005-0000-0000-0000E04B0000}"/>
    <cellStyle name="Migliaia 3 2 6 2 3 2" xfId="9346" xr:uid="{00000000-0005-0000-0000-0000E14B0000}"/>
    <cellStyle name="Migliaia 3 2 6 2 3 2 2" xfId="20763" xr:uid="{00000000-0005-0000-0000-0000E24B0000}"/>
    <cellStyle name="Migliaia 3 2 6 2 3 2 2 2" xfId="43600" xr:uid="{00000000-0005-0000-0000-0000E34B0000}"/>
    <cellStyle name="Migliaia 3 2 6 2 3 2 3" xfId="32183" xr:uid="{00000000-0005-0000-0000-0000E44B0000}"/>
    <cellStyle name="Migliaia 3 2 6 2 3 3" xfId="15055" xr:uid="{00000000-0005-0000-0000-0000E54B0000}"/>
    <cellStyle name="Migliaia 3 2 6 2 3 3 2" xfId="37892" xr:uid="{00000000-0005-0000-0000-0000E64B0000}"/>
    <cellStyle name="Migliaia 3 2 6 2 3 4" xfId="26475" xr:uid="{00000000-0005-0000-0000-0000E74B0000}"/>
    <cellStyle name="Migliaia 3 2 6 2 4" xfId="6492" xr:uid="{00000000-0005-0000-0000-0000E84B0000}"/>
    <cellStyle name="Migliaia 3 2 6 2 4 2" xfId="17909" xr:uid="{00000000-0005-0000-0000-0000E94B0000}"/>
    <cellStyle name="Migliaia 3 2 6 2 4 2 2" xfId="40746" xr:uid="{00000000-0005-0000-0000-0000EA4B0000}"/>
    <cellStyle name="Migliaia 3 2 6 2 4 3" xfId="29329" xr:uid="{00000000-0005-0000-0000-0000EB4B0000}"/>
    <cellStyle name="Migliaia 3 2 6 2 5" xfId="12201" xr:uid="{00000000-0005-0000-0000-0000EC4B0000}"/>
    <cellStyle name="Migliaia 3 2 6 2 5 2" xfId="35038" xr:uid="{00000000-0005-0000-0000-0000ED4B0000}"/>
    <cellStyle name="Migliaia 3 2 6 2 6" xfId="23621" xr:uid="{00000000-0005-0000-0000-0000EE4B0000}"/>
    <cellStyle name="Migliaia 3 2 6 3" xfId="898" xr:uid="{00000000-0005-0000-0000-0000EF4B0000}"/>
    <cellStyle name="Migliaia 3 2 6 3 2" xfId="2425" xr:uid="{00000000-0005-0000-0000-0000F04B0000}"/>
    <cellStyle name="Migliaia 3 2 6 3 2 2" xfId="5281" xr:uid="{00000000-0005-0000-0000-0000F14B0000}"/>
    <cellStyle name="Migliaia 3 2 6 3 2 2 2" xfId="10989" xr:uid="{00000000-0005-0000-0000-0000F24B0000}"/>
    <cellStyle name="Migliaia 3 2 6 3 2 2 2 2" xfId="22407" xr:uid="{00000000-0005-0000-0000-0000F34B0000}"/>
    <cellStyle name="Migliaia 3 2 6 3 2 2 2 2 2" xfId="45244" xr:uid="{00000000-0005-0000-0000-0000F44B0000}"/>
    <cellStyle name="Migliaia 3 2 6 3 2 2 2 3" xfId="33827" xr:uid="{00000000-0005-0000-0000-0000F54B0000}"/>
    <cellStyle name="Migliaia 3 2 6 3 2 2 3" xfId="16699" xr:uid="{00000000-0005-0000-0000-0000F64B0000}"/>
    <cellStyle name="Migliaia 3 2 6 3 2 2 3 2" xfId="39536" xr:uid="{00000000-0005-0000-0000-0000F74B0000}"/>
    <cellStyle name="Migliaia 3 2 6 3 2 2 4" xfId="28119" xr:uid="{00000000-0005-0000-0000-0000F84B0000}"/>
    <cellStyle name="Migliaia 3 2 6 3 2 3" xfId="8136" xr:uid="{00000000-0005-0000-0000-0000F94B0000}"/>
    <cellStyle name="Migliaia 3 2 6 3 2 3 2" xfId="19553" xr:uid="{00000000-0005-0000-0000-0000FA4B0000}"/>
    <cellStyle name="Migliaia 3 2 6 3 2 3 2 2" xfId="42390" xr:uid="{00000000-0005-0000-0000-0000FB4B0000}"/>
    <cellStyle name="Migliaia 3 2 6 3 2 3 3" xfId="30973" xr:uid="{00000000-0005-0000-0000-0000FC4B0000}"/>
    <cellStyle name="Migliaia 3 2 6 3 2 4" xfId="13845" xr:uid="{00000000-0005-0000-0000-0000FD4B0000}"/>
    <cellStyle name="Migliaia 3 2 6 3 2 4 2" xfId="36682" xr:uid="{00000000-0005-0000-0000-0000FE4B0000}"/>
    <cellStyle name="Migliaia 3 2 6 3 2 5" xfId="25265" xr:uid="{00000000-0005-0000-0000-0000FF4B0000}"/>
    <cellStyle name="Migliaia 3 2 6 3 3" xfId="3854" xr:uid="{00000000-0005-0000-0000-0000004C0000}"/>
    <cellStyle name="Migliaia 3 2 6 3 3 2" xfId="9563" xr:uid="{00000000-0005-0000-0000-0000014C0000}"/>
    <cellStyle name="Migliaia 3 2 6 3 3 2 2" xfId="20980" xr:uid="{00000000-0005-0000-0000-0000024C0000}"/>
    <cellStyle name="Migliaia 3 2 6 3 3 2 2 2" xfId="43817" xr:uid="{00000000-0005-0000-0000-0000034C0000}"/>
    <cellStyle name="Migliaia 3 2 6 3 3 2 3" xfId="32400" xr:uid="{00000000-0005-0000-0000-0000044C0000}"/>
    <cellStyle name="Migliaia 3 2 6 3 3 3" xfId="15272" xr:uid="{00000000-0005-0000-0000-0000054C0000}"/>
    <cellStyle name="Migliaia 3 2 6 3 3 3 2" xfId="38109" xr:uid="{00000000-0005-0000-0000-0000064C0000}"/>
    <cellStyle name="Migliaia 3 2 6 3 3 4" xfId="26692" xr:uid="{00000000-0005-0000-0000-0000074C0000}"/>
    <cellStyle name="Migliaia 3 2 6 3 4" xfId="6709" xr:uid="{00000000-0005-0000-0000-0000084C0000}"/>
    <cellStyle name="Migliaia 3 2 6 3 4 2" xfId="18126" xr:uid="{00000000-0005-0000-0000-0000094C0000}"/>
    <cellStyle name="Migliaia 3 2 6 3 4 2 2" xfId="40963" xr:uid="{00000000-0005-0000-0000-00000A4C0000}"/>
    <cellStyle name="Migliaia 3 2 6 3 4 3" xfId="29546" xr:uid="{00000000-0005-0000-0000-00000B4C0000}"/>
    <cellStyle name="Migliaia 3 2 6 3 5" xfId="12418" xr:uid="{00000000-0005-0000-0000-00000C4C0000}"/>
    <cellStyle name="Migliaia 3 2 6 3 5 2" xfId="35255" xr:uid="{00000000-0005-0000-0000-00000D4C0000}"/>
    <cellStyle name="Migliaia 3 2 6 3 6" xfId="23838" xr:uid="{00000000-0005-0000-0000-00000E4C0000}"/>
    <cellStyle name="Migliaia 3 2 6 4" xfId="1145" xr:uid="{00000000-0005-0000-0000-00000F4C0000}"/>
    <cellStyle name="Migliaia 3 2 6 4 2" xfId="2642" xr:uid="{00000000-0005-0000-0000-0000104C0000}"/>
    <cellStyle name="Migliaia 3 2 6 4 2 2" xfId="5498" xr:uid="{00000000-0005-0000-0000-0000114C0000}"/>
    <cellStyle name="Migliaia 3 2 6 4 2 2 2" xfId="11206" xr:uid="{00000000-0005-0000-0000-0000124C0000}"/>
    <cellStyle name="Migliaia 3 2 6 4 2 2 2 2" xfId="22624" xr:uid="{00000000-0005-0000-0000-0000134C0000}"/>
    <cellStyle name="Migliaia 3 2 6 4 2 2 2 2 2" xfId="45461" xr:uid="{00000000-0005-0000-0000-0000144C0000}"/>
    <cellStyle name="Migliaia 3 2 6 4 2 2 2 3" xfId="34044" xr:uid="{00000000-0005-0000-0000-0000154C0000}"/>
    <cellStyle name="Migliaia 3 2 6 4 2 2 3" xfId="16916" xr:uid="{00000000-0005-0000-0000-0000164C0000}"/>
    <cellStyle name="Migliaia 3 2 6 4 2 2 3 2" xfId="39753" xr:uid="{00000000-0005-0000-0000-0000174C0000}"/>
    <cellStyle name="Migliaia 3 2 6 4 2 2 4" xfId="28336" xr:uid="{00000000-0005-0000-0000-0000184C0000}"/>
    <cellStyle name="Migliaia 3 2 6 4 2 3" xfId="8353" xr:uid="{00000000-0005-0000-0000-0000194C0000}"/>
    <cellStyle name="Migliaia 3 2 6 4 2 3 2" xfId="19770" xr:uid="{00000000-0005-0000-0000-00001A4C0000}"/>
    <cellStyle name="Migliaia 3 2 6 4 2 3 2 2" xfId="42607" xr:uid="{00000000-0005-0000-0000-00001B4C0000}"/>
    <cellStyle name="Migliaia 3 2 6 4 2 3 3" xfId="31190" xr:uid="{00000000-0005-0000-0000-00001C4C0000}"/>
    <cellStyle name="Migliaia 3 2 6 4 2 4" xfId="14062" xr:uid="{00000000-0005-0000-0000-00001D4C0000}"/>
    <cellStyle name="Migliaia 3 2 6 4 2 4 2" xfId="36899" xr:uid="{00000000-0005-0000-0000-00001E4C0000}"/>
    <cellStyle name="Migliaia 3 2 6 4 2 5" xfId="25482" xr:uid="{00000000-0005-0000-0000-00001F4C0000}"/>
    <cellStyle name="Migliaia 3 2 6 4 3" xfId="4071" xr:uid="{00000000-0005-0000-0000-0000204C0000}"/>
    <cellStyle name="Migliaia 3 2 6 4 3 2" xfId="9780" xr:uid="{00000000-0005-0000-0000-0000214C0000}"/>
    <cellStyle name="Migliaia 3 2 6 4 3 2 2" xfId="21197" xr:uid="{00000000-0005-0000-0000-0000224C0000}"/>
    <cellStyle name="Migliaia 3 2 6 4 3 2 2 2" xfId="44034" xr:uid="{00000000-0005-0000-0000-0000234C0000}"/>
    <cellStyle name="Migliaia 3 2 6 4 3 2 3" xfId="32617" xr:uid="{00000000-0005-0000-0000-0000244C0000}"/>
    <cellStyle name="Migliaia 3 2 6 4 3 3" xfId="15489" xr:uid="{00000000-0005-0000-0000-0000254C0000}"/>
    <cellStyle name="Migliaia 3 2 6 4 3 3 2" xfId="38326" xr:uid="{00000000-0005-0000-0000-0000264C0000}"/>
    <cellStyle name="Migliaia 3 2 6 4 3 4" xfId="26909" xr:uid="{00000000-0005-0000-0000-0000274C0000}"/>
    <cellStyle name="Migliaia 3 2 6 4 4" xfId="6926" xr:uid="{00000000-0005-0000-0000-0000284C0000}"/>
    <cellStyle name="Migliaia 3 2 6 4 4 2" xfId="18343" xr:uid="{00000000-0005-0000-0000-0000294C0000}"/>
    <cellStyle name="Migliaia 3 2 6 4 4 2 2" xfId="41180" xr:uid="{00000000-0005-0000-0000-00002A4C0000}"/>
    <cellStyle name="Migliaia 3 2 6 4 4 3" xfId="29763" xr:uid="{00000000-0005-0000-0000-00002B4C0000}"/>
    <cellStyle name="Migliaia 3 2 6 4 5" xfId="12635" xr:uid="{00000000-0005-0000-0000-00002C4C0000}"/>
    <cellStyle name="Migliaia 3 2 6 4 5 2" xfId="35472" xr:uid="{00000000-0005-0000-0000-00002D4C0000}"/>
    <cellStyle name="Migliaia 3 2 6 4 6" xfId="24055" xr:uid="{00000000-0005-0000-0000-00002E4C0000}"/>
    <cellStyle name="Migliaia 3 2 6 5" xfId="1392" xr:uid="{00000000-0005-0000-0000-00002F4C0000}"/>
    <cellStyle name="Migliaia 3 2 6 5 2" xfId="2859" xr:uid="{00000000-0005-0000-0000-0000304C0000}"/>
    <cellStyle name="Migliaia 3 2 6 5 2 2" xfId="5715" xr:uid="{00000000-0005-0000-0000-0000314C0000}"/>
    <cellStyle name="Migliaia 3 2 6 5 2 2 2" xfId="11423" xr:uid="{00000000-0005-0000-0000-0000324C0000}"/>
    <cellStyle name="Migliaia 3 2 6 5 2 2 2 2" xfId="22841" xr:uid="{00000000-0005-0000-0000-0000334C0000}"/>
    <cellStyle name="Migliaia 3 2 6 5 2 2 2 2 2" xfId="45678" xr:uid="{00000000-0005-0000-0000-0000344C0000}"/>
    <cellStyle name="Migliaia 3 2 6 5 2 2 2 3" xfId="34261" xr:uid="{00000000-0005-0000-0000-0000354C0000}"/>
    <cellStyle name="Migliaia 3 2 6 5 2 2 3" xfId="17133" xr:uid="{00000000-0005-0000-0000-0000364C0000}"/>
    <cellStyle name="Migliaia 3 2 6 5 2 2 3 2" xfId="39970" xr:uid="{00000000-0005-0000-0000-0000374C0000}"/>
    <cellStyle name="Migliaia 3 2 6 5 2 2 4" xfId="28553" xr:uid="{00000000-0005-0000-0000-0000384C0000}"/>
    <cellStyle name="Migliaia 3 2 6 5 2 3" xfId="8570" xr:uid="{00000000-0005-0000-0000-0000394C0000}"/>
    <cellStyle name="Migliaia 3 2 6 5 2 3 2" xfId="19987" xr:uid="{00000000-0005-0000-0000-00003A4C0000}"/>
    <cellStyle name="Migliaia 3 2 6 5 2 3 2 2" xfId="42824" xr:uid="{00000000-0005-0000-0000-00003B4C0000}"/>
    <cellStyle name="Migliaia 3 2 6 5 2 3 3" xfId="31407" xr:uid="{00000000-0005-0000-0000-00003C4C0000}"/>
    <cellStyle name="Migliaia 3 2 6 5 2 4" xfId="14279" xr:uid="{00000000-0005-0000-0000-00003D4C0000}"/>
    <cellStyle name="Migliaia 3 2 6 5 2 4 2" xfId="37116" xr:uid="{00000000-0005-0000-0000-00003E4C0000}"/>
    <cellStyle name="Migliaia 3 2 6 5 2 5" xfId="25699" xr:uid="{00000000-0005-0000-0000-00003F4C0000}"/>
    <cellStyle name="Migliaia 3 2 6 5 3" xfId="4288" xr:uid="{00000000-0005-0000-0000-0000404C0000}"/>
    <cellStyle name="Migliaia 3 2 6 5 3 2" xfId="9997" xr:uid="{00000000-0005-0000-0000-0000414C0000}"/>
    <cellStyle name="Migliaia 3 2 6 5 3 2 2" xfId="21414" xr:uid="{00000000-0005-0000-0000-0000424C0000}"/>
    <cellStyle name="Migliaia 3 2 6 5 3 2 2 2" xfId="44251" xr:uid="{00000000-0005-0000-0000-0000434C0000}"/>
    <cellStyle name="Migliaia 3 2 6 5 3 2 3" xfId="32834" xr:uid="{00000000-0005-0000-0000-0000444C0000}"/>
    <cellStyle name="Migliaia 3 2 6 5 3 3" xfId="15706" xr:uid="{00000000-0005-0000-0000-0000454C0000}"/>
    <cellStyle name="Migliaia 3 2 6 5 3 3 2" xfId="38543" xr:uid="{00000000-0005-0000-0000-0000464C0000}"/>
    <cellStyle name="Migliaia 3 2 6 5 3 4" xfId="27126" xr:uid="{00000000-0005-0000-0000-0000474C0000}"/>
    <cellStyle name="Migliaia 3 2 6 5 4" xfId="7143" xr:uid="{00000000-0005-0000-0000-0000484C0000}"/>
    <cellStyle name="Migliaia 3 2 6 5 4 2" xfId="18560" xr:uid="{00000000-0005-0000-0000-0000494C0000}"/>
    <cellStyle name="Migliaia 3 2 6 5 4 2 2" xfId="41397" xr:uid="{00000000-0005-0000-0000-00004A4C0000}"/>
    <cellStyle name="Migliaia 3 2 6 5 4 3" xfId="29980" xr:uid="{00000000-0005-0000-0000-00004B4C0000}"/>
    <cellStyle name="Migliaia 3 2 6 5 5" xfId="12852" xr:uid="{00000000-0005-0000-0000-00004C4C0000}"/>
    <cellStyle name="Migliaia 3 2 6 5 5 2" xfId="35689" xr:uid="{00000000-0005-0000-0000-00004D4C0000}"/>
    <cellStyle name="Migliaia 3 2 6 5 6" xfId="24272" xr:uid="{00000000-0005-0000-0000-00004E4C0000}"/>
    <cellStyle name="Migliaia 3 2 6 6" xfId="1639" xr:uid="{00000000-0005-0000-0000-00004F4C0000}"/>
    <cellStyle name="Migliaia 3 2 6 6 2" xfId="3076" xr:uid="{00000000-0005-0000-0000-0000504C0000}"/>
    <cellStyle name="Migliaia 3 2 6 6 2 2" xfId="5932" xr:uid="{00000000-0005-0000-0000-0000514C0000}"/>
    <cellStyle name="Migliaia 3 2 6 6 2 2 2" xfId="11640" xr:uid="{00000000-0005-0000-0000-0000524C0000}"/>
    <cellStyle name="Migliaia 3 2 6 6 2 2 2 2" xfId="23058" xr:uid="{00000000-0005-0000-0000-0000534C0000}"/>
    <cellStyle name="Migliaia 3 2 6 6 2 2 2 2 2" xfId="45895" xr:uid="{00000000-0005-0000-0000-0000544C0000}"/>
    <cellStyle name="Migliaia 3 2 6 6 2 2 2 3" xfId="34478" xr:uid="{00000000-0005-0000-0000-0000554C0000}"/>
    <cellStyle name="Migliaia 3 2 6 6 2 2 3" xfId="17350" xr:uid="{00000000-0005-0000-0000-0000564C0000}"/>
    <cellStyle name="Migliaia 3 2 6 6 2 2 3 2" xfId="40187" xr:uid="{00000000-0005-0000-0000-0000574C0000}"/>
    <cellStyle name="Migliaia 3 2 6 6 2 2 4" xfId="28770" xr:uid="{00000000-0005-0000-0000-0000584C0000}"/>
    <cellStyle name="Migliaia 3 2 6 6 2 3" xfId="8787" xr:uid="{00000000-0005-0000-0000-0000594C0000}"/>
    <cellStyle name="Migliaia 3 2 6 6 2 3 2" xfId="20204" xr:uid="{00000000-0005-0000-0000-00005A4C0000}"/>
    <cellStyle name="Migliaia 3 2 6 6 2 3 2 2" xfId="43041" xr:uid="{00000000-0005-0000-0000-00005B4C0000}"/>
    <cellStyle name="Migliaia 3 2 6 6 2 3 3" xfId="31624" xr:uid="{00000000-0005-0000-0000-00005C4C0000}"/>
    <cellStyle name="Migliaia 3 2 6 6 2 4" xfId="14496" xr:uid="{00000000-0005-0000-0000-00005D4C0000}"/>
    <cellStyle name="Migliaia 3 2 6 6 2 4 2" xfId="37333" xr:uid="{00000000-0005-0000-0000-00005E4C0000}"/>
    <cellStyle name="Migliaia 3 2 6 6 2 5" xfId="25916" xr:uid="{00000000-0005-0000-0000-00005F4C0000}"/>
    <cellStyle name="Migliaia 3 2 6 6 3" xfId="4505" xr:uid="{00000000-0005-0000-0000-0000604C0000}"/>
    <cellStyle name="Migliaia 3 2 6 6 3 2" xfId="10214" xr:uid="{00000000-0005-0000-0000-0000614C0000}"/>
    <cellStyle name="Migliaia 3 2 6 6 3 2 2" xfId="21631" xr:uid="{00000000-0005-0000-0000-0000624C0000}"/>
    <cellStyle name="Migliaia 3 2 6 6 3 2 2 2" xfId="44468" xr:uid="{00000000-0005-0000-0000-0000634C0000}"/>
    <cellStyle name="Migliaia 3 2 6 6 3 2 3" xfId="33051" xr:uid="{00000000-0005-0000-0000-0000644C0000}"/>
    <cellStyle name="Migliaia 3 2 6 6 3 3" xfId="15923" xr:uid="{00000000-0005-0000-0000-0000654C0000}"/>
    <cellStyle name="Migliaia 3 2 6 6 3 3 2" xfId="38760" xr:uid="{00000000-0005-0000-0000-0000664C0000}"/>
    <cellStyle name="Migliaia 3 2 6 6 3 4" xfId="27343" xr:uid="{00000000-0005-0000-0000-0000674C0000}"/>
    <cellStyle name="Migliaia 3 2 6 6 4" xfId="7360" xr:uid="{00000000-0005-0000-0000-0000684C0000}"/>
    <cellStyle name="Migliaia 3 2 6 6 4 2" xfId="18777" xr:uid="{00000000-0005-0000-0000-0000694C0000}"/>
    <cellStyle name="Migliaia 3 2 6 6 4 2 2" xfId="41614" xr:uid="{00000000-0005-0000-0000-00006A4C0000}"/>
    <cellStyle name="Migliaia 3 2 6 6 4 3" xfId="30197" xr:uid="{00000000-0005-0000-0000-00006B4C0000}"/>
    <cellStyle name="Migliaia 3 2 6 6 5" xfId="13069" xr:uid="{00000000-0005-0000-0000-00006C4C0000}"/>
    <cellStyle name="Migliaia 3 2 6 6 5 2" xfId="35906" xr:uid="{00000000-0005-0000-0000-00006D4C0000}"/>
    <cellStyle name="Migliaia 3 2 6 6 6" xfId="24489" xr:uid="{00000000-0005-0000-0000-00006E4C0000}"/>
    <cellStyle name="Migliaia 3 2 6 7" xfId="1991" xr:uid="{00000000-0005-0000-0000-00006F4C0000}"/>
    <cellStyle name="Migliaia 3 2 6 7 2" xfId="4847" xr:uid="{00000000-0005-0000-0000-0000704C0000}"/>
    <cellStyle name="Migliaia 3 2 6 7 2 2" xfId="10555" xr:uid="{00000000-0005-0000-0000-0000714C0000}"/>
    <cellStyle name="Migliaia 3 2 6 7 2 2 2" xfId="21973" xr:uid="{00000000-0005-0000-0000-0000724C0000}"/>
    <cellStyle name="Migliaia 3 2 6 7 2 2 2 2" xfId="44810" xr:uid="{00000000-0005-0000-0000-0000734C0000}"/>
    <cellStyle name="Migliaia 3 2 6 7 2 2 3" xfId="33393" xr:uid="{00000000-0005-0000-0000-0000744C0000}"/>
    <cellStyle name="Migliaia 3 2 6 7 2 3" xfId="16265" xr:uid="{00000000-0005-0000-0000-0000754C0000}"/>
    <cellStyle name="Migliaia 3 2 6 7 2 3 2" xfId="39102" xr:uid="{00000000-0005-0000-0000-0000764C0000}"/>
    <cellStyle name="Migliaia 3 2 6 7 2 4" xfId="27685" xr:uid="{00000000-0005-0000-0000-0000774C0000}"/>
    <cellStyle name="Migliaia 3 2 6 7 3" xfId="7702" xr:uid="{00000000-0005-0000-0000-0000784C0000}"/>
    <cellStyle name="Migliaia 3 2 6 7 3 2" xfId="19119" xr:uid="{00000000-0005-0000-0000-0000794C0000}"/>
    <cellStyle name="Migliaia 3 2 6 7 3 2 2" xfId="41956" xr:uid="{00000000-0005-0000-0000-00007A4C0000}"/>
    <cellStyle name="Migliaia 3 2 6 7 3 3" xfId="30539" xr:uid="{00000000-0005-0000-0000-00007B4C0000}"/>
    <cellStyle name="Migliaia 3 2 6 7 4" xfId="13411" xr:uid="{00000000-0005-0000-0000-00007C4C0000}"/>
    <cellStyle name="Migliaia 3 2 6 7 4 2" xfId="36248" xr:uid="{00000000-0005-0000-0000-00007D4C0000}"/>
    <cellStyle name="Migliaia 3 2 6 7 5" xfId="24831" xr:uid="{00000000-0005-0000-0000-00007E4C0000}"/>
    <cellStyle name="Migliaia 3 2 6 8" xfId="3420" xr:uid="{00000000-0005-0000-0000-00007F4C0000}"/>
    <cellStyle name="Migliaia 3 2 6 8 2" xfId="9129" xr:uid="{00000000-0005-0000-0000-0000804C0000}"/>
    <cellStyle name="Migliaia 3 2 6 8 2 2" xfId="20546" xr:uid="{00000000-0005-0000-0000-0000814C0000}"/>
    <cellStyle name="Migliaia 3 2 6 8 2 2 2" xfId="43383" xr:uid="{00000000-0005-0000-0000-0000824C0000}"/>
    <cellStyle name="Migliaia 3 2 6 8 2 3" xfId="31966" xr:uid="{00000000-0005-0000-0000-0000834C0000}"/>
    <cellStyle name="Migliaia 3 2 6 8 3" xfId="14838" xr:uid="{00000000-0005-0000-0000-0000844C0000}"/>
    <cellStyle name="Migliaia 3 2 6 8 3 2" xfId="37675" xr:uid="{00000000-0005-0000-0000-0000854C0000}"/>
    <cellStyle name="Migliaia 3 2 6 8 4" xfId="26258" xr:uid="{00000000-0005-0000-0000-0000864C0000}"/>
    <cellStyle name="Migliaia 3 2 6 9" xfId="6275" xr:uid="{00000000-0005-0000-0000-0000874C0000}"/>
    <cellStyle name="Migliaia 3 2 6 9 2" xfId="17692" xr:uid="{00000000-0005-0000-0000-0000884C0000}"/>
    <cellStyle name="Migliaia 3 2 6 9 2 2" xfId="40529" xr:uid="{00000000-0005-0000-0000-0000894C0000}"/>
    <cellStyle name="Migliaia 3 2 6 9 3" xfId="29112" xr:uid="{00000000-0005-0000-0000-00008A4C0000}"/>
    <cellStyle name="Migliaia 3 2 7" xfId="504" xr:uid="{00000000-0005-0000-0000-00008B4C0000}"/>
    <cellStyle name="Migliaia 3 2 7 2" xfId="2094" xr:uid="{00000000-0005-0000-0000-00008C4C0000}"/>
    <cellStyle name="Migliaia 3 2 7 2 2" xfId="4950" xr:uid="{00000000-0005-0000-0000-00008D4C0000}"/>
    <cellStyle name="Migliaia 3 2 7 2 2 2" xfId="10658" xr:uid="{00000000-0005-0000-0000-00008E4C0000}"/>
    <cellStyle name="Migliaia 3 2 7 2 2 2 2" xfId="22076" xr:uid="{00000000-0005-0000-0000-00008F4C0000}"/>
    <cellStyle name="Migliaia 3 2 7 2 2 2 2 2" xfId="44913" xr:uid="{00000000-0005-0000-0000-0000904C0000}"/>
    <cellStyle name="Migliaia 3 2 7 2 2 2 3" xfId="33496" xr:uid="{00000000-0005-0000-0000-0000914C0000}"/>
    <cellStyle name="Migliaia 3 2 7 2 2 3" xfId="16368" xr:uid="{00000000-0005-0000-0000-0000924C0000}"/>
    <cellStyle name="Migliaia 3 2 7 2 2 3 2" xfId="39205" xr:uid="{00000000-0005-0000-0000-0000934C0000}"/>
    <cellStyle name="Migliaia 3 2 7 2 2 4" xfId="27788" xr:uid="{00000000-0005-0000-0000-0000944C0000}"/>
    <cellStyle name="Migliaia 3 2 7 2 3" xfId="7805" xr:uid="{00000000-0005-0000-0000-0000954C0000}"/>
    <cellStyle name="Migliaia 3 2 7 2 3 2" xfId="19222" xr:uid="{00000000-0005-0000-0000-0000964C0000}"/>
    <cellStyle name="Migliaia 3 2 7 2 3 2 2" xfId="42059" xr:uid="{00000000-0005-0000-0000-0000974C0000}"/>
    <cellStyle name="Migliaia 3 2 7 2 3 3" xfId="30642" xr:uid="{00000000-0005-0000-0000-0000984C0000}"/>
    <cellStyle name="Migliaia 3 2 7 2 4" xfId="13514" xr:uid="{00000000-0005-0000-0000-0000994C0000}"/>
    <cellStyle name="Migliaia 3 2 7 2 4 2" xfId="36351" xr:uid="{00000000-0005-0000-0000-00009A4C0000}"/>
    <cellStyle name="Migliaia 3 2 7 2 5" xfId="24934" xr:uid="{00000000-0005-0000-0000-00009B4C0000}"/>
    <cellStyle name="Migliaia 3 2 7 3" xfId="3523" xr:uid="{00000000-0005-0000-0000-00009C4C0000}"/>
    <cellStyle name="Migliaia 3 2 7 3 2" xfId="9232" xr:uid="{00000000-0005-0000-0000-00009D4C0000}"/>
    <cellStyle name="Migliaia 3 2 7 3 2 2" xfId="20649" xr:uid="{00000000-0005-0000-0000-00009E4C0000}"/>
    <cellStyle name="Migliaia 3 2 7 3 2 2 2" xfId="43486" xr:uid="{00000000-0005-0000-0000-00009F4C0000}"/>
    <cellStyle name="Migliaia 3 2 7 3 2 3" xfId="32069" xr:uid="{00000000-0005-0000-0000-0000A04C0000}"/>
    <cellStyle name="Migliaia 3 2 7 3 3" xfId="14941" xr:uid="{00000000-0005-0000-0000-0000A14C0000}"/>
    <cellStyle name="Migliaia 3 2 7 3 3 2" xfId="37778" xr:uid="{00000000-0005-0000-0000-0000A24C0000}"/>
    <cellStyle name="Migliaia 3 2 7 3 4" xfId="26361" xr:uid="{00000000-0005-0000-0000-0000A34C0000}"/>
    <cellStyle name="Migliaia 3 2 7 4" xfId="6378" xr:uid="{00000000-0005-0000-0000-0000A44C0000}"/>
    <cellStyle name="Migliaia 3 2 7 4 2" xfId="17795" xr:uid="{00000000-0005-0000-0000-0000A54C0000}"/>
    <cellStyle name="Migliaia 3 2 7 4 2 2" xfId="40632" xr:uid="{00000000-0005-0000-0000-0000A64C0000}"/>
    <cellStyle name="Migliaia 3 2 7 4 3" xfId="29215" xr:uid="{00000000-0005-0000-0000-0000A74C0000}"/>
    <cellStyle name="Migliaia 3 2 7 5" xfId="12087" xr:uid="{00000000-0005-0000-0000-0000A84C0000}"/>
    <cellStyle name="Migliaia 3 2 7 5 2" xfId="34924" xr:uid="{00000000-0005-0000-0000-0000A94C0000}"/>
    <cellStyle name="Migliaia 3 2 7 6" xfId="23507" xr:uid="{00000000-0005-0000-0000-0000AA4C0000}"/>
    <cellStyle name="Migliaia 3 2 8" xfId="767" xr:uid="{00000000-0005-0000-0000-0000AB4C0000}"/>
    <cellStyle name="Migliaia 3 2 8 2" xfId="2311" xr:uid="{00000000-0005-0000-0000-0000AC4C0000}"/>
    <cellStyle name="Migliaia 3 2 8 2 2" xfId="5167" xr:uid="{00000000-0005-0000-0000-0000AD4C0000}"/>
    <cellStyle name="Migliaia 3 2 8 2 2 2" xfId="10875" xr:uid="{00000000-0005-0000-0000-0000AE4C0000}"/>
    <cellStyle name="Migliaia 3 2 8 2 2 2 2" xfId="22293" xr:uid="{00000000-0005-0000-0000-0000AF4C0000}"/>
    <cellStyle name="Migliaia 3 2 8 2 2 2 2 2" xfId="45130" xr:uid="{00000000-0005-0000-0000-0000B04C0000}"/>
    <cellStyle name="Migliaia 3 2 8 2 2 2 3" xfId="33713" xr:uid="{00000000-0005-0000-0000-0000B14C0000}"/>
    <cellStyle name="Migliaia 3 2 8 2 2 3" xfId="16585" xr:uid="{00000000-0005-0000-0000-0000B24C0000}"/>
    <cellStyle name="Migliaia 3 2 8 2 2 3 2" xfId="39422" xr:uid="{00000000-0005-0000-0000-0000B34C0000}"/>
    <cellStyle name="Migliaia 3 2 8 2 2 4" xfId="28005" xr:uid="{00000000-0005-0000-0000-0000B44C0000}"/>
    <cellStyle name="Migliaia 3 2 8 2 3" xfId="8022" xr:uid="{00000000-0005-0000-0000-0000B54C0000}"/>
    <cellStyle name="Migliaia 3 2 8 2 3 2" xfId="19439" xr:uid="{00000000-0005-0000-0000-0000B64C0000}"/>
    <cellStyle name="Migliaia 3 2 8 2 3 2 2" xfId="42276" xr:uid="{00000000-0005-0000-0000-0000B74C0000}"/>
    <cellStyle name="Migliaia 3 2 8 2 3 3" xfId="30859" xr:uid="{00000000-0005-0000-0000-0000B84C0000}"/>
    <cellStyle name="Migliaia 3 2 8 2 4" xfId="13731" xr:uid="{00000000-0005-0000-0000-0000B94C0000}"/>
    <cellStyle name="Migliaia 3 2 8 2 4 2" xfId="36568" xr:uid="{00000000-0005-0000-0000-0000BA4C0000}"/>
    <cellStyle name="Migliaia 3 2 8 2 5" xfId="25151" xr:uid="{00000000-0005-0000-0000-0000BB4C0000}"/>
    <cellStyle name="Migliaia 3 2 8 3" xfId="3740" xr:uid="{00000000-0005-0000-0000-0000BC4C0000}"/>
    <cellStyle name="Migliaia 3 2 8 3 2" xfId="9449" xr:uid="{00000000-0005-0000-0000-0000BD4C0000}"/>
    <cellStyle name="Migliaia 3 2 8 3 2 2" xfId="20866" xr:uid="{00000000-0005-0000-0000-0000BE4C0000}"/>
    <cellStyle name="Migliaia 3 2 8 3 2 2 2" xfId="43703" xr:uid="{00000000-0005-0000-0000-0000BF4C0000}"/>
    <cellStyle name="Migliaia 3 2 8 3 2 3" xfId="32286" xr:uid="{00000000-0005-0000-0000-0000C04C0000}"/>
    <cellStyle name="Migliaia 3 2 8 3 3" xfId="15158" xr:uid="{00000000-0005-0000-0000-0000C14C0000}"/>
    <cellStyle name="Migliaia 3 2 8 3 3 2" xfId="37995" xr:uid="{00000000-0005-0000-0000-0000C24C0000}"/>
    <cellStyle name="Migliaia 3 2 8 3 4" xfId="26578" xr:uid="{00000000-0005-0000-0000-0000C34C0000}"/>
    <cellStyle name="Migliaia 3 2 8 4" xfId="6595" xr:uid="{00000000-0005-0000-0000-0000C44C0000}"/>
    <cellStyle name="Migliaia 3 2 8 4 2" xfId="18012" xr:uid="{00000000-0005-0000-0000-0000C54C0000}"/>
    <cellStyle name="Migliaia 3 2 8 4 2 2" xfId="40849" xr:uid="{00000000-0005-0000-0000-0000C64C0000}"/>
    <cellStyle name="Migliaia 3 2 8 4 3" xfId="29432" xr:uid="{00000000-0005-0000-0000-0000C74C0000}"/>
    <cellStyle name="Migliaia 3 2 8 5" xfId="12304" xr:uid="{00000000-0005-0000-0000-0000C84C0000}"/>
    <cellStyle name="Migliaia 3 2 8 5 2" xfId="35141" xr:uid="{00000000-0005-0000-0000-0000C94C0000}"/>
    <cellStyle name="Migliaia 3 2 8 6" xfId="23724" xr:uid="{00000000-0005-0000-0000-0000CA4C0000}"/>
    <cellStyle name="Migliaia 3 2 9" xfId="1014" xr:uid="{00000000-0005-0000-0000-0000CB4C0000}"/>
    <cellStyle name="Migliaia 3 2 9 2" xfId="2528" xr:uid="{00000000-0005-0000-0000-0000CC4C0000}"/>
    <cellStyle name="Migliaia 3 2 9 2 2" xfId="5384" xr:uid="{00000000-0005-0000-0000-0000CD4C0000}"/>
    <cellStyle name="Migliaia 3 2 9 2 2 2" xfId="11092" xr:uid="{00000000-0005-0000-0000-0000CE4C0000}"/>
    <cellStyle name="Migliaia 3 2 9 2 2 2 2" xfId="22510" xr:uid="{00000000-0005-0000-0000-0000CF4C0000}"/>
    <cellStyle name="Migliaia 3 2 9 2 2 2 2 2" xfId="45347" xr:uid="{00000000-0005-0000-0000-0000D04C0000}"/>
    <cellStyle name="Migliaia 3 2 9 2 2 2 3" xfId="33930" xr:uid="{00000000-0005-0000-0000-0000D14C0000}"/>
    <cellStyle name="Migliaia 3 2 9 2 2 3" xfId="16802" xr:uid="{00000000-0005-0000-0000-0000D24C0000}"/>
    <cellStyle name="Migliaia 3 2 9 2 2 3 2" xfId="39639" xr:uid="{00000000-0005-0000-0000-0000D34C0000}"/>
    <cellStyle name="Migliaia 3 2 9 2 2 4" xfId="28222" xr:uid="{00000000-0005-0000-0000-0000D44C0000}"/>
    <cellStyle name="Migliaia 3 2 9 2 3" xfId="8239" xr:uid="{00000000-0005-0000-0000-0000D54C0000}"/>
    <cellStyle name="Migliaia 3 2 9 2 3 2" xfId="19656" xr:uid="{00000000-0005-0000-0000-0000D64C0000}"/>
    <cellStyle name="Migliaia 3 2 9 2 3 2 2" xfId="42493" xr:uid="{00000000-0005-0000-0000-0000D74C0000}"/>
    <cellStyle name="Migliaia 3 2 9 2 3 3" xfId="31076" xr:uid="{00000000-0005-0000-0000-0000D84C0000}"/>
    <cellStyle name="Migliaia 3 2 9 2 4" xfId="13948" xr:uid="{00000000-0005-0000-0000-0000D94C0000}"/>
    <cellStyle name="Migliaia 3 2 9 2 4 2" xfId="36785" xr:uid="{00000000-0005-0000-0000-0000DA4C0000}"/>
    <cellStyle name="Migliaia 3 2 9 2 5" xfId="25368" xr:uid="{00000000-0005-0000-0000-0000DB4C0000}"/>
    <cellStyle name="Migliaia 3 2 9 3" xfId="3957" xr:uid="{00000000-0005-0000-0000-0000DC4C0000}"/>
    <cellStyle name="Migliaia 3 2 9 3 2" xfId="9666" xr:uid="{00000000-0005-0000-0000-0000DD4C0000}"/>
    <cellStyle name="Migliaia 3 2 9 3 2 2" xfId="21083" xr:uid="{00000000-0005-0000-0000-0000DE4C0000}"/>
    <cellStyle name="Migliaia 3 2 9 3 2 2 2" xfId="43920" xr:uid="{00000000-0005-0000-0000-0000DF4C0000}"/>
    <cellStyle name="Migliaia 3 2 9 3 2 3" xfId="32503" xr:uid="{00000000-0005-0000-0000-0000E04C0000}"/>
    <cellStyle name="Migliaia 3 2 9 3 3" xfId="15375" xr:uid="{00000000-0005-0000-0000-0000E14C0000}"/>
    <cellStyle name="Migliaia 3 2 9 3 3 2" xfId="38212" xr:uid="{00000000-0005-0000-0000-0000E24C0000}"/>
    <cellStyle name="Migliaia 3 2 9 3 4" xfId="26795" xr:uid="{00000000-0005-0000-0000-0000E34C0000}"/>
    <cellStyle name="Migliaia 3 2 9 4" xfId="6812" xr:uid="{00000000-0005-0000-0000-0000E44C0000}"/>
    <cellStyle name="Migliaia 3 2 9 4 2" xfId="18229" xr:uid="{00000000-0005-0000-0000-0000E54C0000}"/>
    <cellStyle name="Migliaia 3 2 9 4 2 2" xfId="41066" xr:uid="{00000000-0005-0000-0000-0000E64C0000}"/>
    <cellStyle name="Migliaia 3 2 9 4 3" xfId="29649" xr:uid="{00000000-0005-0000-0000-0000E74C0000}"/>
    <cellStyle name="Migliaia 3 2 9 5" xfId="12521" xr:uid="{00000000-0005-0000-0000-0000E84C0000}"/>
    <cellStyle name="Migliaia 3 2 9 5 2" xfId="35358" xr:uid="{00000000-0005-0000-0000-0000E94C0000}"/>
    <cellStyle name="Migliaia 3 2 9 6" xfId="23941" xr:uid="{00000000-0005-0000-0000-0000EA4C0000}"/>
    <cellStyle name="Migliaia 3 20" xfId="23181" xr:uid="{00000000-0005-0000-0000-0000EB4C0000}"/>
    <cellStyle name="Migliaia 3 3" xfId="126" xr:uid="{00000000-0005-0000-0000-0000EC4C0000}"/>
    <cellStyle name="Migliaia 3 3 10" xfId="1873" xr:uid="{00000000-0005-0000-0000-0000ED4C0000}"/>
    <cellStyle name="Migliaia 3 3 10 2" xfId="4729" xr:uid="{00000000-0005-0000-0000-0000EE4C0000}"/>
    <cellStyle name="Migliaia 3 3 10 2 2" xfId="10438" xr:uid="{00000000-0005-0000-0000-0000EF4C0000}"/>
    <cellStyle name="Migliaia 3 3 10 2 2 2" xfId="21855" xr:uid="{00000000-0005-0000-0000-0000F04C0000}"/>
    <cellStyle name="Migliaia 3 3 10 2 2 2 2" xfId="44692" xr:uid="{00000000-0005-0000-0000-0000F14C0000}"/>
    <cellStyle name="Migliaia 3 3 10 2 2 3" xfId="33275" xr:uid="{00000000-0005-0000-0000-0000F24C0000}"/>
    <cellStyle name="Migliaia 3 3 10 2 3" xfId="16147" xr:uid="{00000000-0005-0000-0000-0000F34C0000}"/>
    <cellStyle name="Migliaia 3 3 10 2 3 2" xfId="38984" xr:uid="{00000000-0005-0000-0000-0000F44C0000}"/>
    <cellStyle name="Migliaia 3 3 10 2 4" xfId="27567" xr:uid="{00000000-0005-0000-0000-0000F54C0000}"/>
    <cellStyle name="Migliaia 3 3 10 3" xfId="7584" xr:uid="{00000000-0005-0000-0000-0000F64C0000}"/>
    <cellStyle name="Migliaia 3 3 10 3 2" xfId="19001" xr:uid="{00000000-0005-0000-0000-0000F74C0000}"/>
    <cellStyle name="Migliaia 3 3 10 3 2 2" xfId="41838" xr:uid="{00000000-0005-0000-0000-0000F84C0000}"/>
    <cellStyle name="Migliaia 3 3 10 3 3" xfId="30421" xr:uid="{00000000-0005-0000-0000-0000F94C0000}"/>
    <cellStyle name="Migliaia 3 3 10 4" xfId="13293" xr:uid="{00000000-0005-0000-0000-0000FA4C0000}"/>
    <cellStyle name="Migliaia 3 3 10 4 2" xfId="36130" xr:uid="{00000000-0005-0000-0000-0000FB4C0000}"/>
    <cellStyle name="Migliaia 3 3 10 5" xfId="24713" xr:uid="{00000000-0005-0000-0000-0000FC4C0000}"/>
    <cellStyle name="Migliaia 3 3 11" xfId="3302" xr:uid="{00000000-0005-0000-0000-0000FD4C0000}"/>
    <cellStyle name="Migliaia 3 3 11 2" xfId="9011" xr:uid="{00000000-0005-0000-0000-0000FE4C0000}"/>
    <cellStyle name="Migliaia 3 3 11 2 2" xfId="20428" xr:uid="{00000000-0005-0000-0000-0000FF4C0000}"/>
    <cellStyle name="Migliaia 3 3 11 2 2 2" xfId="43265" xr:uid="{00000000-0005-0000-0000-0000004D0000}"/>
    <cellStyle name="Migliaia 3 3 11 2 3" xfId="31848" xr:uid="{00000000-0005-0000-0000-0000014D0000}"/>
    <cellStyle name="Migliaia 3 3 11 3" xfId="14720" xr:uid="{00000000-0005-0000-0000-0000024D0000}"/>
    <cellStyle name="Migliaia 3 3 11 3 2" xfId="37557" xr:uid="{00000000-0005-0000-0000-0000034D0000}"/>
    <cellStyle name="Migliaia 3 3 11 4" xfId="26140" xr:uid="{00000000-0005-0000-0000-0000044D0000}"/>
    <cellStyle name="Migliaia 3 3 12" xfId="6157" xr:uid="{00000000-0005-0000-0000-0000054D0000}"/>
    <cellStyle name="Migliaia 3 3 12 2" xfId="17574" xr:uid="{00000000-0005-0000-0000-0000064D0000}"/>
    <cellStyle name="Migliaia 3 3 12 2 2" xfId="40411" xr:uid="{00000000-0005-0000-0000-0000074D0000}"/>
    <cellStyle name="Migliaia 3 3 12 3" xfId="28994" xr:uid="{00000000-0005-0000-0000-0000084D0000}"/>
    <cellStyle name="Migliaia 3 3 13" xfId="11866" xr:uid="{00000000-0005-0000-0000-0000094D0000}"/>
    <cellStyle name="Migliaia 3 3 13 2" xfId="34703" xr:uid="{00000000-0005-0000-0000-00000A4D0000}"/>
    <cellStyle name="Migliaia 3 3 14" xfId="23286" xr:uid="{00000000-0005-0000-0000-00000B4D0000}"/>
    <cellStyle name="Migliaia 3 3 15" xfId="238" xr:uid="{00000000-0005-0000-0000-00000C4D0000}"/>
    <cellStyle name="Migliaia 3 3 2" xfId="322" xr:uid="{00000000-0005-0000-0000-00000D4D0000}"/>
    <cellStyle name="Migliaia 3 3 2 10" xfId="6235" xr:uid="{00000000-0005-0000-0000-00000E4D0000}"/>
    <cellStyle name="Migliaia 3 3 2 10 2" xfId="17652" xr:uid="{00000000-0005-0000-0000-00000F4D0000}"/>
    <cellStyle name="Migliaia 3 3 2 10 2 2" xfId="40489" xr:uid="{00000000-0005-0000-0000-0000104D0000}"/>
    <cellStyle name="Migliaia 3 3 2 10 3" xfId="29072" xr:uid="{00000000-0005-0000-0000-0000114D0000}"/>
    <cellStyle name="Migliaia 3 3 2 11" xfId="11944" xr:uid="{00000000-0005-0000-0000-0000124D0000}"/>
    <cellStyle name="Migliaia 3 3 2 11 2" xfId="34781" xr:uid="{00000000-0005-0000-0000-0000134D0000}"/>
    <cellStyle name="Migliaia 3 3 2 12" xfId="23364" xr:uid="{00000000-0005-0000-0000-0000144D0000}"/>
    <cellStyle name="Migliaia 3 3 2 2" xfId="472" xr:uid="{00000000-0005-0000-0000-0000154D0000}"/>
    <cellStyle name="Migliaia 3 3 2 2 10" xfId="12064" xr:uid="{00000000-0005-0000-0000-0000164D0000}"/>
    <cellStyle name="Migliaia 3 3 2 2 10 2" xfId="34901" xr:uid="{00000000-0005-0000-0000-0000174D0000}"/>
    <cellStyle name="Migliaia 3 3 2 2 11" xfId="23484" xr:uid="{00000000-0005-0000-0000-0000184D0000}"/>
    <cellStyle name="Migliaia 3 3 2 2 2" xfId="726" xr:uid="{00000000-0005-0000-0000-0000194D0000}"/>
    <cellStyle name="Migliaia 3 3 2 2 2 2" xfId="2288" xr:uid="{00000000-0005-0000-0000-00001A4D0000}"/>
    <cellStyle name="Migliaia 3 3 2 2 2 2 2" xfId="5144" xr:uid="{00000000-0005-0000-0000-00001B4D0000}"/>
    <cellStyle name="Migliaia 3 3 2 2 2 2 2 2" xfId="10852" xr:uid="{00000000-0005-0000-0000-00001C4D0000}"/>
    <cellStyle name="Migliaia 3 3 2 2 2 2 2 2 2" xfId="22270" xr:uid="{00000000-0005-0000-0000-00001D4D0000}"/>
    <cellStyle name="Migliaia 3 3 2 2 2 2 2 2 2 2" xfId="45107" xr:uid="{00000000-0005-0000-0000-00001E4D0000}"/>
    <cellStyle name="Migliaia 3 3 2 2 2 2 2 2 3" xfId="33690" xr:uid="{00000000-0005-0000-0000-00001F4D0000}"/>
    <cellStyle name="Migliaia 3 3 2 2 2 2 2 3" xfId="16562" xr:uid="{00000000-0005-0000-0000-0000204D0000}"/>
    <cellStyle name="Migliaia 3 3 2 2 2 2 2 3 2" xfId="39399" xr:uid="{00000000-0005-0000-0000-0000214D0000}"/>
    <cellStyle name="Migliaia 3 3 2 2 2 2 2 4" xfId="27982" xr:uid="{00000000-0005-0000-0000-0000224D0000}"/>
    <cellStyle name="Migliaia 3 3 2 2 2 2 3" xfId="7999" xr:uid="{00000000-0005-0000-0000-0000234D0000}"/>
    <cellStyle name="Migliaia 3 3 2 2 2 2 3 2" xfId="19416" xr:uid="{00000000-0005-0000-0000-0000244D0000}"/>
    <cellStyle name="Migliaia 3 3 2 2 2 2 3 2 2" xfId="42253" xr:uid="{00000000-0005-0000-0000-0000254D0000}"/>
    <cellStyle name="Migliaia 3 3 2 2 2 2 3 3" xfId="30836" xr:uid="{00000000-0005-0000-0000-0000264D0000}"/>
    <cellStyle name="Migliaia 3 3 2 2 2 2 4" xfId="13708" xr:uid="{00000000-0005-0000-0000-0000274D0000}"/>
    <cellStyle name="Migliaia 3 3 2 2 2 2 4 2" xfId="36545" xr:uid="{00000000-0005-0000-0000-0000284D0000}"/>
    <cellStyle name="Migliaia 3 3 2 2 2 2 5" xfId="25128" xr:uid="{00000000-0005-0000-0000-0000294D0000}"/>
    <cellStyle name="Migliaia 3 3 2 2 2 3" xfId="3717" xr:uid="{00000000-0005-0000-0000-00002A4D0000}"/>
    <cellStyle name="Migliaia 3 3 2 2 2 3 2" xfId="9426" xr:uid="{00000000-0005-0000-0000-00002B4D0000}"/>
    <cellStyle name="Migliaia 3 3 2 2 2 3 2 2" xfId="20843" xr:uid="{00000000-0005-0000-0000-00002C4D0000}"/>
    <cellStyle name="Migliaia 3 3 2 2 2 3 2 2 2" xfId="43680" xr:uid="{00000000-0005-0000-0000-00002D4D0000}"/>
    <cellStyle name="Migliaia 3 3 2 2 2 3 2 3" xfId="32263" xr:uid="{00000000-0005-0000-0000-00002E4D0000}"/>
    <cellStyle name="Migliaia 3 3 2 2 2 3 3" xfId="15135" xr:uid="{00000000-0005-0000-0000-00002F4D0000}"/>
    <cellStyle name="Migliaia 3 3 2 2 2 3 3 2" xfId="37972" xr:uid="{00000000-0005-0000-0000-0000304D0000}"/>
    <cellStyle name="Migliaia 3 3 2 2 2 3 4" xfId="26555" xr:uid="{00000000-0005-0000-0000-0000314D0000}"/>
    <cellStyle name="Migliaia 3 3 2 2 2 4" xfId="6572" xr:uid="{00000000-0005-0000-0000-0000324D0000}"/>
    <cellStyle name="Migliaia 3 3 2 2 2 4 2" xfId="17989" xr:uid="{00000000-0005-0000-0000-0000334D0000}"/>
    <cellStyle name="Migliaia 3 3 2 2 2 4 2 2" xfId="40826" xr:uid="{00000000-0005-0000-0000-0000344D0000}"/>
    <cellStyle name="Migliaia 3 3 2 2 2 4 3" xfId="29409" xr:uid="{00000000-0005-0000-0000-0000354D0000}"/>
    <cellStyle name="Migliaia 3 3 2 2 2 5" xfId="12281" xr:uid="{00000000-0005-0000-0000-0000364D0000}"/>
    <cellStyle name="Migliaia 3 3 2 2 2 5 2" xfId="35118" xr:uid="{00000000-0005-0000-0000-0000374D0000}"/>
    <cellStyle name="Migliaia 3 3 2 2 2 6" xfId="23701" xr:uid="{00000000-0005-0000-0000-0000384D0000}"/>
    <cellStyle name="Migliaia 3 3 2 2 3" xfId="986" xr:uid="{00000000-0005-0000-0000-0000394D0000}"/>
    <cellStyle name="Migliaia 3 3 2 2 3 2" xfId="2505" xr:uid="{00000000-0005-0000-0000-00003A4D0000}"/>
    <cellStyle name="Migliaia 3 3 2 2 3 2 2" xfId="5361" xr:uid="{00000000-0005-0000-0000-00003B4D0000}"/>
    <cellStyle name="Migliaia 3 3 2 2 3 2 2 2" xfId="11069" xr:uid="{00000000-0005-0000-0000-00003C4D0000}"/>
    <cellStyle name="Migliaia 3 3 2 2 3 2 2 2 2" xfId="22487" xr:uid="{00000000-0005-0000-0000-00003D4D0000}"/>
    <cellStyle name="Migliaia 3 3 2 2 3 2 2 2 2 2" xfId="45324" xr:uid="{00000000-0005-0000-0000-00003E4D0000}"/>
    <cellStyle name="Migliaia 3 3 2 2 3 2 2 2 3" xfId="33907" xr:uid="{00000000-0005-0000-0000-00003F4D0000}"/>
    <cellStyle name="Migliaia 3 3 2 2 3 2 2 3" xfId="16779" xr:uid="{00000000-0005-0000-0000-0000404D0000}"/>
    <cellStyle name="Migliaia 3 3 2 2 3 2 2 3 2" xfId="39616" xr:uid="{00000000-0005-0000-0000-0000414D0000}"/>
    <cellStyle name="Migliaia 3 3 2 2 3 2 2 4" xfId="28199" xr:uid="{00000000-0005-0000-0000-0000424D0000}"/>
    <cellStyle name="Migliaia 3 3 2 2 3 2 3" xfId="8216" xr:uid="{00000000-0005-0000-0000-0000434D0000}"/>
    <cellStyle name="Migliaia 3 3 2 2 3 2 3 2" xfId="19633" xr:uid="{00000000-0005-0000-0000-0000444D0000}"/>
    <cellStyle name="Migliaia 3 3 2 2 3 2 3 2 2" xfId="42470" xr:uid="{00000000-0005-0000-0000-0000454D0000}"/>
    <cellStyle name="Migliaia 3 3 2 2 3 2 3 3" xfId="31053" xr:uid="{00000000-0005-0000-0000-0000464D0000}"/>
    <cellStyle name="Migliaia 3 3 2 2 3 2 4" xfId="13925" xr:uid="{00000000-0005-0000-0000-0000474D0000}"/>
    <cellStyle name="Migliaia 3 3 2 2 3 2 4 2" xfId="36762" xr:uid="{00000000-0005-0000-0000-0000484D0000}"/>
    <cellStyle name="Migliaia 3 3 2 2 3 2 5" xfId="25345" xr:uid="{00000000-0005-0000-0000-0000494D0000}"/>
    <cellStyle name="Migliaia 3 3 2 2 3 3" xfId="3934" xr:uid="{00000000-0005-0000-0000-00004A4D0000}"/>
    <cellStyle name="Migliaia 3 3 2 2 3 3 2" xfId="9643" xr:uid="{00000000-0005-0000-0000-00004B4D0000}"/>
    <cellStyle name="Migliaia 3 3 2 2 3 3 2 2" xfId="21060" xr:uid="{00000000-0005-0000-0000-00004C4D0000}"/>
    <cellStyle name="Migliaia 3 3 2 2 3 3 2 2 2" xfId="43897" xr:uid="{00000000-0005-0000-0000-00004D4D0000}"/>
    <cellStyle name="Migliaia 3 3 2 2 3 3 2 3" xfId="32480" xr:uid="{00000000-0005-0000-0000-00004E4D0000}"/>
    <cellStyle name="Migliaia 3 3 2 2 3 3 3" xfId="15352" xr:uid="{00000000-0005-0000-0000-00004F4D0000}"/>
    <cellStyle name="Migliaia 3 3 2 2 3 3 3 2" xfId="38189" xr:uid="{00000000-0005-0000-0000-0000504D0000}"/>
    <cellStyle name="Migliaia 3 3 2 2 3 3 4" xfId="26772" xr:uid="{00000000-0005-0000-0000-0000514D0000}"/>
    <cellStyle name="Migliaia 3 3 2 2 3 4" xfId="6789" xr:uid="{00000000-0005-0000-0000-0000524D0000}"/>
    <cellStyle name="Migliaia 3 3 2 2 3 4 2" xfId="18206" xr:uid="{00000000-0005-0000-0000-0000534D0000}"/>
    <cellStyle name="Migliaia 3 3 2 2 3 4 2 2" xfId="41043" xr:uid="{00000000-0005-0000-0000-0000544D0000}"/>
    <cellStyle name="Migliaia 3 3 2 2 3 4 3" xfId="29626" xr:uid="{00000000-0005-0000-0000-0000554D0000}"/>
    <cellStyle name="Migliaia 3 3 2 2 3 5" xfId="12498" xr:uid="{00000000-0005-0000-0000-0000564D0000}"/>
    <cellStyle name="Migliaia 3 3 2 2 3 5 2" xfId="35335" xr:uid="{00000000-0005-0000-0000-0000574D0000}"/>
    <cellStyle name="Migliaia 3 3 2 2 3 6" xfId="23918" xr:uid="{00000000-0005-0000-0000-0000584D0000}"/>
    <cellStyle name="Migliaia 3 3 2 2 4" xfId="1233" xr:uid="{00000000-0005-0000-0000-0000594D0000}"/>
    <cellStyle name="Migliaia 3 3 2 2 4 2" xfId="2722" xr:uid="{00000000-0005-0000-0000-00005A4D0000}"/>
    <cellStyle name="Migliaia 3 3 2 2 4 2 2" xfId="5578" xr:uid="{00000000-0005-0000-0000-00005B4D0000}"/>
    <cellStyle name="Migliaia 3 3 2 2 4 2 2 2" xfId="11286" xr:uid="{00000000-0005-0000-0000-00005C4D0000}"/>
    <cellStyle name="Migliaia 3 3 2 2 4 2 2 2 2" xfId="22704" xr:uid="{00000000-0005-0000-0000-00005D4D0000}"/>
    <cellStyle name="Migliaia 3 3 2 2 4 2 2 2 2 2" xfId="45541" xr:uid="{00000000-0005-0000-0000-00005E4D0000}"/>
    <cellStyle name="Migliaia 3 3 2 2 4 2 2 2 3" xfId="34124" xr:uid="{00000000-0005-0000-0000-00005F4D0000}"/>
    <cellStyle name="Migliaia 3 3 2 2 4 2 2 3" xfId="16996" xr:uid="{00000000-0005-0000-0000-0000604D0000}"/>
    <cellStyle name="Migliaia 3 3 2 2 4 2 2 3 2" xfId="39833" xr:uid="{00000000-0005-0000-0000-0000614D0000}"/>
    <cellStyle name="Migliaia 3 3 2 2 4 2 2 4" xfId="28416" xr:uid="{00000000-0005-0000-0000-0000624D0000}"/>
    <cellStyle name="Migliaia 3 3 2 2 4 2 3" xfId="8433" xr:uid="{00000000-0005-0000-0000-0000634D0000}"/>
    <cellStyle name="Migliaia 3 3 2 2 4 2 3 2" xfId="19850" xr:uid="{00000000-0005-0000-0000-0000644D0000}"/>
    <cellStyle name="Migliaia 3 3 2 2 4 2 3 2 2" xfId="42687" xr:uid="{00000000-0005-0000-0000-0000654D0000}"/>
    <cellStyle name="Migliaia 3 3 2 2 4 2 3 3" xfId="31270" xr:uid="{00000000-0005-0000-0000-0000664D0000}"/>
    <cellStyle name="Migliaia 3 3 2 2 4 2 4" xfId="14142" xr:uid="{00000000-0005-0000-0000-0000674D0000}"/>
    <cellStyle name="Migliaia 3 3 2 2 4 2 4 2" xfId="36979" xr:uid="{00000000-0005-0000-0000-0000684D0000}"/>
    <cellStyle name="Migliaia 3 3 2 2 4 2 5" xfId="25562" xr:uid="{00000000-0005-0000-0000-0000694D0000}"/>
    <cellStyle name="Migliaia 3 3 2 2 4 3" xfId="4151" xr:uid="{00000000-0005-0000-0000-00006A4D0000}"/>
    <cellStyle name="Migliaia 3 3 2 2 4 3 2" xfId="9860" xr:uid="{00000000-0005-0000-0000-00006B4D0000}"/>
    <cellStyle name="Migliaia 3 3 2 2 4 3 2 2" xfId="21277" xr:uid="{00000000-0005-0000-0000-00006C4D0000}"/>
    <cellStyle name="Migliaia 3 3 2 2 4 3 2 2 2" xfId="44114" xr:uid="{00000000-0005-0000-0000-00006D4D0000}"/>
    <cellStyle name="Migliaia 3 3 2 2 4 3 2 3" xfId="32697" xr:uid="{00000000-0005-0000-0000-00006E4D0000}"/>
    <cellStyle name="Migliaia 3 3 2 2 4 3 3" xfId="15569" xr:uid="{00000000-0005-0000-0000-00006F4D0000}"/>
    <cellStyle name="Migliaia 3 3 2 2 4 3 3 2" xfId="38406" xr:uid="{00000000-0005-0000-0000-0000704D0000}"/>
    <cellStyle name="Migliaia 3 3 2 2 4 3 4" xfId="26989" xr:uid="{00000000-0005-0000-0000-0000714D0000}"/>
    <cellStyle name="Migliaia 3 3 2 2 4 4" xfId="7006" xr:uid="{00000000-0005-0000-0000-0000724D0000}"/>
    <cellStyle name="Migliaia 3 3 2 2 4 4 2" xfId="18423" xr:uid="{00000000-0005-0000-0000-0000734D0000}"/>
    <cellStyle name="Migliaia 3 3 2 2 4 4 2 2" xfId="41260" xr:uid="{00000000-0005-0000-0000-0000744D0000}"/>
    <cellStyle name="Migliaia 3 3 2 2 4 4 3" xfId="29843" xr:uid="{00000000-0005-0000-0000-0000754D0000}"/>
    <cellStyle name="Migliaia 3 3 2 2 4 5" xfId="12715" xr:uid="{00000000-0005-0000-0000-0000764D0000}"/>
    <cellStyle name="Migliaia 3 3 2 2 4 5 2" xfId="35552" xr:uid="{00000000-0005-0000-0000-0000774D0000}"/>
    <cellStyle name="Migliaia 3 3 2 2 4 6" xfId="24135" xr:uid="{00000000-0005-0000-0000-0000784D0000}"/>
    <cellStyle name="Migliaia 3 3 2 2 5" xfId="1480" xr:uid="{00000000-0005-0000-0000-0000794D0000}"/>
    <cellStyle name="Migliaia 3 3 2 2 5 2" xfId="2939" xr:uid="{00000000-0005-0000-0000-00007A4D0000}"/>
    <cellStyle name="Migliaia 3 3 2 2 5 2 2" xfId="5795" xr:uid="{00000000-0005-0000-0000-00007B4D0000}"/>
    <cellStyle name="Migliaia 3 3 2 2 5 2 2 2" xfId="11503" xr:uid="{00000000-0005-0000-0000-00007C4D0000}"/>
    <cellStyle name="Migliaia 3 3 2 2 5 2 2 2 2" xfId="22921" xr:uid="{00000000-0005-0000-0000-00007D4D0000}"/>
    <cellStyle name="Migliaia 3 3 2 2 5 2 2 2 2 2" xfId="45758" xr:uid="{00000000-0005-0000-0000-00007E4D0000}"/>
    <cellStyle name="Migliaia 3 3 2 2 5 2 2 2 3" xfId="34341" xr:uid="{00000000-0005-0000-0000-00007F4D0000}"/>
    <cellStyle name="Migliaia 3 3 2 2 5 2 2 3" xfId="17213" xr:uid="{00000000-0005-0000-0000-0000804D0000}"/>
    <cellStyle name="Migliaia 3 3 2 2 5 2 2 3 2" xfId="40050" xr:uid="{00000000-0005-0000-0000-0000814D0000}"/>
    <cellStyle name="Migliaia 3 3 2 2 5 2 2 4" xfId="28633" xr:uid="{00000000-0005-0000-0000-0000824D0000}"/>
    <cellStyle name="Migliaia 3 3 2 2 5 2 3" xfId="8650" xr:uid="{00000000-0005-0000-0000-0000834D0000}"/>
    <cellStyle name="Migliaia 3 3 2 2 5 2 3 2" xfId="20067" xr:uid="{00000000-0005-0000-0000-0000844D0000}"/>
    <cellStyle name="Migliaia 3 3 2 2 5 2 3 2 2" xfId="42904" xr:uid="{00000000-0005-0000-0000-0000854D0000}"/>
    <cellStyle name="Migliaia 3 3 2 2 5 2 3 3" xfId="31487" xr:uid="{00000000-0005-0000-0000-0000864D0000}"/>
    <cellStyle name="Migliaia 3 3 2 2 5 2 4" xfId="14359" xr:uid="{00000000-0005-0000-0000-0000874D0000}"/>
    <cellStyle name="Migliaia 3 3 2 2 5 2 4 2" xfId="37196" xr:uid="{00000000-0005-0000-0000-0000884D0000}"/>
    <cellStyle name="Migliaia 3 3 2 2 5 2 5" xfId="25779" xr:uid="{00000000-0005-0000-0000-0000894D0000}"/>
    <cellStyle name="Migliaia 3 3 2 2 5 3" xfId="4368" xr:uid="{00000000-0005-0000-0000-00008A4D0000}"/>
    <cellStyle name="Migliaia 3 3 2 2 5 3 2" xfId="10077" xr:uid="{00000000-0005-0000-0000-00008B4D0000}"/>
    <cellStyle name="Migliaia 3 3 2 2 5 3 2 2" xfId="21494" xr:uid="{00000000-0005-0000-0000-00008C4D0000}"/>
    <cellStyle name="Migliaia 3 3 2 2 5 3 2 2 2" xfId="44331" xr:uid="{00000000-0005-0000-0000-00008D4D0000}"/>
    <cellStyle name="Migliaia 3 3 2 2 5 3 2 3" xfId="32914" xr:uid="{00000000-0005-0000-0000-00008E4D0000}"/>
    <cellStyle name="Migliaia 3 3 2 2 5 3 3" xfId="15786" xr:uid="{00000000-0005-0000-0000-00008F4D0000}"/>
    <cellStyle name="Migliaia 3 3 2 2 5 3 3 2" xfId="38623" xr:uid="{00000000-0005-0000-0000-0000904D0000}"/>
    <cellStyle name="Migliaia 3 3 2 2 5 3 4" xfId="27206" xr:uid="{00000000-0005-0000-0000-0000914D0000}"/>
    <cellStyle name="Migliaia 3 3 2 2 5 4" xfId="7223" xr:uid="{00000000-0005-0000-0000-0000924D0000}"/>
    <cellStyle name="Migliaia 3 3 2 2 5 4 2" xfId="18640" xr:uid="{00000000-0005-0000-0000-0000934D0000}"/>
    <cellStyle name="Migliaia 3 3 2 2 5 4 2 2" xfId="41477" xr:uid="{00000000-0005-0000-0000-0000944D0000}"/>
    <cellStyle name="Migliaia 3 3 2 2 5 4 3" xfId="30060" xr:uid="{00000000-0005-0000-0000-0000954D0000}"/>
    <cellStyle name="Migliaia 3 3 2 2 5 5" xfId="12932" xr:uid="{00000000-0005-0000-0000-0000964D0000}"/>
    <cellStyle name="Migliaia 3 3 2 2 5 5 2" xfId="35769" xr:uid="{00000000-0005-0000-0000-0000974D0000}"/>
    <cellStyle name="Migliaia 3 3 2 2 5 6" xfId="24352" xr:uid="{00000000-0005-0000-0000-0000984D0000}"/>
    <cellStyle name="Migliaia 3 3 2 2 6" xfId="1727" xr:uid="{00000000-0005-0000-0000-0000994D0000}"/>
    <cellStyle name="Migliaia 3 3 2 2 6 2" xfId="3156" xr:uid="{00000000-0005-0000-0000-00009A4D0000}"/>
    <cellStyle name="Migliaia 3 3 2 2 6 2 2" xfId="6012" xr:uid="{00000000-0005-0000-0000-00009B4D0000}"/>
    <cellStyle name="Migliaia 3 3 2 2 6 2 2 2" xfId="11720" xr:uid="{00000000-0005-0000-0000-00009C4D0000}"/>
    <cellStyle name="Migliaia 3 3 2 2 6 2 2 2 2" xfId="23138" xr:uid="{00000000-0005-0000-0000-00009D4D0000}"/>
    <cellStyle name="Migliaia 3 3 2 2 6 2 2 2 2 2" xfId="45975" xr:uid="{00000000-0005-0000-0000-00009E4D0000}"/>
    <cellStyle name="Migliaia 3 3 2 2 6 2 2 2 3" xfId="34558" xr:uid="{00000000-0005-0000-0000-00009F4D0000}"/>
    <cellStyle name="Migliaia 3 3 2 2 6 2 2 3" xfId="17430" xr:uid="{00000000-0005-0000-0000-0000A04D0000}"/>
    <cellStyle name="Migliaia 3 3 2 2 6 2 2 3 2" xfId="40267" xr:uid="{00000000-0005-0000-0000-0000A14D0000}"/>
    <cellStyle name="Migliaia 3 3 2 2 6 2 2 4" xfId="28850" xr:uid="{00000000-0005-0000-0000-0000A24D0000}"/>
    <cellStyle name="Migliaia 3 3 2 2 6 2 3" xfId="8867" xr:uid="{00000000-0005-0000-0000-0000A34D0000}"/>
    <cellStyle name="Migliaia 3 3 2 2 6 2 3 2" xfId="20284" xr:uid="{00000000-0005-0000-0000-0000A44D0000}"/>
    <cellStyle name="Migliaia 3 3 2 2 6 2 3 2 2" xfId="43121" xr:uid="{00000000-0005-0000-0000-0000A54D0000}"/>
    <cellStyle name="Migliaia 3 3 2 2 6 2 3 3" xfId="31704" xr:uid="{00000000-0005-0000-0000-0000A64D0000}"/>
    <cellStyle name="Migliaia 3 3 2 2 6 2 4" xfId="14576" xr:uid="{00000000-0005-0000-0000-0000A74D0000}"/>
    <cellStyle name="Migliaia 3 3 2 2 6 2 4 2" xfId="37413" xr:uid="{00000000-0005-0000-0000-0000A84D0000}"/>
    <cellStyle name="Migliaia 3 3 2 2 6 2 5" xfId="25996" xr:uid="{00000000-0005-0000-0000-0000A94D0000}"/>
    <cellStyle name="Migliaia 3 3 2 2 6 3" xfId="4585" xr:uid="{00000000-0005-0000-0000-0000AA4D0000}"/>
    <cellStyle name="Migliaia 3 3 2 2 6 3 2" xfId="10294" xr:uid="{00000000-0005-0000-0000-0000AB4D0000}"/>
    <cellStyle name="Migliaia 3 3 2 2 6 3 2 2" xfId="21711" xr:uid="{00000000-0005-0000-0000-0000AC4D0000}"/>
    <cellStyle name="Migliaia 3 3 2 2 6 3 2 2 2" xfId="44548" xr:uid="{00000000-0005-0000-0000-0000AD4D0000}"/>
    <cellStyle name="Migliaia 3 3 2 2 6 3 2 3" xfId="33131" xr:uid="{00000000-0005-0000-0000-0000AE4D0000}"/>
    <cellStyle name="Migliaia 3 3 2 2 6 3 3" xfId="16003" xr:uid="{00000000-0005-0000-0000-0000AF4D0000}"/>
    <cellStyle name="Migliaia 3 3 2 2 6 3 3 2" xfId="38840" xr:uid="{00000000-0005-0000-0000-0000B04D0000}"/>
    <cellStyle name="Migliaia 3 3 2 2 6 3 4" xfId="27423" xr:uid="{00000000-0005-0000-0000-0000B14D0000}"/>
    <cellStyle name="Migliaia 3 3 2 2 6 4" xfId="7440" xr:uid="{00000000-0005-0000-0000-0000B24D0000}"/>
    <cellStyle name="Migliaia 3 3 2 2 6 4 2" xfId="18857" xr:uid="{00000000-0005-0000-0000-0000B34D0000}"/>
    <cellStyle name="Migliaia 3 3 2 2 6 4 2 2" xfId="41694" xr:uid="{00000000-0005-0000-0000-0000B44D0000}"/>
    <cellStyle name="Migliaia 3 3 2 2 6 4 3" xfId="30277" xr:uid="{00000000-0005-0000-0000-0000B54D0000}"/>
    <cellStyle name="Migliaia 3 3 2 2 6 5" xfId="13149" xr:uid="{00000000-0005-0000-0000-0000B64D0000}"/>
    <cellStyle name="Migliaia 3 3 2 2 6 5 2" xfId="35986" xr:uid="{00000000-0005-0000-0000-0000B74D0000}"/>
    <cellStyle name="Migliaia 3 3 2 2 6 6" xfId="24569" xr:uid="{00000000-0005-0000-0000-0000B84D0000}"/>
    <cellStyle name="Migliaia 3 3 2 2 7" xfId="2071" xr:uid="{00000000-0005-0000-0000-0000B94D0000}"/>
    <cellStyle name="Migliaia 3 3 2 2 7 2" xfId="4927" xr:uid="{00000000-0005-0000-0000-0000BA4D0000}"/>
    <cellStyle name="Migliaia 3 3 2 2 7 2 2" xfId="10635" xr:uid="{00000000-0005-0000-0000-0000BB4D0000}"/>
    <cellStyle name="Migliaia 3 3 2 2 7 2 2 2" xfId="22053" xr:uid="{00000000-0005-0000-0000-0000BC4D0000}"/>
    <cellStyle name="Migliaia 3 3 2 2 7 2 2 2 2" xfId="44890" xr:uid="{00000000-0005-0000-0000-0000BD4D0000}"/>
    <cellStyle name="Migliaia 3 3 2 2 7 2 2 3" xfId="33473" xr:uid="{00000000-0005-0000-0000-0000BE4D0000}"/>
    <cellStyle name="Migliaia 3 3 2 2 7 2 3" xfId="16345" xr:uid="{00000000-0005-0000-0000-0000BF4D0000}"/>
    <cellStyle name="Migliaia 3 3 2 2 7 2 3 2" xfId="39182" xr:uid="{00000000-0005-0000-0000-0000C04D0000}"/>
    <cellStyle name="Migliaia 3 3 2 2 7 2 4" xfId="27765" xr:uid="{00000000-0005-0000-0000-0000C14D0000}"/>
    <cellStyle name="Migliaia 3 3 2 2 7 3" xfId="7782" xr:uid="{00000000-0005-0000-0000-0000C24D0000}"/>
    <cellStyle name="Migliaia 3 3 2 2 7 3 2" xfId="19199" xr:uid="{00000000-0005-0000-0000-0000C34D0000}"/>
    <cellStyle name="Migliaia 3 3 2 2 7 3 2 2" xfId="42036" xr:uid="{00000000-0005-0000-0000-0000C44D0000}"/>
    <cellStyle name="Migliaia 3 3 2 2 7 3 3" xfId="30619" xr:uid="{00000000-0005-0000-0000-0000C54D0000}"/>
    <cellStyle name="Migliaia 3 3 2 2 7 4" xfId="13491" xr:uid="{00000000-0005-0000-0000-0000C64D0000}"/>
    <cellStyle name="Migliaia 3 3 2 2 7 4 2" xfId="36328" xr:uid="{00000000-0005-0000-0000-0000C74D0000}"/>
    <cellStyle name="Migliaia 3 3 2 2 7 5" xfId="24911" xr:uid="{00000000-0005-0000-0000-0000C84D0000}"/>
    <cellStyle name="Migliaia 3 3 2 2 8" xfId="3500" xr:uid="{00000000-0005-0000-0000-0000C94D0000}"/>
    <cellStyle name="Migliaia 3 3 2 2 8 2" xfId="9209" xr:uid="{00000000-0005-0000-0000-0000CA4D0000}"/>
    <cellStyle name="Migliaia 3 3 2 2 8 2 2" xfId="20626" xr:uid="{00000000-0005-0000-0000-0000CB4D0000}"/>
    <cellStyle name="Migliaia 3 3 2 2 8 2 2 2" xfId="43463" xr:uid="{00000000-0005-0000-0000-0000CC4D0000}"/>
    <cellStyle name="Migliaia 3 3 2 2 8 2 3" xfId="32046" xr:uid="{00000000-0005-0000-0000-0000CD4D0000}"/>
    <cellStyle name="Migliaia 3 3 2 2 8 3" xfId="14918" xr:uid="{00000000-0005-0000-0000-0000CE4D0000}"/>
    <cellStyle name="Migliaia 3 3 2 2 8 3 2" xfId="37755" xr:uid="{00000000-0005-0000-0000-0000CF4D0000}"/>
    <cellStyle name="Migliaia 3 3 2 2 8 4" xfId="26338" xr:uid="{00000000-0005-0000-0000-0000D04D0000}"/>
    <cellStyle name="Migliaia 3 3 2 2 9" xfId="6355" xr:uid="{00000000-0005-0000-0000-0000D14D0000}"/>
    <cellStyle name="Migliaia 3 3 2 2 9 2" xfId="17772" xr:uid="{00000000-0005-0000-0000-0000D24D0000}"/>
    <cellStyle name="Migliaia 3 3 2 2 9 2 2" xfId="40609" xr:uid="{00000000-0005-0000-0000-0000D34D0000}"/>
    <cellStyle name="Migliaia 3 3 2 2 9 3" xfId="29192" xr:uid="{00000000-0005-0000-0000-0000D44D0000}"/>
    <cellStyle name="Migliaia 3 3 2 3" xfId="592" xr:uid="{00000000-0005-0000-0000-0000D54D0000}"/>
    <cellStyle name="Migliaia 3 3 2 3 2" xfId="2174" xr:uid="{00000000-0005-0000-0000-0000D64D0000}"/>
    <cellStyle name="Migliaia 3 3 2 3 2 2" xfId="5030" xr:uid="{00000000-0005-0000-0000-0000D74D0000}"/>
    <cellStyle name="Migliaia 3 3 2 3 2 2 2" xfId="10738" xr:uid="{00000000-0005-0000-0000-0000D84D0000}"/>
    <cellStyle name="Migliaia 3 3 2 3 2 2 2 2" xfId="22156" xr:uid="{00000000-0005-0000-0000-0000D94D0000}"/>
    <cellStyle name="Migliaia 3 3 2 3 2 2 2 2 2" xfId="44993" xr:uid="{00000000-0005-0000-0000-0000DA4D0000}"/>
    <cellStyle name="Migliaia 3 3 2 3 2 2 2 3" xfId="33576" xr:uid="{00000000-0005-0000-0000-0000DB4D0000}"/>
    <cellStyle name="Migliaia 3 3 2 3 2 2 3" xfId="16448" xr:uid="{00000000-0005-0000-0000-0000DC4D0000}"/>
    <cellStyle name="Migliaia 3 3 2 3 2 2 3 2" xfId="39285" xr:uid="{00000000-0005-0000-0000-0000DD4D0000}"/>
    <cellStyle name="Migliaia 3 3 2 3 2 2 4" xfId="27868" xr:uid="{00000000-0005-0000-0000-0000DE4D0000}"/>
    <cellStyle name="Migliaia 3 3 2 3 2 3" xfId="7885" xr:uid="{00000000-0005-0000-0000-0000DF4D0000}"/>
    <cellStyle name="Migliaia 3 3 2 3 2 3 2" xfId="19302" xr:uid="{00000000-0005-0000-0000-0000E04D0000}"/>
    <cellStyle name="Migliaia 3 3 2 3 2 3 2 2" xfId="42139" xr:uid="{00000000-0005-0000-0000-0000E14D0000}"/>
    <cellStyle name="Migliaia 3 3 2 3 2 3 3" xfId="30722" xr:uid="{00000000-0005-0000-0000-0000E24D0000}"/>
    <cellStyle name="Migliaia 3 3 2 3 2 4" xfId="13594" xr:uid="{00000000-0005-0000-0000-0000E34D0000}"/>
    <cellStyle name="Migliaia 3 3 2 3 2 4 2" xfId="36431" xr:uid="{00000000-0005-0000-0000-0000E44D0000}"/>
    <cellStyle name="Migliaia 3 3 2 3 2 5" xfId="25014" xr:uid="{00000000-0005-0000-0000-0000E54D0000}"/>
    <cellStyle name="Migliaia 3 3 2 3 3" xfId="3603" xr:uid="{00000000-0005-0000-0000-0000E64D0000}"/>
    <cellStyle name="Migliaia 3 3 2 3 3 2" xfId="9312" xr:uid="{00000000-0005-0000-0000-0000E74D0000}"/>
    <cellStyle name="Migliaia 3 3 2 3 3 2 2" xfId="20729" xr:uid="{00000000-0005-0000-0000-0000E84D0000}"/>
    <cellStyle name="Migliaia 3 3 2 3 3 2 2 2" xfId="43566" xr:uid="{00000000-0005-0000-0000-0000E94D0000}"/>
    <cellStyle name="Migliaia 3 3 2 3 3 2 3" xfId="32149" xr:uid="{00000000-0005-0000-0000-0000EA4D0000}"/>
    <cellStyle name="Migliaia 3 3 2 3 3 3" xfId="15021" xr:uid="{00000000-0005-0000-0000-0000EB4D0000}"/>
    <cellStyle name="Migliaia 3 3 2 3 3 3 2" xfId="37858" xr:uid="{00000000-0005-0000-0000-0000EC4D0000}"/>
    <cellStyle name="Migliaia 3 3 2 3 3 4" xfId="26441" xr:uid="{00000000-0005-0000-0000-0000ED4D0000}"/>
    <cellStyle name="Migliaia 3 3 2 3 4" xfId="6458" xr:uid="{00000000-0005-0000-0000-0000EE4D0000}"/>
    <cellStyle name="Migliaia 3 3 2 3 4 2" xfId="17875" xr:uid="{00000000-0005-0000-0000-0000EF4D0000}"/>
    <cellStyle name="Migliaia 3 3 2 3 4 2 2" xfId="40712" xr:uid="{00000000-0005-0000-0000-0000F04D0000}"/>
    <cellStyle name="Migliaia 3 3 2 3 4 3" xfId="29295" xr:uid="{00000000-0005-0000-0000-0000F14D0000}"/>
    <cellStyle name="Migliaia 3 3 2 3 5" xfId="12167" xr:uid="{00000000-0005-0000-0000-0000F24D0000}"/>
    <cellStyle name="Migliaia 3 3 2 3 5 2" xfId="35004" xr:uid="{00000000-0005-0000-0000-0000F34D0000}"/>
    <cellStyle name="Migliaia 3 3 2 3 6" xfId="23587" xr:uid="{00000000-0005-0000-0000-0000F44D0000}"/>
    <cellStyle name="Migliaia 3 3 2 4" xfId="855" xr:uid="{00000000-0005-0000-0000-0000F54D0000}"/>
    <cellStyle name="Migliaia 3 3 2 4 2" xfId="2391" xr:uid="{00000000-0005-0000-0000-0000F64D0000}"/>
    <cellStyle name="Migliaia 3 3 2 4 2 2" xfId="5247" xr:uid="{00000000-0005-0000-0000-0000F74D0000}"/>
    <cellStyle name="Migliaia 3 3 2 4 2 2 2" xfId="10955" xr:uid="{00000000-0005-0000-0000-0000F84D0000}"/>
    <cellStyle name="Migliaia 3 3 2 4 2 2 2 2" xfId="22373" xr:uid="{00000000-0005-0000-0000-0000F94D0000}"/>
    <cellStyle name="Migliaia 3 3 2 4 2 2 2 2 2" xfId="45210" xr:uid="{00000000-0005-0000-0000-0000FA4D0000}"/>
    <cellStyle name="Migliaia 3 3 2 4 2 2 2 3" xfId="33793" xr:uid="{00000000-0005-0000-0000-0000FB4D0000}"/>
    <cellStyle name="Migliaia 3 3 2 4 2 2 3" xfId="16665" xr:uid="{00000000-0005-0000-0000-0000FC4D0000}"/>
    <cellStyle name="Migliaia 3 3 2 4 2 2 3 2" xfId="39502" xr:uid="{00000000-0005-0000-0000-0000FD4D0000}"/>
    <cellStyle name="Migliaia 3 3 2 4 2 2 4" xfId="28085" xr:uid="{00000000-0005-0000-0000-0000FE4D0000}"/>
    <cellStyle name="Migliaia 3 3 2 4 2 3" xfId="8102" xr:uid="{00000000-0005-0000-0000-0000FF4D0000}"/>
    <cellStyle name="Migliaia 3 3 2 4 2 3 2" xfId="19519" xr:uid="{00000000-0005-0000-0000-0000004E0000}"/>
    <cellStyle name="Migliaia 3 3 2 4 2 3 2 2" xfId="42356" xr:uid="{00000000-0005-0000-0000-0000014E0000}"/>
    <cellStyle name="Migliaia 3 3 2 4 2 3 3" xfId="30939" xr:uid="{00000000-0005-0000-0000-0000024E0000}"/>
    <cellStyle name="Migliaia 3 3 2 4 2 4" xfId="13811" xr:uid="{00000000-0005-0000-0000-0000034E0000}"/>
    <cellStyle name="Migliaia 3 3 2 4 2 4 2" xfId="36648" xr:uid="{00000000-0005-0000-0000-0000044E0000}"/>
    <cellStyle name="Migliaia 3 3 2 4 2 5" xfId="25231" xr:uid="{00000000-0005-0000-0000-0000054E0000}"/>
    <cellStyle name="Migliaia 3 3 2 4 3" xfId="3820" xr:uid="{00000000-0005-0000-0000-0000064E0000}"/>
    <cellStyle name="Migliaia 3 3 2 4 3 2" xfId="9529" xr:uid="{00000000-0005-0000-0000-0000074E0000}"/>
    <cellStyle name="Migliaia 3 3 2 4 3 2 2" xfId="20946" xr:uid="{00000000-0005-0000-0000-0000084E0000}"/>
    <cellStyle name="Migliaia 3 3 2 4 3 2 2 2" xfId="43783" xr:uid="{00000000-0005-0000-0000-0000094E0000}"/>
    <cellStyle name="Migliaia 3 3 2 4 3 2 3" xfId="32366" xr:uid="{00000000-0005-0000-0000-00000A4E0000}"/>
    <cellStyle name="Migliaia 3 3 2 4 3 3" xfId="15238" xr:uid="{00000000-0005-0000-0000-00000B4E0000}"/>
    <cellStyle name="Migliaia 3 3 2 4 3 3 2" xfId="38075" xr:uid="{00000000-0005-0000-0000-00000C4E0000}"/>
    <cellStyle name="Migliaia 3 3 2 4 3 4" xfId="26658" xr:uid="{00000000-0005-0000-0000-00000D4E0000}"/>
    <cellStyle name="Migliaia 3 3 2 4 4" xfId="6675" xr:uid="{00000000-0005-0000-0000-00000E4E0000}"/>
    <cellStyle name="Migliaia 3 3 2 4 4 2" xfId="18092" xr:uid="{00000000-0005-0000-0000-00000F4E0000}"/>
    <cellStyle name="Migliaia 3 3 2 4 4 2 2" xfId="40929" xr:uid="{00000000-0005-0000-0000-0000104E0000}"/>
    <cellStyle name="Migliaia 3 3 2 4 4 3" xfId="29512" xr:uid="{00000000-0005-0000-0000-0000114E0000}"/>
    <cellStyle name="Migliaia 3 3 2 4 5" xfId="12384" xr:uid="{00000000-0005-0000-0000-0000124E0000}"/>
    <cellStyle name="Migliaia 3 3 2 4 5 2" xfId="35221" xr:uid="{00000000-0005-0000-0000-0000134E0000}"/>
    <cellStyle name="Migliaia 3 3 2 4 6" xfId="23804" xr:uid="{00000000-0005-0000-0000-0000144E0000}"/>
    <cellStyle name="Migliaia 3 3 2 5" xfId="1102" xr:uid="{00000000-0005-0000-0000-0000154E0000}"/>
    <cellStyle name="Migliaia 3 3 2 5 2" xfId="2608" xr:uid="{00000000-0005-0000-0000-0000164E0000}"/>
    <cellStyle name="Migliaia 3 3 2 5 2 2" xfId="5464" xr:uid="{00000000-0005-0000-0000-0000174E0000}"/>
    <cellStyle name="Migliaia 3 3 2 5 2 2 2" xfId="11172" xr:uid="{00000000-0005-0000-0000-0000184E0000}"/>
    <cellStyle name="Migliaia 3 3 2 5 2 2 2 2" xfId="22590" xr:uid="{00000000-0005-0000-0000-0000194E0000}"/>
    <cellStyle name="Migliaia 3 3 2 5 2 2 2 2 2" xfId="45427" xr:uid="{00000000-0005-0000-0000-00001A4E0000}"/>
    <cellStyle name="Migliaia 3 3 2 5 2 2 2 3" xfId="34010" xr:uid="{00000000-0005-0000-0000-00001B4E0000}"/>
    <cellStyle name="Migliaia 3 3 2 5 2 2 3" xfId="16882" xr:uid="{00000000-0005-0000-0000-00001C4E0000}"/>
    <cellStyle name="Migliaia 3 3 2 5 2 2 3 2" xfId="39719" xr:uid="{00000000-0005-0000-0000-00001D4E0000}"/>
    <cellStyle name="Migliaia 3 3 2 5 2 2 4" xfId="28302" xr:uid="{00000000-0005-0000-0000-00001E4E0000}"/>
    <cellStyle name="Migliaia 3 3 2 5 2 3" xfId="8319" xr:uid="{00000000-0005-0000-0000-00001F4E0000}"/>
    <cellStyle name="Migliaia 3 3 2 5 2 3 2" xfId="19736" xr:uid="{00000000-0005-0000-0000-0000204E0000}"/>
    <cellStyle name="Migliaia 3 3 2 5 2 3 2 2" xfId="42573" xr:uid="{00000000-0005-0000-0000-0000214E0000}"/>
    <cellStyle name="Migliaia 3 3 2 5 2 3 3" xfId="31156" xr:uid="{00000000-0005-0000-0000-0000224E0000}"/>
    <cellStyle name="Migliaia 3 3 2 5 2 4" xfId="14028" xr:uid="{00000000-0005-0000-0000-0000234E0000}"/>
    <cellStyle name="Migliaia 3 3 2 5 2 4 2" xfId="36865" xr:uid="{00000000-0005-0000-0000-0000244E0000}"/>
    <cellStyle name="Migliaia 3 3 2 5 2 5" xfId="25448" xr:uid="{00000000-0005-0000-0000-0000254E0000}"/>
    <cellStyle name="Migliaia 3 3 2 5 3" xfId="4037" xr:uid="{00000000-0005-0000-0000-0000264E0000}"/>
    <cellStyle name="Migliaia 3 3 2 5 3 2" xfId="9746" xr:uid="{00000000-0005-0000-0000-0000274E0000}"/>
    <cellStyle name="Migliaia 3 3 2 5 3 2 2" xfId="21163" xr:uid="{00000000-0005-0000-0000-0000284E0000}"/>
    <cellStyle name="Migliaia 3 3 2 5 3 2 2 2" xfId="44000" xr:uid="{00000000-0005-0000-0000-0000294E0000}"/>
    <cellStyle name="Migliaia 3 3 2 5 3 2 3" xfId="32583" xr:uid="{00000000-0005-0000-0000-00002A4E0000}"/>
    <cellStyle name="Migliaia 3 3 2 5 3 3" xfId="15455" xr:uid="{00000000-0005-0000-0000-00002B4E0000}"/>
    <cellStyle name="Migliaia 3 3 2 5 3 3 2" xfId="38292" xr:uid="{00000000-0005-0000-0000-00002C4E0000}"/>
    <cellStyle name="Migliaia 3 3 2 5 3 4" xfId="26875" xr:uid="{00000000-0005-0000-0000-00002D4E0000}"/>
    <cellStyle name="Migliaia 3 3 2 5 4" xfId="6892" xr:uid="{00000000-0005-0000-0000-00002E4E0000}"/>
    <cellStyle name="Migliaia 3 3 2 5 4 2" xfId="18309" xr:uid="{00000000-0005-0000-0000-00002F4E0000}"/>
    <cellStyle name="Migliaia 3 3 2 5 4 2 2" xfId="41146" xr:uid="{00000000-0005-0000-0000-0000304E0000}"/>
    <cellStyle name="Migliaia 3 3 2 5 4 3" xfId="29729" xr:uid="{00000000-0005-0000-0000-0000314E0000}"/>
    <cellStyle name="Migliaia 3 3 2 5 5" xfId="12601" xr:uid="{00000000-0005-0000-0000-0000324E0000}"/>
    <cellStyle name="Migliaia 3 3 2 5 5 2" xfId="35438" xr:uid="{00000000-0005-0000-0000-0000334E0000}"/>
    <cellStyle name="Migliaia 3 3 2 5 6" xfId="24021" xr:uid="{00000000-0005-0000-0000-0000344E0000}"/>
    <cellStyle name="Migliaia 3 3 2 6" xfId="1349" xr:uid="{00000000-0005-0000-0000-0000354E0000}"/>
    <cellStyle name="Migliaia 3 3 2 6 2" xfId="2825" xr:uid="{00000000-0005-0000-0000-0000364E0000}"/>
    <cellStyle name="Migliaia 3 3 2 6 2 2" xfId="5681" xr:uid="{00000000-0005-0000-0000-0000374E0000}"/>
    <cellStyle name="Migliaia 3 3 2 6 2 2 2" xfId="11389" xr:uid="{00000000-0005-0000-0000-0000384E0000}"/>
    <cellStyle name="Migliaia 3 3 2 6 2 2 2 2" xfId="22807" xr:uid="{00000000-0005-0000-0000-0000394E0000}"/>
    <cellStyle name="Migliaia 3 3 2 6 2 2 2 2 2" xfId="45644" xr:uid="{00000000-0005-0000-0000-00003A4E0000}"/>
    <cellStyle name="Migliaia 3 3 2 6 2 2 2 3" xfId="34227" xr:uid="{00000000-0005-0000-0000-00003B4E0000}"/>
    <cellStyle name="Migliaia 3 3 2 6 2 2 3" xfId="17099" xr:uid="{00000000-0005-0000-0000-00003C4E0000}"/>
    <cellStyle name="Migliaia 3 3 2 6 2 2 3 2" xfId="39936" xr:uid="{00000000-0005-0000-0000-00003D4E0000}"/>
    <cellStyle name="Migliaia 3 3 2 6 2 2 4" xfId="28519" xr:uid="{00000000-0005-0000-0000-00003E4E0000}"/>
    <cellStyle name="Migliaia 3 3 2 6 2 3" xfId="8536" xr:uid="{00000000-0005-0000-0000-00003F4E0000}"/>
    <cellStyle name="Migliaia 3 3 2 6 2 3 2" xfId="19953" xr:uid="{00000000-0005-0000-0000-0000404E0000}"/>
    <cellStyle name="Migliaia 3 3 2 6 2 3 2 2" xfId="42790" xr:uid="{00000000-0005-0000-0000-0000414E0000}"/>
    <cellStyle name="Migliaia 3 3 2 6 2 3 3" xfId="31373" xr:uid="{00000000-0005-0000-0000-0000424E0000}"/>
    <cellStyle name="Migliaia 3 3 2 6 2 4" xfId="14245" xr:uid="{00000000-0005-0000-0000-0000434E0000}"/>
    <cellStyle name="Migliaia 3 3 2 6 2 4 2" xfId="37082" xr:uid="{00000000-0005-0000-0000-0000444E0000}"/>
    <cellStyle name="Migliaia 3 3 2 6 2 5" xfId="25665" xr:uid="{00000000-0005-0000-0000-0000454E0000}"/>
    <cellStyle name="Migliaia 3 3 2 6 3" xfId="4254" xr:uid="{00000000-0005-0000-0000-0000464E0000}"/>
    <cellStyle name="Migliaia 3 3 2 6 3 2" xfId="9963" xr:uid="{00000000-0005-0000-0000-0000474E0000}"/>
    <cellStyle name="Migliaia 3 3 2 6 3 2 2" xfId="21380" xr:uid="{00000000-0005-0000-0000-0000484E0000}"/>
    <cellStyle name="Migliaia 3 3 2 6 3 2 2 2" xfId="44217" xr:uid="{00000000-0005-0000-0000-0000494E0000}"/>
    <cellStyle name="Migliaia 3 3 2 6 3 2 3" xfId="32800" xr:uid="{00000000-0005-0000-0000-00004A4E0000}"/>
    <cellStyle name="Migliaia 3 3 2 6 3 3" xfId="15672" xr:uid="{00000000-0005-0000-0000-00004B4E0000}"/>
    <cellStyle name="Migliaia 3 3 2 6 3 3 2" xfId="38509" xr:uid="{00000000-0005-0000-0000-00004C4E0000}"/>
    <cellStyle name="Migliaia 3 3 2 6 3 4" xfId="27092" xr:uid="{00000000-0005-0000-0000-00004D4E0000}"/>
    <cellStyle name="Migliaia 3 3 2 6 4" xfId="7109" xr:uid="{00000000-0005-0000-0000-00004E4E0000}"/>
    <cellStyle name="Migliaia 3 3 2 6 4 2" xfId="18526" xr:uid="{00000000-0005-0000-0000-00004F4E0000}"/>
    <cellStyle name="Migliaia 3 3 2 6 4 2 2" xfId="41363" xr:uid="{00000000-0005-0000-0000-0000504E0000}"/>
    <cellStyle name="Migliaia 3 3 2 6 4 3" xfId="29946" xr:uid="{00000000-0005-0000-0000-0000514E0000}"/>
    <cellStyle name="Migliaia 3 3 2 6 5" xfId="12818" xr:uid="{00000000-0005-0000-0000-0000524E0000}"/>
    <cellStyle name="Migliaia 3 3 2 6 5 2" xfId="35655" xr:uid="{00000000-0005-0000-0000-0000534E0000}"/>
    <cellStyle name="Migliaia 3 3 2 6 6" xfId="24238" xr:uid="{00000000-0005-0000-0000-0000544E0000}"/>
    <cellStyle name="Migliaia 3 3 2 7" xfId="1596" xr:uid="{00000000-0005-0000-0000-0000554E0000}"/>
    <cellStyle name="Migliaia 3 3 2 7 2" xfId="3042" xr:uid="{00000000-0005-0000-0000-0000564E0000}"/>
    <cellStyle name="Migliaia 3 3 2 7 2 2" xfId="5898" xr:uid="{00000000-0005-0000-0000-0000574E0000}"/>
    <cellStyle name="Migliaia 3 3 2 7 2 2 2" xfId="11606" xr:uid="{00000000-0005-0000-0000-0000584E0000}"/>
    <cellStyle name="Migliaia 3 3 2 7 2 2 2 2" xfId="23024" xr:uid="{00000000-0005-0000-0000-0000594E0000}"/>
    <cellStyle name="Migliaia 3 3 2 7 2 2 2 2 2" xfId="45861" xr:uid="{00000000-0005-0000-0000-00005A4E0000}"/>
    <cellStyle name="Migliaia 3 3 2 7 2 2 2 3" xfId="34444" xr:uid="{00000000-0005-0000-0000-00005B4E0000}"/>
    <cellStyle name="Migliaia 3 3 2 7 2 2 3" xfId="17316" xr:uid="{00000000-0005-0000-0000-00005C4E0000}"/>
    <cellStyle name="Migliaia 3 3 2 7 2 2 3 2" xfId="40153" xr:uid="{00000000-0005-0000-0000-00005D4E0000}"/>
    <cellStyle name="Migliaia 3 3 2 7 2 2 4" xfId="28736" xr:uid="{00000000-0005-0000-0000-00005E4E0000}"/>
    <cellStyle name="Migliaia 3 3 2 7 2 3" xfId="8753" xr:uid="{00000000-0005-0000-0000-00005F4E0000}"/>
    <cellStyle name="Migliaia 3 3 2 7 2 3 2" xfId="20170" xr:uid="{00000000-0005-0000-0000-0000604E0000}"/>
    <cellStyle name="Migliaia 3 3 2 7 2 3 2 2" xfId="43007" xr:uid="{00000000-0005-0000-0000-0000614E0000}"/>
    <cellStyle name="Migliaia 3 3 2 7 2 3 3" xfId="31590" xr:uid="{00000000-0005-0000-0000-0000624E0000}"/>
    <cellStyle name="Migliaia 3 3 2 7 2 4" xfId="14462" xr:uid="{00000000-0005-0000-0000-0000634E0000}"/>
    <cellStyle name="Migliaia 3 3 2 7 2 4 2" xfId="37299" xr:uid="{00000000-0005-0000-0000-0000644E0000}"/>
    <cellStyle name="Migliaia 3 3 2 7 2 5" xfId="25882" xr:uid="{00000000-0005-0000-0000-0000654E0000}"/>
    <cellStyle name="Migliaia 3 3 2 7 3" xfId="4471" xr:uid="{00000000-0005-0000-0000-0000664E0000}"/>
    <cellStyle name="Migliaia 3 3 2 7 3 2" xfId="10180" xr:uid="{00000000-0005-0000-0000-0000674E0000}"/>
    <cellStyle name="Migliaia 3 3 2 7 3 2 2" xfId="21597" xr:uid="{00000000-0005-0000-0000-0000684E0000}"/>
    <cellStyle name="Migliaia 3 3 2 7 3 2 2 2" xfId="44434" xr:uid="{00000000-0005-0000-0000-0000694E0000}"/>
    <cellStyle name="Migliaia 3 3 2 7 3 2 3" xfId="33017" xr:uid="{00000000-0005-0000-0000-00006A4E0000}"/>
    <cellStyle name="Migliaia 3 3 2 7 3 3" xfId="15889" xr:uid="{00000000-0005-0000-0000-00006B4E0000}"/>
    <cellStyle name="Migliaia 3 3 2 7 3 3 2" xfId="38726" xr:uid="{00000000-0005-0000-0000-00006C4E0000}"/>
    <cellStyle name="Migliaia 3 3 2 7 3 4" xfId="27309" xr:uid="{00000000-0005-0000-0000-00006D4E0000}"/>
    <cellStyle name="Migliaia 3 3 2 7 4" xfId="7326" xr:uid="{00000000-0005-0000-0000-00006E4E0000}"/>
    <cellStyle name="Migliaia 3 3 2 7 4 2" xfId="18743" xr:uid="{00000000-0005-0000-0000-00006F4E0000}"/>
    <cellStyle name="Migliaia 3 3 2 7 4 2 2" xfId="41580" xr:uid="{00000000-0005-0000-0000-0000704E0000}"/>
    <cellStyle name="Migliaia 3 3 2 7 4 3" xfId="30163" xr:uid="{00000000-0005-0000-0000-0000714E0000}"/>
    <cellStyle name="Migliaia 3 3 2 7 5" xfId="13035" xr:uid="{00000000-0005-0000-0000-0000724E0000}"/>
    <cellStyle name="Migliaia 3 3 2 7 5 2" xfId="35872" xr:uid="{00000000-0005-0000-0000-0000734E0000}"/>
    <cellStyle name="Migliaia 3 3 2 7 6" xfId="24455" xr:uid="{00000000-0005-0000-0000-0000744E0000}"/>
    <cellStyle name="Migliaia 3 3 2 8" xfId="1951" xr:uid="{00000000-0005-0000-0000-0000754E0000}"/>
    <cellStyle name="Migliaia 3 3 2 8 2" xfId="4807" xr:uid="{00000000-0005-0000-0000-0000764E0000}"/>
    <cellStyle name="Migliaia 3 3 2 8 2 2" xfId="10516" xr:uid="{00000000-0005-0000-0000-0000774E0000}"/>
    <cellStyle name="Migliaia 3 3 2 8 2 2 2" xfId="21933" xr:uid="{00000000-0005-0000-0000-0000784E0000}"/>
    <cellStyle name="Migliaia 3 3 2 8 2 2 2 2" xfId="44770" xr:uid="{00000000-0005-0000-0000-0000794E0000}"/>
    <cellStyle name="Migliaia 3 3 2 8 2 2 3" xfId="33353" xr:uid="{00000000-0005-0000-0000-00007A4E0000}"/>
    <cellStyle name="Migliaia 3 3 2 8 2 3" xfId="16225" xr:uid="{00000000-0005-0000-0000-00007B4E0000}"/>
    <cellStyle name="Migliaia 3 3 2 8 2 3 2" xfId="39062" xr:uid="{00000000-0005-0000-0000-00007C4E0000}"/>
    <cellStyle name="Migliaia 3 3 2 8 2 4" xfId="27645" xr:uid="{00000000-0005-0000-0000-00007D4E0000}"/>
    <cellStyle name="Migliaia 3 3 2 8 3" xfId="7662" xr:uid="{00000000-0005-0000-0000-00007E4E0000}"/>
    <cellStyle name="Migliaia 3 3 2 8 3 2" xfId="19079" xr:uid="{00000000-0005-0000-0000-00007F4E0000}"/>
    <cellStyle name="Migliaia 3 3 2 8 3 2 2" xfId="41916" xr:uid="{00000000-0005-0000-0000-0000804E0000}"/>
    <cellStyle name="Migliaia 3 3 2 8 3 3" xfId="30499" xr:uid="{00000000-0005-0000-0000-0000814E0000}"/>
    <cellStyle name="Migliaia 3 3 2 8 4" xfId="13371" xr:uid="{00000000-0005-0000-0000-0000824E0000}"/>
    <cellStyle name="Migliaia 3 3 2 8 4 2" xfId="36208" xr:uid="{00000000-0005-0000-0000-0000834E0000}"/>
    <cellStyle name="Migliaia 3 3 2 8 5" xfId="24791" xr:uid="{00000000-0005-0000-0000-0000844E0000}"/>
    <cellStyle name="Migliaia 3 3 2 9" xfId="3380" xr:uid="{00000000-0005-0000-0000-0000854E0000}"/>
    <cellStyle name="Migliaia 3 3 2 9 2" xfId="9089" xr:uid="{00000000-0005-0000-0000-0000864E0000}"/>
    <cellStyle name="Migliaia 3 3 2 9 2 2" xfId="20506" xr:uid="{00000000-0005-0000-0000-0000874E0000}"/>
    <cellStyle name="Migliaia 3 3 2 9 2 2 2" xfId="43343" xr:uid="{00000000-0005-0000-0000-0000884E0000}"/>
    <cellStyle name="Migliaia 3 3 2 9 2 3" xfId="31926" xr:uid="{00000000-0005-0000-0000-0000894E0000}"/>
    <cellStyle name="Migliaia 3 3 2 9 3" xfId="14798" xr:uid="{00000000-0005-0000-0000-00008A4E0000}"/>
    <cellStyle name="Migliaia 3 3 2 9 3 2" xfId="37635" xr:uid="{00000000-0005-0000-0000-00008B4E0000}"/>
    <cellStyle name="Migliaia 3 3 2 9 4" xfId="26218" xr:uid="{00000000-0005-0000-0000-00008C4E0000}"/>
    <cellStyle name="Migliaia 3 3 3" xfId="283" xr:uid="{00000000-0005-0000-0000-00008D4E0000}"/>
    <cellStyle name="Migliaia 3 3 3 10" xfId="6196" xr:uid="{00000000-0005-0000-0000-00008E4E0000}"/>
    <cellStyle name="Migliaia 3 3 3 10 2" xfId="17613" xr:uid="{00000000-0005-0000-0000-00008F4E0000}"/>
    <cellStyle name="Migliaia 3 3 3 10 2 2" xfId="40450" xr:uid="{00000000-0005-0000-0000-0000904E0000}"/>
    <cellStyle name="Migliaia 3 3 3 10 3" xfId="29033" xr:uid="{00000000-0005-0000-0000-0000914E0000}"/>
    <cellStyle name="Migliaia 3 3 3 11" xfId="11905" xr:uid="{00000000-0005-0000-0000-0000924E0000}"/>
    <cellStyle name="Migliaia 3 3 3 11 2" xfId="34742" xr:uid="{00000000-0005-0000-0000-0000934E0000}"/>
    <cellStyle name="Migliaia 3 3 3 12" xfId="23325" xr:uid="{00000000-0005-0000-0000-0000944E0000}"/>
    <cellStyle name="Migliaia 3 3 3 2" xfId="439" xr:uid="{00000000-0005-0000-0000-0000954E0000}"/>
    <cellStyle name="Migliaia 3 3 3 2 10" xfId="12031" xr:uid="{00000000-0005-0000-0000-0000964E0000}"/>
    <cellStyle name="Migliaia 3 3 3 2 10 2" xfId="34868" xr:uid="{00000000-0005-0000-0000-0000974E0000}"/>
    <cellStyle name="Migliaia 3 3 3 2 11" xfId="23451" xr:uid="{00000000-0005-0000-0000-0000984E0000}"/>
    <cellStyle name="Migliaia 3 3 3 2 2" xfId="693" xr:uid="{00000000-0005-0000-0000-0000994E0000}"/>
    <cellStyle name="Migliaia 3 3 3 2 2 2" xfId="2255" xr:uid="{00000000-0005-0000-0000-00009A4E0000}"/>
    <cellStyle name="Migliaia 3 3 3 2 2 2 2" xfId="5111" xr:uid="{00000000-0005-0000-0000-00009B4E0000}"/>
    <cellStyle name="Migliaia 3 3 3 2 2 2 2 2" xfId="10819" xr:uid="{00000000-0005-0000-0000-00009C4E0000}"/>
    <cellStyle name="Migliaia 3 3 3 2 2 2 2 2 2" xfId="22237" xr:uid="{00000000-0005-0000-0000-00009D4E0000}"/>
    <cellStyle name="Migliaia 3 3 3 2 2 2 2 2 2 2" xfId="45074" xr:uid="{00000000-0005-0000-0000-00009E4E0000}"/>
    <cellStyle name="Migliaia 3 3 3 2 2 2 2 2 3" xfId="33657" xr:uid="{00000000-0005-0000-0000-00009F4E0000}"/>
    <cellStyle name="Migliaia 3 3 3 2 2 2 2 3" xfId="16529" xr:uid="{00000000-0005-0000-0000-0000A04E0000}"/>
    <cellStyle name="Migliaia 3 3 3 2 2 2 2 3 2" xfId="39366" xr:uid="{00000000-0005-0000-0000-0000A14E0000}"/>
    <cellStyle name="Migliaia 3 3 3 2 2 2 2 4" xfId="27949" xr:uid="{00000000-0005-0000-0000-0000A24E0000}"/>
    <cellStyle name="Migliaia 3 3 3 2 2 2 3" xfId="7966" xr:uid="{00000000-0005-0000-0000-0000A34E0000}"/>
    <cellStyle name="Migliaia 3 3 3 2 2 2 3 2" xfId="19383" xr:uid="{00000000-0005-0000-0000-0000A44E0000}"/>
    <cellStyle name="Migliaia 3 3 3 2 2 2 3 2 2" xfId="42220" xr:uid="{00000000-0005-0000-0000-0000A54E0000}"/>
    <cellStyle name="Migliaia 3 3 3 2 2 2 3 3" xfId="30803" xr:uid="{00000000-0005-0000-0000-0000A64E0000}"/>
    <cellStyle name="Migliaia 3 3 3 2 2 2 4" xfId="13675" xr:uid="{00000000-0005-0000-0000-0000A74E0000}"/>
    <cellStyle name="Migliaia 3 3 3 2 2 2 4 2" xfId="36512" xr:uid="{00000000-0005-0000-0000-0000A84E0000}"/>
    <cellStyle name="Migliaia 3 3 3 2 2 2 5" xfId="25095" xr:uid="{00000000-0005-0000-0000-0000A94E0000}"/>
    <cellStyle name="Migliaia 3 3 3 2 2 3" xfId="3684" xr:uid="{00000000-0005-0000-0000-0000AA4E0000}"/>
    <cellStyle name="Migliaia 3 3 3 2 2 3 2" xfId="9393" xr:uid="{00000000-0005-0000-0000-0000AB4E0000}"/>
    <cellStyle name="Migliaia 3 3 3 2 2 3 2 2" xfId="20810" xr:uid="{00000000-0005-0000-0000-0000AC4E0000}"/>
    <cellStyle name="Migliaia 3 3 3 2 2 3 2 2 2" xfId="43647" xr:uid="{00000000-0005-0000-0000-0000AD4E0000}"/>
    <cellStyle name="Migliaia 3 3 3 2 2 3 2 3" xfId="32230" xr:uid="{00000000-0005-0000-0000-0000AE4E0000}"/>
    <cellStyle name="Migliaia 3 3 3 2 2 3 3" xfId="15102" xr:uid="{00000000-0005-0000-0000-0000AF4E0000}"/>
    <cellStyle name="Migliaia 3 3 3 2 2 3 3 2" xfId="37939" xr:uid="{00000000-0005-0000-0000-0000B04E0000}"/>
    <cellStyle name="Migliaia 3 3 3 2 2 3 4" xfId="26522" xr:uid="{00000000-0005-0000-0000-0000B14E0000}"/>
    <cellStyle name="Migliaia 3 3 3 2 2 4" xfId="6539" xr:uid="{00000000-0005-0000-0000-0000B24E0000}"/>
    <cellStyle name="Migliaia 3 3 3 2 2 4 2" xfId="17956" xr:uid="{00000000-0005-0000-0000-0000B34E0000}"/>
    <cellStyle name="Migliaia 3 3 3 2 2 4 2 2" xfId="40793" xr:uid="{00000000-0005-0000-0000-0000B44E0000}"/>
    <cellStyle name="Migliaia 3 3 3 2 2 4 3" xfId="29376" xr:uid="{00000000-0005-0000-0000-0000B54E0000}"/>
    <cellStyle name="Migliaia 3 3 3 2 2 5" xfId="12248" xr:uid="{00000000-0005-0000-0000-0000B64E0000}"/>
    <cellStyle name="Migliaia 3 3 3 2 2 5 2" xfId="35085" xr:uid="{00000000-0005-0000-0000-0000B74E0000}"/>
    <cellStyle name="Migliaia 3 3 3 2 2 6" xfId="23668" xr:uid="{00000000-0005-0000-0000-0000B84E0000}"/>
    <cellStyle name="Migliaia 3 3 3 2 3" xfId="953" xr:uid="{00000000-0005-0000-0000-0000B94E0000}"/>
    <cellStyle name="Migliaia 3 3 3 2 3 2" xfId="2472" xr:uid="{00000000-0005-0000-0000-0000BA4E0000}"/>
    <cellStyle name="Migliaia 3 3 3 2 3 2 2" xfId="5328" xr:uid="{00000000-0005-0000-0000-0000BB4E0000}"/>
    <cellStyle name="Migliaia 3 3 3 2 3 2 2 2" xfId="11036" xr:uid="{00000000-0005-0000-0000-0000BC4E0000}"/>
    <cellStyle name="Migliaia 3 3 3 2 3 2 2 2 2" xfId="22454" xr:uid="{00000000-0005-0000-0000-0000BD4E0000}"/>
    <cellStyle name="Migliaia 3 3 3 2 3 2 2 2 2 2" xfId="45291" xr:uid="{00000000-0005-0000-0000-0000BE4E0000}"/>
    <cellStyle name="Migliaia 3 3 3 2 3 2 2 2 3" xfId="33874" xr:uid="{00000000-0005-0000-0000-0000BF4E0000}"/>
    <cellStyle name="Migliaia 3 3 3 2 3 2 2 3" xfId="16746" xr:uid="{00000000-0005-0000-0000-0000C04E0000}"/>
    <cellStyle name="Migliaia 3 3 3 2 3 2 2 3 2" xfId="39583" xr:uid="{00000000-0005-0000-0000-0000C14E0000}"/>
    <cellStyle name="Migliaia 3 3 3 2 3 2 2 4" xfId="28166" xr:uid="{00000000-0005-0000-0000-0000C24E0000}"/>
    <cellStyle name="Migliaia 3 3 3 2 3 2 3" xfId="8183" xr:uid="{00000000-0005-0000-0000-0000C34E0000}"/>
    <cellStyle name="Migliaia 3 3 3 2 3 2 3 2" xfId="19600" xr:uid="{00000000-0005-0000-0000-0000C44E0000}"/>
    <cellStyle name="Migliaia 3 3 3 2 3 2 3 2 2" xfId="42437" xr:uid="{00000000-0005-0000-0000-0000C54E0000}"/>
    <cellStyle name="Migliaia 3 3 3 2 3 2 3 3" xfId="31020" xr:uid="{00000000-0005-0000-0000-0000C64E0000}"/>
    <cellStyle name="Migliaia 3 3 3 2 3 2 4" xfId="13892" xr:uid="{00000000-0005-0000-0000-0000C74E0000}"/>
    <cellStyle name="Migliaia 3 3 3 2 3 2 4 2" xfId="36729" xr:uid="{00000000-0005-0000-0000-0000C84E0000}"/>
    <cellStyle name="Migliaia 3 3 3 2 3 2 5" xfId="25312" xr:uid="{00000000-0005-0000-0000-0000C94E0000}"/>
    <cellStyle name="Migliaia 3 3 3 2 3 3" xfId="3901" xr:uid="{00000000-0005-0000-0000-0000CA4E0000}"/>
    <cellStyle name="Migliaia 3 3 3 2 3 3 2" xfId="9610" xr:uid="{00000000-0005-0000-0000-0000CB4E0000}"/>
    <cellStyle name="Migliaia 3 3 3 2 3 3 2 2" xfId="21027" xr:uid="{00000000-0005-0000-0000-0000CC4E0000}"/>
    <cellStyle name="Migliaia 3 3 3 2 3 3 2 2 2" xfId="43864" xr:uid="{00000000-0005-0000-0000-0000CD4E0000}"/>
    <cellStyle name="Migliaia 3 3 3 2 3 3 2 3" xfId="32447" xr:uid="{00000000-0005-0000-0000-0000CE4E0000}"/>
    <cellStyle name="Migliaia 3 3 3 2 3 3 3" xfId="15319" xr:uid="{00000000-0005-0000-0000-0000CF4E0000}"/>
    <cellStyle name="Migliaia 3 3 3 2 3 3 3 2" xfId="38156" xr:uid="{00000000-0005-0000-0000-0000D04E0000}"/>
    <cellStyle name="Migliaia 3 3 3 2 3 3 4" xfId="26739" xr:uid="{00000000-0005-0000-0000-0000D14E0000}"/>
    <cellStyle name="Migliaia 3 3 3 2 3 4" xfId="6756" xr:uid="{00000000-0005-0000-0000-0000D24E0000}"/>
    <cellStyle name="Migliaia 3 3 3 2 3 4 2" xfId="18173" xr:uid="{00000000-0005-0000-0000-0000D34E0000}"/>
    <cellStyle name="Migliaia 3 3 3 2 3 4 2 2" xfId="41010" xr:uid="{00000000-0005-0000-0000-0000D44E0000}"/>
    <cellStyle name="Migliaia 3 3 3 2 3 4 3" xfId="29593" xr:uid="{00000000-0005-0000-0000-0000D54E0000}"/>
    <cellStyle name="Migliaia 3 3 3 2 3 5" xfId="12465" xr:uid="{00000000-0005-0000-0000-0000D64E0000}"/>
    <cellStyle name="Migliaia 3 3 3 2 3 5 2" xfId="35302" xr:uid="{00000000-0005-0000-0000-0000D74E0000}"/>
    <cellStyle name="Migliaia 3 3 3 2 3 6" xfId="23885" xr:uid="{00000000-0005-0000-0000-0000D84E0000}"/>
    <cellStyle name="Migliaia 3 3 3 2 4" xfId="1200" xr:uid="{00000000-0005-0000-0000-0000D94E0000}"/>
    <cellStyle name="Migliaia 3 3 3 2 4 2" xfId="2689" xr:uid="{00000000-0005-0000-0000-0000DA4E0000}"/>
    <cellStyle name="Migliaia 3 3 3 2 4 2 2" xfId="5545" xr:uid="{00000000-0005-0000-0000-0000DB4E0000}"/>
    <cellStyle name="Migliaia 3 3 3 2 4 2 2 2" xfId="11253" xr:uid="{00000000-0005-0000-0000-0000DC4E0000}"/>
    <cellStyle name="Migliaia 3 3 3 2 4 2 2 2 2" xfId="22671" xr:uid="{00000000-0005-0000-0000-0000DD4E0000}"/>
    <cellStyle name="Migliaia 3 3 3 2 4 2 2 2 2 2" xfId="45508" xr:uid="{00000000-0005-0000-0000-0000DE4E0000}"/>
    <cellStyle name="Migliaia 3 3 3 2 4 2 2 2 3" xfId="34091" xr:uid="{00000000-0005-0000-0000-0000DF4E0000}"/>
    <cellStyle name="Migliaia 3 3 3 2 4 2 2 3" xfId="16963" xr:uid="{00000000-0005-0000-0000-0000E04E0000}"/>
    <cellStyle name="Migliaia 3 3 3 2 4 2 2 3 2" xfId="39800" xr:uid="{00000000-0005-0000-0000-0000E14E0000}"/>
    <cellStyle name="Migliaia 3 3 3 2 4 2 2 4" xfId="28383" xr:uid="{00000000-0005-0000-0000-0000E24E0000}"/>
    <cellStyle name="Migliaia 3 3 3 2 4 2 3" xfId="8400" xr:uid="{00000000-0005-0000-0000-0000E34E0000}"/>
    <cellStyle name="Migliaia 3 3 3 2 4 2 3 2" xfId="19817" xr:uid="{00000000-0005-0000-0000-0000E44E0000}"/>
    <cellStyle name="Migliaia 3 3 3 2 4 2 3 2 2" xfId="42654" xr:uid="{00000000-0005-0000-0000-0000E54E0000}"/>
    <cellStyle name="Migliaia 3 3 3 2 4 2 3 3" xfId="31237" xr:uid="{00000000-0005-0000-0000-0000E64E0000}"/>
    <cellStyle name="Migliaia 3 3 3 2 4 2 4" xfId="14109" xr:uid="{00000000-0005-0000-0000-0000E74E0000}"/>
    <cellStyle name="Migliaia 3 3 3 2 4 2 4 2" xfId="36946" xr:uid="{00000000-0005-0000-0000-0000E84E0000}"/>
    <cellStyle name="Migliaia 3 3 3 2 4 2 5" xfId="25529" xr:uid="{00000000-0005-0000-0000-0000E94E0000}"/>
    <cellStyle name="Migliaia 3 3 3 2 4 3" xfId="4118" xr:uid="{00000000-0005-0000-0000-0000EA4E0000}"/>
    <cellStyle name="Migliaia 3 3 3 2 4 3 2" xfId="9827" xr:uid="{00000000-0005-0000-0000-0000EB4E0000}"/>
    <cellStyle name="Migliaia 3 3 3 2 4 3 2 2" xfId="21244" xr:uid="{00000000-0005-0000-0000-0000EC4E0000}"/>
    <cellStyle name="Migliaia 3 3 3 2 4 3 2 2 2" xfId="44081" xr:uid="{00000000-0005-0000-0000-0000ED4E0000}"/>
    <cellStyle name="Migliaia 3 3 3 2 4 3 2 3" xfId="32664" xr:uid="{00000000-0005-0000-0000-0000EE4E0000}"/>
    <cellStyle name="Migliaia 3 3 3 2 4 3 3" xfId="15536" xr:uid="{00000000-0005-0000-0000-0000EF4E0000}"/>
    <cellStyle name="Migliaia 3 3 3 2 4 3 3 2" xfId="38373" xr:uid="{00000000-0005-0000-0000-0000F04E0000}"/>
    <cellStyle name="Migliaia 3 3 3 2 4 3 4" xfId="26956" xr:uid="{00000000-0005-0000-0000-0000F14E0000}"/>
    <cellStyle name="Migliaia 3 3 3 2 4 4" xfId="6973" xr:uid="{00000000-0005-0000-0000-0000F24E0000}"/>
    <cellStyle name="Migliaia 3 3 3 2 4 4 2" xfId="18390" xr:uid="{00000000-0005-0000-0000-0000F34E0000}"/>
    <cellStyle name="Migliaia 3 3 3 2 4 4 2 2" xfId="41227" xr:uid="{00000000-0005-0000-0000-0000F44E0000}"/>
    <cellStyle name="Migliaia 3 3 3 2 4 4 3" xfId="29810" xr:uid="{00000000-0005-0000-0000-0000F54E0000}"/>
    <cellStyle name="Migliaia 3 3 3 2 4 5" xfId="12682" xr:uid="{00000000-0005-0000-0000-0000F64E0000}"/>
    <cellStyle name="Migliaia 3 3 3 2 4 5 2" xfId="35519" xr:uid="{00000000-0005-0000-0000-0000F74E0000}"/>
    <cellStyle name="Migliaia 3 3 3 2 4 6" xfId="24102" xr:uid="{00000000-0005-0000-0000-0000F84E0000}"/>
    <cellStyle name="Migliaia 3 3 3 2 5" xfId="1447" xr:uid="{00000000-0005-0000-0000-0000F94E0000}"/>
    <cellStyle name="Migliaia 3 3 3 2 5 2" xfId="2906" xr:uid="{00000000-0005-0000-0000-0000FA4E0000}"/>
    <cellStyle name="Migliaia 3 3 3 2 5 2 2" xfId="5762" xr:uid="{00000000-0005-0000-0000-0000FB4E0000}"/>
    <cellStyle name="Migliaia 3 3 3 2 5 2 2 2" xfId="11470" xr:uid="{00000000-0005-0000-0000-0000FC4E0000}"/>
    <cellStyle name="Migliaia 3 3 3 2 5 2 2 2 2" xfId="22888" xr:uid="{00000000-0005-0000-0000-0000FD4E0000}"/>
    <cellStyle name="Migliaia 3 3 3 2 5 2 2 2 2 2" xfId="45725" xr:uid="{00000000-0005-0000-0000-0000FE4E0000}"/>
    <cellStyle name="Migliaia 3 3 3 2 5 2 2 2 3" xfId="34308" xr:uid="{00000000-0005-0000-0000-0000FF4E0000}"/>
    <cellStyle name="Migliaia 3 3 3 2 5 2 2 3" xfId="17180" xr:uid="{00000000-0005-0000-0000-0000004F0000}"/>
    <cellStyle name="Migliaia 3 3 3 2 5 2 2 3 2" xfId="40017" xr:uid="{00000000-0005-0000-0000-0000014F0000}"/>
    <cellStyle name="Migliaia 3 3 3 2 5 2 2 4" xfId="28600" xr:uid="{00000000-0005-0000-0000-0000024F0000}"/>
    <cellStyle name="Migliaia 3 3 3 2 5 2 3" xfId="8617" xr:uid="{00000000-0005-0000-0000-0000034F0000}"/>
    <cellStyle name="Migliaia 3 3 3 2 5 2 3 2" xfId="20034" xr:uid="{00000000-0005-0000-0000-0000044F0000}"/>
    <cellStyle name="Migliaia 3 3 3 2 5 2 3 2 2" xfId="42871" xr:uid="{00000000-0005-0000-0000-0000054F0000}"/>
    <cellStyle name="Migliaia 3 3 3 2 5 2 3 3" xfId="31454" xr:uid="{00000000-0005-0000-0000-0000064F0000}"/>
    <cellStyle name="Migliaia 3 3 3 2 5 2 4" xfId="14326" xr:uid="{00000000-0005-0000-0000-0000074F0000}"/>
    <cellStyle name="Migliaia 3 3 3 2 5 2 4 2" xfId="37163" xr:uid="{00000000-0005-0000-0000-0000084F0000}"/>
    <cellStyle name="Migliaia 3 3 3 2 5 2 5" xfId="25746" xr:uid="{00000000-0005-0000-0000-0000094F0000}"/>
    <cellStyle name="Migliaia 3 3 3 2 5 3" xfId="4335" xr:uid="{00000000-0005-0000-0000-00000A4F0000}"/>
    <cellStyle name="Migliaia 3 3 3 2 5 3 2" xfId="10044" xr:uid="{00000000-0005-0000-0000-00000B4F0000}"/>
    <cellStyle name="Migliaia 3 3 3 2 5 3 2 2" xfId="21461" xr:uid="{00000000-0005-0000-0000-00000C4F0000}"/>
    <cellStyle name="Migliaia 3 3 3 2 5 3 2 2 2" xfId="44298" xr:uid="{00000000-0005-0000-0000-00000D4F0000}"/>
    <cellStyle name="Migliaia 3 3 3 2 5 3 2 3" xfId="32881" xr:uid="{00000000-0005-0000-0000-00000E4F0000}"/>
    <cellStyle name="Migliaia 3 3 3 2 5 3 3" xfId="15753" xr:uid="{00000000-0005-0000-0000-00000F4F0000}"/>
    <cellStyle name="Migliaia 3 3 3 2 5 3 3 2" xfId="38590" xr:uid="{00000000-0005-0000-0000-0000104F0000}"/>
    <cellStyle name="Migliaia 3 3 3 2 5 3 4" xfId="27173" xr:uid="{00000000-0005-0000-0000-0000114F0000}"/>
    <cellStyle name="Migliaia 3 3 3 2 5 4" xfId="7190" xr:uid="{00000000-0005-0000-0000-0000124F0000}"/>
    <cellStyle name="Migliaia 3 3 3 2 5 4 2" xfId="18607" xr:uid="{00000000-0005-0000-0000-0000134F0000}"/>
    <cellStyle name="Migliaia 3 3 3 2 5 4 2 2" xfId="41444" xr:uid="{00000000-0005-0000-0000-0000144F0000}"/>
    <cellStyle name="Migliaia 3 3 3 2 5 4 3" xfId="30027" xr:uid="{00000000-0005-0000-0000-0000154F0000}"/>
    <cellStyle name="Migliaia 3 3 3 2 5 5" xfId="12899" xr:uid="{00000000-0005-0000-0000-0000164F0000}"/>
    <cellStyle name="Migliaia 3 3 3 2 5 5 2" xfId="35736" xr:uid="{00000000-0005-0000-0000-0000174F0000}"/>
    <cellStyle name="Migliaia 3 3 3 2 5 6" xfId="24319" xr:uid="{00000000-0005-0000-0000-0000184F0000}"/>
    <cellStyle name="Migliaia 3 3 3 2 6" xfId="1694" xr:uid="{00000000-0005-0000-0000-0000194F0000}"/>
    <cellStyle name="Migliaia 3 3 3 2 6 2" xfId="3123" xr:uid="{00000000-0005-0000-0000-00001A4F0000}"/>
    <cellStyle name="Migliaia 3 3 3 2 6 2 2" xfId="5979" xr:uid="{00000000-0005-0000-0000-00001B4F0000}"/>
    <cellStyle name="Migliaia 3 3 3 2 6 2 2 2" xfId="11687" xr:uid="{00000000-0005-0000-0000-00001C4F0000}"/>
    <cellStyle name="Migliaia 3 3 3 2 6 2 2 2 2" xfId="23105" xr:uid="{00000000-0005-0000-0000-00001D4F0000}"/>
    <cellStyle name="Migliaia 3 3 3 2 6 2 2 2 2 2" xfId="45942" xr:uid="{00000000-0005-0000-0000-00001E4F0000}"/>
    <cellStyle name="Migliaia 3 3 3 2 6 2 2 2 3" xfId="34525" xr:uid="{00000000-0005-0000-0000-00001F4F0000}"/>
    <cellStyle name="Migliaia 3 3 3 2 6 2 2 3" xfId="17397" xr:uid="{00000000-0005-0000-0000-0000204F0000}"/>
    <cellStyle name="Migliaia 3 3 3 2 6 2 2 3 2" xfId="40234" xr:uid="{00000000-0005-0000-0000-0000214F0000}"/>
    <cellStyle name="Migliaia 3 3 3 2 6 2 2 4" xfId="28817" xr:uid="{00000000-0005-0000-0000-0000224F0000}"/>
    <cellStyle name="Migliaia 3 3 3 2 6 2 3" xfId="8834" xr:uid="{00000000-0005-0000-0000-0000234F0000}"/>
    <cellStyle name="Migliaia 3 3 3 2 6 2 3 2" xfId="20251" xr:uid="{00000000-0005-0000-0000-0000244F0000}"/>
    <cellStyle name="Migliaia 3 3 3 2 6 2 3 2 2" xfId="43088" xr:uid="{00000000-0005-0000-0000-0000254F0000}"/>
    <cellStyle name="Migliaia 3 3 3 2 6 2 3 3" xfId="31671" xr:uid="{00000000-0005-0000-0000-0000264F0000}"/>
    <cellStyle name="Migliaia 3 3 3 2 6 2 4" xfId="14543" xr:uid="{00000000-0005-0000-0000-0000274F0000}"/>
    <cellStyle name="Migliaia 3 3 3 2 6 2 4 2" xfId="37380" xr:uid="{00000000-0005-0000-0000-0000284F0000}"/>
    <cellStyle name="Migliaia 3 3 3 2 6 2 5" xfId="25963" xr:uid="{00000000-0005-0000-0000-0000294F0000}"/>
    <cellStyle name="Migliaia 3 3 3 2 6 3" xfId="4552" xr:uid="{00000000-0005-0000-0000-00002A4F0000}"/>
    <cellStyle name="Migliaia 3 3 3 2 6 3 2" xfId="10261" xr:uid="{00000000-0005-0000-0000-00002B4F0000}"/>
    <cellStyle name="Migliaia 3 3 3 2 6 3 2 2" xfId="21678" xr:uid="{00000000-0005-0000-0000-00002C4F0000}"/>
    <cellStyle name="Migliaia 3 3 3 2 6 3 2 2 2" xfId="44515" xr:uid="{00000000-0005-0000-0000-00002D4F0000}"/>
    <cellStyle name="Migliaia 3 3 3 2 6 3 2 3" xfId="33098" xr:uid="{00000000-0005-0000-0000-00002E4F0000}"/>
    <cellStyle name="Migliaia 3 3 3 2 6 3 3" xfId="15970" xr:uid="{00000000-0005-0000-0000-00002F4F0000}"/>
    <cellStyle name="Migliaia 3 3 3 2 6 3 3 2" xfId="38807" xr:uid="{00000000-0005-0000-0000-0000304F0000}"/>
    <cellStyle name="Migliaia 3 3 3 2 6 3 4" xfId="27390" xr:uid="{00000000-0005-0000-0000-0000314F0000}"/>
    <cellStyle name="Migliaia 3 3 3 2 6 4" xfId="7407" xr:uid="{00000000-0005-0000-0000-0000324F0000}"/>
    <cellStyle name="Migliaia 3 3 3 2 6 4 2" xfId="18824" xr:uid="{00000000-0005-0000-0000-0000334F0000}"/>
    <cellStyle name="Migliaia 3 3 3 2 6 4 2 2" xfId="41661" xr:uid="{00000000-0005-0000-0000-0000344F0000}"/>
    <cellStyle name="Migliaia 3 3 3 2 6 4 3" xfId="30244" xr:uid="{00000000-0005-0000-0000-0000354F0000}"/>
    <cellStyle name="Migliaia 3 3 3 2 6 5" xfId="13116" xr:uid="{00000000-0005-0000-0000-0000364F0000}"/>
    <cellStyle name="Migliaia 3 3 3 2 6 5 2" xfId="35953" xr:uid="{00000000-0005-0000-0000-0000374F0000}"/>
    <cellStyle name="Migliaia 3 3 3 2 6 6" xfId="24536" xr:uid="{00000000-0005-0000-0000-0000384F0000}"/>
    <cellStyle name="Migliaia 3 3 3 2 7" xfId="2038" xr:uid="{00000000-0005-0000-0000-0000394F0000}"/>
    <cellStyle name="Migliaia 3 3 3 2 7 2" xfId="4894" xr:uid="{00000000-0005-0000-0000-00003A4F0000}"/>
    <cellStyle name="Migliaia 3 3 3 2 7 2 2" xfId="10602" xr:uid="{00000000-0005-0000-0000-00003B4F0000}"/>
    <cellStyle name="Migliaia 3 3 3 2 7 2 2 2" xfId="22020" xr:uid="{00000000-0005-0000-0000-00003C4F0000}"/>
    <cellStyle name="Migliaia 3 3 3 2 7 2 2 2 2" xfId="44857" xr:uid="{00000000-0005-0000-0000-00003D4F0000}"/>
    <cellStyle name="Migliaia 3 3 3 2 7 2 2 3" xfId="33440" xr:uid="{00000000-0005-0000-0000-00003E4F0000}"/>
    <cellStyle name="Migliaia 3 3 3 2 7 2 3" xfId="16312" xr:uid="{00000000-0005-0000-0000-00003F4F0000}"/>
    <cellStyle name="Migliaia 3 3 3 2 7 2 3 2" xfId="39149" xr:uid="{00000000-0005-0000-0000-0000404F0000}"/>
    <cellStyle name="Migliaia 3 3 3 2 7 2 4" xfId="27732" xr:uid="{00000000-0005-0000-0000-0000414F0000}"/>
    <cellStyle name="Migliaia 3 3 3 2 7 3" xfId="7749" xr:uid="{00000000-0005-0000-0000-0000424F0000}"/>
    <cellStyle name="Migliaia 3 3 3 2 7 3 2" xfId="19166" xr:uid="{00000000-0005-0000-0000-0000434F0000}"/>
    <cellStyle name="Migliaia 3 3 3 2 7 3 2 2" xfId="42003" xr:uid="{00000000-0005-0000-0000-0000444F0000}"/>
    <cellStyle name="Migliaia 3 3 3 2 7 3 3" xfId="30586" xr:uid="{00000000-0005-0000-0000-0000454F0000}"/>
    <cellStyle name="Migliaia 3 3 3 2 7 4" xfId="13458" xr:uid="{00000000-0005-0000-0000-0000464F0000}"/>
    <cellStyle name="Migliaia 3 3 3 2 7 4 2" xfId="36295" xr:uid="{00000000-0005-0000-0000-0000474F0000}"/>
    <cellStyle name="Migliaia 3 3 3 2 7 5" xfId="24878" xr:uid="{00000000-0005-0000-0000-0000484F0000}"/>
    <cellStyle name="Migliaia 3 3 3 2 8" xfId="3467" xr:uid="{00000000-0005-0000-0000-0000494F0000}"/>
    <cellStyle name="Migliaia 3 3 3 2 8 2" xfId="9176" xr:uid="{00000000-0005-0000-0000-00004A4F0000}"/>
    <cellStyle name="Migliaia 3 3 3 2 8 2 2" xfId="20593" xr:uid="{00000000-0005-0000-0000-00004B4F0000}"/>
    <cellStyle name="Migliaia 3 3 3 2 8 2 2 2" xfId="43430" xr:uid="{00000000-0005-0000-0000-00004C4F0000}"/>
    <cellStyle name="Migliaia 3 3 3 2 8 2 3" xfId="32013" xr:uid="{00000000-0005-0000-0000-00004D4F0000}"/>
    <cellStyle name="Migliaia 3 3 3 2 8 3" xfId="14885" xr:uid="{00000000-0005-0000-0000-00004E4F0000}"/>
    <cellStyle name="Migliaia 3 3 3 2 8 3 2" xfId="37722" xr:uid="{00000000-0005-0000-0000-00004F4F0000}"/>
    <cellStyle name="Migliaia 3 3 3 2 8 4" xfId="26305" xr:uid="{00000000-0005-0000-0000-0000504F0000}"/>
    <cellStyle name="Migliaia 3 3 3 2 9" xfId="6322" xr:uid="{00000000-0005-0000-0000-0000514F0000}"/>
    <cellStyle name="Migliaia 3 3 3 2 9 2" xfId="17739" xr:uid="{00000000-0005-0000-0000-0000524F0000}"/>
    <cellStyle name="Migliaia 3 3 3 2 9 2 2" xfId="40576" xr:uid="{00000000-0005-0000-0000-0000534F0000}"/>
    <cellStyle name="Migliaia 3 3 3 2 9 3" xfId="29159" xr:uid="{00000000-0005-0000-0000-0000544F0000}"/>
    <cellStyle name="Migliaia 3 3 3 3" xfId="559" xr:uid="{00000000-0005-0000-0000-0000554F0000}"/>
    <cellStyle name="Migliaia 3 3 3 3 2" xfId="2141" xr:uid="{00000000-0005-0000-0000-0000564F0000}"/>
    <cellStyle name="Migliaia 3 3 3 3 2 2" xfId="4997" xr:uid="{00000000-0005-0000-0000-0000574F0000}"/>
    <cellStyle name="Migliaia 3 3 3 3 2 2 2" xfId="10705" xr:uid="{00000000-0005-0000-0000-0000584F0000}"/>
    <cellStyle name="Migliaia 3 3 3 3 2 2 2 2" xfId="22123" xr:uid="{00000000-0005-0000-0000-0000594F0000}"/>
    <cellStyle name="Migliaia 3 3 3 3 2 2 2 2 2" xfId="44960" xr:uid="{00000000-0005-0000-0000-00005A4F0000}"/>
    <cellStyle name="Migliaia 3 3 3 3 2 2 2 3" xfId="33543" xr:uid="{00000000-0005-0000-0000-00005B4F0000}"/>
    <cellStyle name="Migliaia 3 3 3 3 2 2 3" xfId="16415" xr:uid="{00000000-0005-0000-0000-00005C4F0000}"/>
    <cellStyle name="Migliaia 3 3 3 3 2 2 3 2" xfId="39252" xr:uid="{00000000-0005-0000-0000-00005D4F0000}"/>
    <cellStyle name="Migliaia 3 3 3 3 2 2 4" xfId="27835" xr:uid="{00000000-0005-0000-0000-00005E4F0000}"/>
    <cellStyle name="Migliaia 3 3 3 3 2 3" xfId="7852" xr:uid="{00000000-0005-0000-0000-00005F4F0000}"/>
    <cellStyle name="Migliaia 3 3 3 3 2 3 2" xfId="19269" xr:uid="{00000000-0005-0000-0000-0000604F0000}"/>
    <cellStyle name="Migliaia 3 3 3 3 2 3 2 2" xfId="42106" xr:uid="{00000000-0005-0000-0000-0000614F0000}"/>
    <cellStyle name="Migliaia 3 3 3 3 2 3 3" xfId="30689" xr:uid="{00000000-0005-0000-0000-0000624F0000}"/>
    <cellStyle name="Migliaia 3 3 3 3 2 4" xfId="13561" xr:uid="{00000000-0005-0000-0000-0000634F0000}"/>
    <cellStyle name="Migliaia 3 3 3 3 2 4 2" xfId="36398" xr:uid="{00000000-0005-0000-0000-0000644F0000}"/>
    <cellStyle name="Migliaia 3 3 3 3 2 5" xfId="24981" xr:uid="{00000000-0005-0000-0000-0000654F0000}"/>
    <cellStyle name="Migliaia 3 3 3 3 3" xfId="3570" xr:uid="{00000000-0005-0000-0000-0000664F0000}"/>
    <cellStyle name="Migliaia 3 3 3 3 3 2" xfId="9279" xr:uid="{00000000-0005-0000-0000-0000674F0000}"/>
    <cellStyle name="Migliaia 3 3 3 3 3 2 2" xfId="20696" xr:uid="{00000000-0005-0000-0000-0000684F0000}"/>
    <cellStyle name="Migliaia 3 3 3 3 3 2 2 2" xfId="43533" xr:uid="{00000000-0005-0000-0000-0000694F0000}"/>
    <cellStyle name="Migliaia 3 3 3 3 3 2 3" xfId="32116" xr:uid="{00000000-0005-0000-0000-00006A4F0000}"/>
    <cellStyle name="Migliaia 3 3 3 3 3 3" xfId="14988" xr:uid="{00000000-0005-0000-0000-00006B4F0000}"/>
    <cellStyle name="Migliaia 3 3 3 3 3 3 2" xfId="37825" xr:uid="{00000000-0005-0000-0000-00006C4F0000}"/>
    <cellStyle name="Migliaia 3 3 3 3 3 4" xfId="26408" xr:uid="{00000000-0005-0000-0000-00006D4F0000}"/>
    <cellStyle name="Migliaia 3 3 3 3 4" xfId="6425" xr:uid="{00000000-0005-0000-0000-00006E4F0000}"/>
    <cellStyle name="Migliaia 3 3 3 3 4 2" xfId="17842" xr:uid="{00000000-0005-0000-0000-00006F4F0000}"/>
    <cellStyle name="Migliaia 3 3 3 3 4 2 2" xfId="40679" xr:uid="{00000000-0005-0000-0000-0000704F0000}"/>
    <cellStyle name="Migliaia 3 3 3 3 4 3" xfId="29262" xr:uid="{00000000-0005-0000-0000-0000714F0000}"/>
    <cellStyle name="Migliaia 3 3 3 3 5" xfId="12134" xr:uid="{00000000-0005-0000-0000-0000724F0000}"/>
    <cellStyle name="Migliaia 3 3 3 3 5 2" xfId="34971" xr:uid="{00000000-0005-0000-0000-0000734F0000}"/>
    <cellStyle name="Migliaia 3 3 3 3 6" xfId="23554" xr:uid="{00000000-0005-0000-0000-0000744F0000}"/>
    <cellStyle name="Migliaia 3 3 3 4" xfId="822" xr:uid="{00000000-0005-0000-0000-0000754F0000}"/>
    <cellStyle name="Migliaia 3 3 3 4 2" xfId="2358" xr:uid="{00000000-0005-0000-0000-0000764F0000}"/>
    <cellStyle name="Migliaia 3 3 3 4 2 2" xfId="5214" xr:uid="{00000000-0005-0000-0000-0000774F0000}"/>
    <cellStyle name="Migliaia 3 3 3 4 2 2 2" xfId="10922" xr:uid="{00000000-0005-0000-0000-0000784F0000}"/>
    <cellStyle name="Migliaia 3 3 3 4 2 2 2 2" xfId="22340" xr:uid="{00000000-0005-0000-0000-0000794F0000}"/>
    <cellStyle name="Migliaia 3 3 3 4 2 2 2 2 2" xfId="45177" xr:uid="{00000000-0005-0000-0000-00007A4F0000}"/>
    <cellStyle name="Migliaia 3 3 3 4 2 2 2 3" xfId="33760" xr:uid="{00000000-0005-0000-0000-00007B4F0000}"/>
    <cellStyle name="Migliaia 3 3 3 4 2 2 3" xfId="16632" xr:uid="{00000000-0005-0000-0000-00007C4F0000}"/>
    <cellStyle name="Migliaia 3 3 3 4 2 2 3 2" xfId="39469" xr:uid="{00000000-0005-0000-0000-00007D4F0000}"/>
    <cellStyle name="Migliaia 3 3 3 4 2 2 4" xfId="28052" xr:uid="{00000000-0005-0000-0000-00007E4F0000}"/>
    <cellStyle name="Migliaia 3 3 3 4 2 3" xfId="8069" xr:uid="{00000000-0005-0000-0000-00007F4F0000}"/>
    <cellStyle name="Migliaia 3 3 3 4 2 3 2" xfId="19486" xr:uid="{00000000-0005-0000-0000-0000804F0000}"/>
    <cellStyle name="Migliaia 3 3 3 4 2 3 2 2" xfId="42323" xr:uid="{00000000-0005-0000-0000-0000814F0000}"/>
    <cellStyle name="Migliaia 3 3 3 4 2 3 3" xfId="30906" xr:uid="{00000000-0005-0000-0000-0000824F0000}"/>
    <cellStyle name="Migliaia 3 3 3 4 2 4" xfId="13778" xr:uid="{00000000-0005-0000-0000-0000834F0000}"/>
    <cellStyle name="Migliaia 3 3 3 4 2 4 2" xfId="36615" xr:uid="{00000000-0005-0000-0000-0000844F0000}"/>
    <cellStyle name="Migliaia 3 3 3 4 2 5" xfId="25198" xr:uid="{00000000-0005-0000-0000-0000854F0000}"/>
    <cellStyle name="Migliaia 3 3 3 4 3" xfId="3787" xr:uid="{00000000-0005-0000-0000-0000864F0000}"/>
    <cellStyle name="Migliaia 3 3 3 4 3 2" xfId="9496" xr:uid="{00000000-0005-0000-0000-0000874F0000}"/>
    <cellStyle name="Migliaia 3 3 3 4 3 2 2" xfId="20913" xr:uid="{00000000-0005-0000-0000-0000884F0000}"/>
    <cellStyle name="Migliaia 3 3 3 4 3 2 2 2" xfId="43750" xr:uid="{00000000-0005-0000-0000-0000894F0000}"/>
    <cellStyle name="Migliaia 3 3 3 4 3 2 3" xfId="32333" xr:uid="{00000000-0005-0000-0000-00008A4F0000}"/>
    <cellStyle name="Migliaia 3 3 3 4 3 3" xfId="15205" xr:uid="{00000000-0005-0000-0000-00008B4F0000}"/>
    <cellStyle name="Migliaia 3 3 3 4 3 3 2" xfId="38042" xr:uid="{00000000-0005-0000-0000-00008C4F0000}"/>
    <cellStyle name="Migliaia 3 3 3 4 3 4" xfId="26625" xr:uid="{00000000-0005-0000-0000-00008D4F0000}"/>
    <cellStyle name="Migliaia 3 3 3 4 4" xfId="6642" xr:uid="{00000000-0005-0000-0000-00008E4F0000}"/>
    <cellStyle name="Migliaia 3 3 3 4 4 2" xfId="18059" xr:uid="{00000000-0005-0000-0000-00008F4F0000}"/>
    <cellStyle name="Migliaia 3 3 3 4 4 2 2" xfId="40896" xr:uid="{00000000-0005-0000-0000-0000904F0000}"/>
    <cellStyle name="Migliaia 3 3 3 4 4 3" xfId="29479" xr:uid="{00000000-0005-0000-0000-0000914F0000}"/>
    <cellStyle name="Migliaia 3 3 3 4 5" xfId="12351" xr:uid="{00000000-0005-0000-0000-0000924F0000}"/>
    <cellStyle name="Migliaia 3 3 3 4 5 2" xfId="35188" xr:uid="{00000000-0005-0000-0000-0000934F0000}"/>
    <cellStyle name="Migliaia 3 3 3 4 6" xfId="23771" xr:uid="{00000000-0005-0000-0000-0000944F0000}"/>
    <cellStyle name="Migliaia 3 3 3 5" xfId="1069" xr:uid="{00000000-0005-0000-0000-0000954F0000}"/>
    <cellStyle name="Migliaia 3 3 3 5 2" xfId="2575" xr:uid="{00000000-0005-0000-0000-0000964F0000}"/>
    <cellStyle name="Migliaia 3 3 3 5 2 2" xfId="5431" xr:uid="{00000000-0005-0000-0000-0000974F0000}"/>
    <cellStyle name="Migliaia 3 3 3 5 2 2 2" xfId="11139" xr:uid="{00000000-0005-0000-0000-0000984F0000}"/>
    <cellStyle name="Migliaia 3 3 3 5 2 2 2 2" xfId="22557" xr:uid="{00000000-0005-0000-0000-0000994F0000}"/>
    <cellStyle name="Migliaia 3 3 3 5 2 2 2 2 2" xfId="45394" xr:uid="{00000000-0005-0000-0000-00009A4F0000}"/>
    <cellStyle name="Migliaia 3 3 3 5 2 2 2 3" xfId="33977" xr:uid="{00000000-0005-0000-0000-00009B4F0000}"/>
    <cellStyle name="Migliaia 3 3 3 5 2 2 3" xfId="16849" xr:uid="{00000000-0005-0000-0000-00009C4F0000}"/>
    <cellStyle name="Migliaia 3 3 3 5 2 2 3 2" xfId="39686" xr:uid="{00000000-0005-0000-0000-00009D4F0000}"/>
    <cellStyle name="Migliaia 3 3 3 5 2 2 4" xfId="28269" xr:uid="{00000000-0005-0000-0000-00009E4F0000}"/>
    <cellStyle name="Migliaia 3 3 3 5 2 3" xfId="8286" xr:uid="{00000000-0005-0000-0000-00009F4F0000}"/>
    <cellStyle name="Migliaia 3 3 3 5 2 3 2" xfId="19703" xr:uid="{00000000-0005-0000-0000-0000A04F0000}"/>
    <cellStyle name="Migliaia 3 3 3 5 2 3 2 2" xfId="42540" xr:uid="{00000000-0005-0000-0000-0000A14F0000}"/>
    <cellStyle name="Migliaia 3 3 3 5 2 3 3" xfId="31123" xr:uid="{00000000-0005-0000-0000-0000A24F0000}"/>
    <cellStyle name="Migliaia 3 3 3 5 2 4" xfId="13995" xr:uid="{00000000-0005-0000-0000-0000A34F0000}"/>
    <cellStyle name="Migliaia 3 3 3 5 2 4 2" xfId="36832" xr:uid="{00000000-0005-0000-0000-0000A44F0000}"/>
    <cellStyle name="Migliaia 3 3 3 5 2 5" xfId="25415" xr:uid="{00000000-0005-0000-0000-0000A54F0000}"/>
    <cellStyle name="Migliaia 3 3 3 5 3" xfId="4004" xr:uid="{00000000-0005-0000-0000-0000A64F0000}"/>
    <cellStyle name="Migliaia 3 3 3 5 3 2" xfId="9713" xr:uid="{00000000-0005-0000-0000-0000A74F0000}"/>
    <cellStyle name="Migliaia 3 3 3 5 3 2 2" xfId="21130" xr:uid="{00000000-0005-0000-0000-0000A84F0000}"/>
    <cellStyle name="Migliaia 3 3 3 5 3 2 2 2" xfId="43967" xr:uid="{00000000-0005-0000-0000-0000A94F0000}"/>
    <cellStyle name="Migliaia 3 3 3 5 3 2 3" xfId="32550" xr:uid="{00000000-0005-0000-0000-0000AA4F0000}"/>
    <cellStyle name="Migliaia 3 3 3 5 3 3" xfId="15422" xr:uid="{00000000-0005-0000-0000-0000AB4F0000}"/>
    <cellStyle name="Migliaia 3 3 3 5 3 3 2" xfId="38259" xr:uid="{00000000-0005-0000-0000-0000AC4F0000}"/>
    <cellStyle name="Migliaia 3 3 3 5 3 4" xfId="26842" xr:uid="{00000000-0005-0000-0000-0000AD4F0000}"/>
    <cellStyle name="Migliaia 3 3 3 5 4" xfId="6859" xr:uid="{00000000-0005-0000-0000-0000AE4F0000}"/>
    <cellStyle name="Migliaia 3 3 3 5 4 2" xfId="18276" xr:uid="{00000000-0005-0000-0000-0000AF4F0000}"/>
    <cellStyle name="Migliaia 3 3 3 5 4 2 2" xfId="41113" xr:uid="{00000000-0005-0000-0000-0000B04F0000}"/>
    <cellStyle name="Migliaia 3 3 3 5 4 3" xfId="29696" xr:uid="{00000000-0005-0000-0000-0000B14F0000}"/>
    <cellStyle name="Migliaia 3 3 3 5 5" xfId="12568" xr:uid="{00000000-0005-0000-0000-0000B24F0000}"/>
    <cellStyle name="Migliaia 3 3 3 5 5 2" xfId="35405" xr:uid="{00000000-0005-0000-0000-0000B34F0000}"/>
    <cellStyle name="Migliaia 3 3 3 5 6" xfId="23988" xr:uid="{00000000-0005-0000-0000-0000B44F0000}"/>
    <cellStyle name="Migliaia 3 3 3 6" xfId="1316" xr:uid="{00000000-0005-0000-0000-0000B54F0000}"/>
    <cellStyle name="Migliaia 3 3 3 6 2" xfId="2792" xr:uid="{00000000-0005-0000-0000-0000B64F0000}"/>
    <cellStyle name="Migliaia 3 3 3 6 2 2" xfId="5648" xr:uid="{00000000-0005-0000-0000-0000B74F0000}"/>
    <cellStyle name="Migliaia 3 3 3 6 2 2 2" xfId="11356" xr:uid="{00000000-0005-0000-0000-0000B84F0000}"/>
    <cellStyle name="Migliaia 3 3 3 6 2 2 2 2" xfId="22774" xr:uid="{00000000-0005-0000-0000-0000B94F0000}"/>
    <cellStyle name="Migliaia 3 3 3 6 2 2 2 2 2" xfId="45611" xr:uid="{00000000-0005-0000-0000-0000BA4F0000}"/>
    <cellStyle name="Migliaia 3 3 3 6 2 2 2 3" xfId="34194" xr:uid="{00000000-0005-0000-0000-0000BB4F0000}"/>
    <cellStyle name="Migliaia 3 3 3 6 2 2 3" xfId="17066" xr:uid="{00000000-0005-0000-0000-0000BC4F0000}"/>
    <cellStyle name="Migliaia 3 3 3 6 2 2 3 2" xfId="39903" xr:uid="{00000000-0005-0000-0000-0000BD4F0000}"/>
    <cellStyle name="Migliaia 3 3 3 6 2 2 4" xfId="28486" xr:uid="{00000000-0005-0000-0000-0000BE4F0000}"/>
    <cellStyle name="Migliaia 3 3 3 6 2 3" xfId="8503" xr:uid="{00000000-0005-0000-0000-0000BF4F0000}"/>
    <cellStyle name="Migliaia 3 3 3 6 2 3 2" xfId="19920" xr:uid="{00000000-0005-0000-0000-0000C04F0000}"/>
    <cellStyle name="Migliaia 3 3 3 6 2 3 2 2" xfId="42757" xr:uid="{00000000-0005-0000-0000-0000C14F0000}"/>
    <cellStyle name="Migliaia 3 3 3 6 2 3 3" xfId="31340" xr:uid="{00000000-0005-0000-0000-0000C24F0000}"/>
    <cellStyle name="Migliaia 3 3 3 6 2 4" xfId="14212" xr:uid="{00000000-0005-0000-0000-0000C34F0000}"/>
    <cellStyle name="Migliaia 3 3 3 6 2 4 2" xfId="37049" xr:uid="{00000000-0005-0000-0000-0000C44F0000}"/>
    <cellStyle name="Migliaia 3 3 3 6 2 5" xfId="25632" xr:uid="{00000000-0005-0000-0000-0000C54F0000}"/>
    <cellStyle name="Migliaia 3 3 3 6 3" xfId="4221" xr:uid="{00000000-0005-0000-0000-0000C64F0000}"/>
    <cellStyle name="Migliaia 3 3 3 6 3 2" xfId="9930" xr:uid="{00000000-0005-0000-0000-0000C74F0000}"/>
    <cellStyle name="Migliaia 3 3 3 6 3 2 2" xfId="21347" xr:uid="{00000000-0005-0000-0000-0000C84F0000}"/>
    <cellStyle name="Migliaia 3 3 3 6 3 2 2 2" xfId="44184" xr:uid="{00000000-0005-0000-0000-0000C94F0000}"/>
    <cellStyle name="Migliaia 3 3 3 6 3 2 3" xfId="32767" xr:uid="{00000000-0005-0000-0000-0000CA4F0000}"/>
    <cellStyle name="Migliaia 3 3 3 6 3 3" xfId="15639" xr:uid="{00000000-0005-0000-0000-0000CB4F0000}"/>
    <cellStyle name="Migliaia 3 3 3 6 3 3 2" xfId="38476" xr:uid="{00000000-0005-0000-0000-0000CC4F0000}"/>
    <cellStyle name="Migliaia 3 3 3 6 3 4" xfId="27059" xr:uid="{00000000-0005-0000-0000-0000CD4F0000}"/>
    <cellStyle name="Migliaia 3 3 3 6 4" xfId="7076" xr:uid="{00000000-0005-0000-0000-0000CE4F0000}"/>
    <cellStyle name="Migliaia 3 3 3 6 4 2" xfId="18493" xr:uid="{00000000-0005-0000-0000-0000CF4F0000}"/>
    <cellStyle name="Migliaia 3 3 3 6 4 2 2" xfId="41330" xr:uid="{00000000-0005-0000-0000-0000D04F0000}"/>
    <cellStyle name="Migliaia 3 3 3 6 4 3" xfId="29913" xr:uid="{00000000-0005-0000-0000-0000D14F0000}"/>
    <cellStyle name="Migliaia 3 3 3 6 5" xfId="12785" xr:uid="{00000000-0005-0000-0000-0000D24F0000}"/>
    <cellStyle name="Migliaia 3 3 3 6 5 2" xfId="35622" xr:uid="{00000000-0005-0000-0000-0000D34F0000}"/>
    <cellStyle name="Migliaia 3 3 3 6 6" xfId="24205" xr:uid="{00000000-0005-0000-0000-0000D44F0000}"/>
    <cellStyle name="Migliaia 3 3 3 7" xfId="1563" xr:uid="{00000000-0005-0000-0000-0000D54F0000}"/>
    <cellStyle name="Migliaia 3 3 3 7 2" xfId="3009" xr:uid="{00000000-0005-0000-0000-0000D64F0000}"/>
    <cellStyle name="Migliaia 3 3 3 7 2 2" xfId="5865" xr:uid="{00000000-0005-0000-0000-0000D74F0000}"/>
    <cellStyle name="Migliaia 3 3 3 7 2 2 2" xfId="11573" xr:uid="{00000000-0005-0000-0000-0000D84F0000}"/>
    <cellStyle name="Migliaia 3 3 3 7 2 2 2 2" xfId="22991" xr:uid="{00000000-0005-0000-0000-0000D94F0000}"/>
    <cellStyle name="Migliaia 3 3 3 7 2 2 2 2 2" xfId="45828" xr:uid="{00000000-0005-0000-0000-0000DA4F0000}"/>
    <cellStyle name="Migliaia 3 3 3 7 2 2 2 3" xfId="34411" xr:uid="{00000000-0005-0000-0000-0000DB4F0000}"/>
    <cellStyle name="Migliaia 3 3 3 7 2 2 3" xfId="17283" xr:uid="{00000000-0005-0000-0000-0000DC4F0000}"/>
    <cellStyle name="Migliaia 3 3 3 7 2 2 3 2" xfId="40120" xr:uid="{00000000-0005-0000-0000-0000DD4F0000}"/>
    <cellStyle name="Migliaia 3 3 3 7 2 2 4" xfId="28703" xr:uid="{00000000-0005-0000-0000-0000DE4F0000}"/>
    <cellStyle name="Migliaia 3 3 3 7 2 3" xfId="8720" xr:uid="{00000000-0005-0000-0000-0000DF4F0000}"/>
    <cellStyle name="Migliaia 3 3 3 7 2 3 2" xfId="20137" xr:uid="{00000000-0005-0000-0000-0000E04F0000}"/>
    <cellStyle name="Migliaia 3 3 3 7 2 3 2 2" xfId="42974" xr:uid="{00000000-0005-0000-0000-0000E14F0000}"/>
    <cellStyle name="Migliaia 3 3 3 7 2 3 3" xfId="31557" xr:uid="{00000000-0005-0000-0000-0000E24F0000}"/>
    <cellStyle name="Migliaia 3 3 3 7 2 4" xfId="14429" xr:uid="{00000000-0005-0000-0000-0000E34F0000}"/>
    <cellStyle name="Migliaia 3 3 3 7 2 4 2" xfId="37266" xr:uid="{00000000-0005-0000-0000-0000E44F0000}"/>
    <cellStyle name="Migliaia 3 3 3 7 2 5" xfId="25849" xr:uid="{00000000-0005-0000-0000-0000E54F0000}"/>
    <cellStyle name="Migliaia 3 3 3 7 3" xfId="4438" xr:uid="{00000000-0005-0000-0000-0000E64F0000}"/>
    <cellStyle name="Migliaia 3 3 3 7 3 2" xfId="10147" xr:uid="{00000000-0005-0000-0000-0000E74F0000}"/>
    <cellStyle name="Migliaia 3 3 3 7 3 2 2" xfId="21564" xr:uid="{00000000-0005-0000-0000-0000E84F0000}"/>
    <cellStyle name="Migliaia 3 3 3 7 3 2 2 2" xfId="44401" xr:uid="{00000000-0005-0000-0000-0000E94F0000}"/>
    <cellStyle name="Migliaia 3 3 3 7 3 2 3" xfId="32984" xr:uid="{00000000-0005-0000-0000-0000EA4F0000}"/>
    <cellStyle name="Migliaia 3 3 3 7 3 3" xfId="15856" xr:uid="{00000000-0005-0000-0000-0000EB4F0000}"/>
    <cellStyle name="Migliaia 3 3 3 7 3 3 2" xfId="38693" xr:uid="{00000000-0005-0000-0000-0000EC4F0000}"/>
    <cellStyle name="Migliaia 3 3 3 7 3 4" xfId="27276" xr:uid="{00000000-0005-0000-0000-0000ED4F0000}"/>
    <cellStyle name="Migliaia 3 3 3 7 4" xfId="7293" xr:uid="{00000000-0005-0000-0000-0000EE4F0000}"/>
    <cellStyle name="Migliaia 3 3 3 7 4 2" xfId="18710" xr:uid="{00000000-0005-0000-0000-0000EF4F0000}"/>
    <cellStyle name="Migliaia 3 3 3 7 4 2 2" xfId="41547" xr:uid="{00000000-0005-0000-0000-0000F04F0000}"/>
    <cellStyle name="Migliaia 3 3 3 7 4 3" xfId="30130" xr:uid="{00000000-0005-0000-0000-0000F14F0000}"/>
    <cellStyle name="Migliaia 3 3 3 7 5" xfId="13002" xr:uid="{00000000-0005-0000-0000-0000F24F0000}"/>
    <cellStyle name="Migliaia 3 3 3 7 5 2" xfId="35839" xr:uid="{00000000-0005-0000-0000-0000F34F0000}"/>
    <cellStyle name="Migliaia 3 3 3 7 6" xfId="24422" xr:uid="{00000000-0005-0000-0000-0000F44F0000}"/>
    <cellStyle name="Migliaia 3 3 3 8" xfId="1912" xr:uid="{00000000-0005-0000-0000-0000F54F0000}"/>
    <cellStyle name="Migliaia 3 3 3 8 2" xfId="4768" xr:uid="{00000000-0005-0000-0000-0000F64F0000}"/>
    <cellStyle name="Migliaia 3 3 3 8 2 2" xfId="10477" xr:uid="{00000000-0005-0000-0000-0000F74F0000}"/>
    <cellStyle name="Migliaia 3 3 3 8 2 2 2" xfId="21894" xr:uid="{00000000-0005-0000-0000-0000F84F0000}"/>
    <cellStyle name="Migliaia 3 3 3 8 2 2 2 2" xfId="44731" xr:uid="{00000000-0005-0000-0000-0000F94F0000}"/>
    <cellStyle name="Migliaia 3 3 3 8 2 2 3" xfId="33314" xr:uid="{00000000-0005-0000-0000-0000FA4F0000}"/>
    <cellStyle name="Migliaia 3 3 3 8 2 3" xfId="16186" xr:uid="{00000000-0005-0000-0000-0000FB4F0000}"/>
    <cellStyle name="Migliaia 3 3 3 8 2 3 2" xfId="39023" xr:uid="{00000000-0005-0000-0000-0000FC4F0000}"/>
    <cellStyle name="Migliaia 3 3 3 8 2 4" xfId="27606" xr:uid="{00000000-0005-0000-0000-0000FD4F0000}"/>
    <cellStyle name="Migliaia 3 3 3 8 3" xfId="7623" xr:uid="{00000000-0005-0000-0000-0000FE4F0000}"/>
    <cellStyle name="Migliaia 3 3 3 8 3 2" xfId="19040" xr:uid="{00000000-0005-0000-0000-0000FF4F0000}"/>
    <cellStyle name="Migliaia 3 3 3 8 3 2 2" xfId="41877" xr:uid="{00000000-0005-0000-0000-000000500000}"/>
    <cellStyle name="Migliaia 3 3 3 8 3 3" xfId="30460" xr:uid="{00000000-0005-0000-0000-000001500000}"/>
    <cellStyle name="Migliaia 3 3 3 8 4" xfId="13332" xr:uid="{00000000-0005-0000-0000-000002500000}"/>
    <cellStyle name="Migliaia 3 3 3 8 4 2" xfId="36169" xr:uid="{00000000-0005-0000-0000-000003500000}"/>
    <cellStyle name="Migliaia 3 3 3 8 5" xfId="24752" xr:uid="{00000000-0005-0000-0000-000004500000}"/>
    <cellStyle name="Migliaia 3 3 3 9" xfId="3341" xr:uid="{00000000-0005-0000-0000-000005500000}"/>
    <cellStyle name="Migliaia 3 3 3 9 2" xfId="9050" xr:uid="{00000000-0005-0000-0000-000006500000}"/>
    <cellStyle name="Migliaia 3 3 3 9 2 2" xfId="20467" xr:uid="{00000000-0005-0000-0000-000007500000}"/>
    <cellStyle name="Migliaia 3 3 3 9 2 2 2" xfId="43304" xr:uid="{00000000-0005-0000-0000-000008500000}"/>
    <cellStyle name="Migliaia 3 3 3 9 2 3" xfId="31887" xr:uid="{00000000-0005-0000-0000-000009500000}"/>
    <cellStyle name="Migliaia 3 3 3 9 3" xfId="14759" xr:uid="{00000000-0005-0000-0000-00000A500000}"/>
    <cellStyle name="Migliaia 3 3 3 9 3 2" xfId="37596" xr:uid="{00000000-0005-0000-0000-00000B500000}"/>
    <cellStyle name="Migliaia 3 3 3 9 4" xfId="26179" xr:uid="{00000000-0005-0000-0000-00000C500000}"/>
    <cellStyle name="Migliaia 3 3 4" xfId="406" xr:uid="{00000000-0005-0000-0000-00000D500000}"/>
    <cellStyle name="Migliaia 3 3 4 10" xfId="12001" xr:uid="{00000000-0005-0000-0000-00000E500000}"/>
    <cellStyle name="Migliaia 3 3 4 10 2" xfId="34838" xr:uid="{00000000-0005-0000-0000-00000F500000}"/>
    <cellStyle name="Migliaia 3 3 4 11" xfId="23421" xr:uid="{00000000-0005-0000-0000-000010500000}"/>
    <cellStyle name="Migliaia 3 3 4 2" xfId="660" xr:uid="{00000000-0005-0000-0000-000011500000}"/>
    <cellStyle name="Migliaia 3 3 4 2 2" xfId="2225" xr:uid="{00000000-0005-0000-0000-000012500000}"/>
    <cellStyle name="Migliaia 3 3 4 2 2 2" xfId="5081" xr:uid="{00000000-0005-0000-0000-000013500000}"/>
    <cellStyle name="Migliaia 3 3 4 2 2 2 2" xfId="10789" xr:uid="{00000000-0005-0000-0000-000014500000}"/>
    <cellStyle name="Migliaia 3 3 4 2 2 2 2 2" xfId="22207" xr:uid="{00000000-0005-0000-0000-000015500000}"/>
    <cellStyle name="Migliaia 3 3 4 2 2 2 2 2 2" xfId="45044" xr:uid="{00000000-0005-0000-0000-000016500000}"/>
    <cellStyle name="Migliaia 3 3 4 2 2 2 2 3" xfId="33627" xr:uid="{00000000-0005-0000-0000-000017500000}"/>
    <cellStyle name="Migliaia 3 3 4 2 2 2 3" xfId="16499" xr:uid="{00000000-0005-0000-0000-000018500000}"/>
    <cellStyle name="Migliaia 3 3 4 2 2 2 3 2" xfId="39336" xr:uid="{00000000-0005-0000-0000-000019500000}"/>
    <cellStyle name="Migliaia 3 3 4 2 2 2 4" xfId="27919" xr:uid="{00000000-0005-0000-0000-00001A500000}"/>
    <cellStyle name="Migliaia 3 3 4 2 2 3" xfId="7936" xr:uid="{00000000-0005-0000-0000-00001B500000}"/>
    <cellStyle name="Migliaia 3 3 4 2 2 3 2" xfId="19353" xr:uid="{00000000-0005-0000-0000-00001C500000}"/>
    <cellStyle name="Migliaia 3 3 4 2 2 3 2 2" xfId="42190" xr:uid="{00000000-0005-0000-0000-00001D500000}"/>
    <cellStyle name="Migliaia 3 3 4 2 2 3 3" xfId="30773" xr:uid="{00000000-0005-0000-0000-00001E500000}"/>
    <cellStyle name="Migliaia 3 3 4 2 2 4" xfId="13645" xr:uid="{00000000-0005-0000-0000-00001F500000}"/>
    <cellStyle name="Migliaia 3 3 4 2 2 4 2" xfId="36482" xr:uid="{00000000-0005-0000-0000-000020500000}"/>
    <cellStyle name="Migliaia 3 3 4 2 2 5" xfId="25065" xr:uid="{00000000-0005-0000-0000-000021500000}"/>
    <cellStyle name="Migliaia 3 3 4 2 3" xfId="3654" xr:uid="{00000000-0005-0000-0000-000022500000}"/>
    <cellStyle name="Migliaia 3 3 4 2 3 2" xfId="9363" xr:uid="{00000000-0005-0000-0000-000023500000}"/>
    <cellStyle name="Migliaia 3 3 4 2 3 2 2" xfId="20780" xr:uid="{00000000-0005-0000-0000-000024500000}"/>
    <cellStyle name="Migliaia 3 3 4 2 3 2 2 2" xfId="43617" xr:uid="{00000000-0005-0000-0000-000025500000}"/>
    <cellStyle name="Migliaia 3 3 4 2 3 2 3" xfId="32200" xr:uid="{00000000-0005-0000-0000-000026500000}"/>
    <cellStyle name="Migliaia 3 3 4 2 3 3" xfId="15072" xr:uid="{00000000-0005-0000-0000-000027500000}"/>
    <cellStyle name="Migliaia 3 3 4 2 3 3 2" xfId="37909" xr:uid="{00000000-0005-0000-0000-000028500000}"/>
    <cellStyle name="Migliaia 3 3 4 2 3 4" xfId="26492" xr:uid="{00000000-0005-0000-0000-000029500000}"/>
    <cellStyle name="Migliaia 3 3 4 2 4" xfId="6509" xr:uid="{00000000-0005-0000-0000-00002A500000}"/>
    <cellStyle name="Migliaia 3 3 4 2 4 2" xfId="17926" xr:uid="{00000000-0005-0000-0000-00002B500000}"/>
    <cellStyle name="Migliaia 3 3 4 2 4 2 2" xfId="40763" xr:uid="{00000000-0005-0000-0000-00002C500000}"/>
    <cellStyle name="Migliaia 3 3 4 2 4 3" xfId="29346" xr:uid="{00000000-0005-0000-0000-00002D500000}"/>
    <cellStyle name="Migliaia 3 3 4 2 5" xfId="12218" xr:uid="{00000000-0005-0000-0000-00002E500000}"/>
    <cellStyle name="Migliaia 3 3 4 2 5 2" xfId="35055" xr:uid="{00000000-0005-0000-0000-00002F500000}"/>
    <cellStyle name="Migliaia 3 3 4 2 6" xfId="23638" xr:uid="{00000000-0005-0000-0000-000030500000}"/>
    <cellStyle name="Migliaia 3 3 4 3" xfId="920" xr:uid="{00000000-0005-0000-0000-000031500000}"/>
    <cellStyle name="Migliaia 3 3 4 3 2" xfId="2442" xr:uid="{00000000-0005-0000-0000-000032500000}"/>
    <cellStyle name="Migliaia 3 3 4 3 2 2" xfId="5298" xr:uid="{00000000-0005-0000-0000-000033500000}"/>
    <cellStyle name="Migliaia 3 3 4 3 2 2 2" xfId="11006" xr:uid="{00000000-0005-0000-0000-000034500000}"/>
    <cellStyle name="Migliaia 3 3 4 3 2 2 2 2" xfId="22424" xr:uid="{00000000-0005-0000-0000-000035500000}"/>
    <cellStyle name="Migliaia 3 3 4 3 2 2 2 2 2" xfId="45261" xr:uid="{00000000-0005-0000-0000-000036500000}"/>
    <cellStyle name="Migliaia 3 3 4 3 2 2 2 3" xfId="33844" xr:uid="{00000000-0005-0000-0000-000037500000}"/>
    <cellStyle name="Migliaia 3 3 4 3 2 2 3" xfId="16716" xr:uid="{00000000-0005-0000-0000-000038500000}"/>
    <cellStyle name="Migliaia 3 3 4 3 2 2 3 2" xfId="39553" xr:uid="{00000000-0005-0000-0000-000039500000}"/>
    <cellStyle name="Migliaia 3 3 4 3 2 2 4" xfId="28136" xr:uid="{00000000-0005-0000-0000-00003A500000}"/>
    <cellStyle name="Migliaia 3 3 4 3 2 3" xfId="8153" xr:uid="{00000000-0005-0000-0000-00003B500000}"/>
    <cellStyle name="Migliaia 3 3 4 3 2 3 2" xfId="19570" xr:uid="{00000000-0005-0000-0000-00003C500000}"/>
    <cellStyle name="Migliaia 3 3 4 3 2 3 2 2" xfId="42407" xr:uid="{00000000-0005-0000-0000-00003D500000}"/>
    <cellStyle name="Migliaia 3 3 4 3 2 3 3" xfId="30990" xr:uid="{00000000-0005-0000-0000-00003E500000}"/>
    <cellStyle name="Migliaia 3 3 4 3 2 4" xfId="13862" xr:uid="{00000000-0005-0000-0000-00003F500000}"/>
    <cellStyle name="Migliaia 3 3 4 3 2 4 2" xfId="36699" xr:uid="{00000000-0005-0000-0000-000040500000}"/>
    <cellStyle name="Migliaia 3 3 4 3 2 5" xfId="25282" xr:uid="{00000000-0005-0000-0000-000041500000}"/>
    <cellStyle name="Migliaia 3 3 4 3 3" xfId="3871" xr:uid="{00000000-0005-0000-0000-000042500000}"/>
    <cellStyle name="Migliaia 3 3 4 3 3 2" xfId="9580" xr:uid="{00000000-0005-0000-0000-000043500000}"/>
    <cellStyle name="Migliaia 3 3 4 3 3 2 2" xfId="20997" xr:uid="{00000000-0005-0000-0000-000044500000}"/>
    <cellStyle name="Migliaia 3 3 4 3 3 2 2 2" xfId="43834" xr:uid="{00000000-0005-0000-0000-000045500000}"/>
    <cellStyle name="Migliaia 3 3 4 3 3 2 3" xfId="32417" xr:uid="{00000000-0005-0000-0000-000046500000}"/>
    <cellStyle name="Migliaia 3 3 4 3 3 3" xfId="15289" xr:uid="{00000000-0005-0000-0000-000047500000}"/>
    <cellStyle name="Migliaia 3 3 4 3 3 3 2" xfId="38126" xr:uid="{00000000-0005-0000-0000-000048500000}"/>
    <cellStyle name="Migliaia 3 3 4 3 3 4" xfId="26709" xr:uid="{00000000-0005-0000-0000-000049500000}"/>
    <cellStyle name="Migliaia 3 3 4 3 4" xfId="6726" xr:uid="{00000000-0005-0000-0000-00004A500000}"/>
    <cellStyle name="Migliaia 3 3 4 3 4 2" xfId="18143" xr:uid="{00000000-0005-0000-0000-00004B500000}"/>
    <cellStyle name="Migliaia 3 3 4 3 4 2 2" xfId="40980" xr:uid="{00000000-0005-0000-0000-00004C500000}"/>
    <cellStyle name="Migliaia 3 3 4 3 4 3" xfId="29563" xr:uid="{00000000-0005-0000-0000-00004D500000}"/>
    <cellStyle name="Migliaia 3 3 4 3 5" xfId="12435" xr:uid="{00000000-0005-0000-0000-00004E500000}"/>
    <cellStyle name="Migliaia 3 3 4 3 5 2" xfId="35272" xr:uid="{00000000-0005-0000-0000-00004F500000}"/>
    <cellStyle name="Migliaia 3 3 4 3 6" xfId="23855" xr:uid="{00000000-0005-0000-0000-000050500000}"/>
    <cellStyle name="Migliaia 3 3 4 4" xfId="1167" xr:uid="{00000000-0005-0000-0000-000051500000}"/>
    <cellStyle name="Migliaia 3 3 4 4 2" xfId="2659" xr:uid="{00000000-0005-0000-0000-000052500000}"/>
    <cellStyle name="Migliaia 3 3 4 4 2 2" xfId="5515" xr:uid="{00000000-0005-0000-0000-000053500000}"/>
    <cellStyle name="Migliaia 3 3 4 4 2 2 2" xfId="11223" xr:uid="{00000000-0005-0000-0000-000054500000}"/>
    <cellStyle name="Migliaia 3 3 4 4 2 2 2 2" xfId="22641" xr:uid="{00000000-0005-0000-0000-000055500000}"/>
    <cellStyle name="Migliaia 3 3 4 4 2 2 2 2 2" xfId="45478" xr:uid="{00000000-0005-0000-0000-000056500000}"/>
    <cellStyle name="Migliaia 3 3 4 4 2 2 2 3" xfId="34061" xr:uid="{00000000-0005-0000-0000-000057500000}"/>
    <cellStyle name="Migliaia 3 3 4 4 2 2 3" xfId="16933" xr:uid="{00000000-0005-0000-0000-000058500000}"/>
    <cellStyle name="Migliaia 3 3 4 4 2 2 3 2" xfId="39770" xr:uid="{00000000-0005-0000-0000-000059500000}"/>
    <cellStyle name="Migliaia 3 3 4 4 2 2 4" xfId="28353" xr:uid="{00000000-0005-0000-0000-00005A500000}"/>
    <cellStyle name="Migliaia 3 3 4 4 2 3" xfId="8370" xr:uid="{00000000-0005-0000-0000-00005B500000}"/>
    <cellStyle name="Migliaia 3 3 4 4 2 3 2" xfId="19787" xr:uid="{00000000-0005-0000-0000-00005C500000}"/>
    <cellStyle name="Migliaia 3 3 4 4 2 3 2 2" xfId="42624" xr:uid="{00000000-0005-0000-0000-00005D500000}"/>
    <cellStyle name="Migliaia 3 3 4 4 2 3 3" xfId="31207" xr:uid="{00000000-0005-0000-0000-00005E500000}"/>
    <cellStyle name="Migliaia 3 3 4 4 2 4" xfId="14079" xr:uid="{00000000-0005-0000-0000-00005F500000}"/>
    <cellStyle name="Migliaia 3 3 4 4 2 4 2" xfId="36916" xr:uid="{00000000-0005-0000-0000-000060500000}"/>
    <cellStyle name="Migliaia 3 3 4 4 2 5" xfId="25499" xr:uid="{00000000-0005-0000-0000-000061500000}"/>
    <cellStyle name="Migliaia 3 3 4 4 3" xfId="4088" xr:uid="{00000000-0005-0000-0000-000062500000}"/>
    <cellStyle name="Migliaia 3 3 4 4 3 2" xfId="9797" xr:uid="{00000000-0005-0000-0000-000063500000}"/>
    <cellStyle name="Migliaia 3 3 4 4 3 2 2" xfId="21214" xr:uid="{00000000-0005-0000-0000-000064500000}"/>
    <cellStyle name="Migliaia 3 3 4 4 3 2 2 2" xfId="44051" xr:uid="{00000000-0005-0000-0000-000065500000}"/>
    <cellStyle name="Migliaia 3 3 4 4 3 2 3" xfId="32634" xr:uid="{00000000-0005-0000-0000-000066500000}"/>
    <cellStyle name="Migliaia 3 3 4 4 3 3" xfId="15506" xr:uid="{00000000-0005-0000-0000-000067500000}"/>
    <cellStyle name="Migliaia 3 3 4 4 3 3 2" xfId="38343" xr:uid="{00000000-0005-0000-0000-000068500000}"/>
    <cellStyle name="Migliaia 3 3 4 4 3 4" xfId="26926" xr:uid="{00000000-0005-0000-0000-000069500000}"/>
    <cellStyle name="Migliaia 3 3 4 4 4" xfId="6943" xr:uid="{00000000-0005-0000-0000-00006A500000}"/>
    <cellStyle name="Migliaia 3 3 4 4 4 2" xfId="18360" xr:uid="{00000000-0005-0000-0000-00006B500000}"/>
    <cellStyle name="Migliaia 3 3 4 4 4 2 2" xfId="41197" xr:uid="{00000000-0005-0000-0000-00006C500000}"/>
    <cellStyle name="Migliaia 3 3 4 4 4 3" xfId="29780" xr:uid="{00000000-0005-0000-0000-00006D500000}"/>
    <cellStyle name="Migliaia 3 3 4 4 5" xfId="12652" xr:uid="{00000000-0005-0000-0000-00006E500000}"/>
    <cellStyle name="Migliaia 3 3 4 4 5 2" xfId="35489" xr:uid="{00000000-0005-0000-0000-00006F500000}"/>
    <cellStyle name="Migliaia 3 3 4 4 6" xfId="24072" xr:uid="{00000000-0005-0000-0000-000070500000}"/>
    <cellStyle name="Migliaia 3 3 4 5" xfId="1414" xr:uid="{00000000-0005-0000-0000-000071500000}"/>
    <cellStyle name="Migliaia 3 3 4 5 2" xfId="2876" xr:uid="{00000000-0005-0000-0000-000072500000}"/>
    <cellStyle name="Migliaia 3 3 4 5 2 2" xfId="5732" xr:uid="{00000000-0005-0000-0000-000073500000}"/>
    <cellStyle name="Migliaia 3 3 4 5 2 2 2" xfId="11440" xr:uid="{00000000-0005-0000-0000-000074500000}"/>
    <cellStyle name="Migliaia 3 3 4 5 2 2 2 2" xfId="22858" xr:uid="{00000000-0005-0000-0000-000075500000}"/>
    <cellStyle name="Migliaia 3 3 4 5 2 2 2 2 2" xfId="45695" xr:uid="{00000000-0005-0000-0000-000076500000}"/>
    <cellStyle name="Migliaia 3 3 4 5 2 2 2 3" xfId="34278" xr:uid="{00000000-0005-0000-0000-000077500000}"/>
    <cellStyle name="Migliaia 3 3 4 5 2 2 3" xfId="17150" xr:uid="{00000000-0005-0000-0000-000078500000}"/>
    <cellStyle name="Migliaia 3 3 4 5 2 2 3 2" xfId="39987" xr:uid="{00000000-0005-0000-0000-000079500000}"/>
    <cellStyle name="Migliaia 3 3 4 5 2 2 4" xfId="28570" xr:uid="{00000000-0005-0000-0000-00007A500000}"/>
    <cellStyle name="Migliaia 3 3 4 5 2 3" xfId="8587" xr:uid="{00000000-0005-0000-0000-00007B500000}"/>
    <cellStyle name="Migliaia 3 3 4 5 2 3 2" xfId="20004" xr:uid="{00000000-0005-0000-0000-00007C500000}"/>
    <cellStyle name="Migliaia 3 3 4 5 2 3 2 2" xfId="42841" xr:uid="{00000000-0005-0000-0000-00007D500000}"/>
    <cellStyle name="Migliaia 3 3 4 5 2 3 3" xfId="31424" xr:uid="{00000000-0005-0000-0000-00007E500000}"/>
    <cellStyle name="Migliaia 3 3 4 5 2 4" xfId="14296" xr:uid="{00000000-0005-0000-0000-00007F500000}"/>
    <cellStyle name="Migliaia 3 3 4 5 2 4 2" xfId="37133" xr:uid="{00000000-0005-0000-0000-000080500000}"/>
    <cellStyle name="Migliaia 3 3 4 5 2 5" xfId="25716" xr:uid="{00000000-0005-0000-0000-000081500000}"/>
    <cellStyle name="Migliaia 3 3 4 5 3" xfId="4305" xr:uid="{00000000-0005-0000-0000-000082500000}"/>
    <cellStyle name="Migliaia 3 3 4 5 3 2" xfId="10014" xr:uid="{00000000-0005-0000-0000-000083500000}"/>
    <cellStyle name="Migliaia 3 3 4 5 3 2 2" xfId="21431" xr:uid="{00000000-0005-0000-0000-000084500000}"/>
    <cellStyle name="Migliaia 3 3 4 5 3 2 2 2" xfId="44268" xr:uid="{00000000-0005-0000-0000-000085500000}"/>
    <cellStyle name="Migliaia 3 3 4 5 3 2 3" xfId="32851" xr:uid="{00000000-0005-0000-0000-000086500000}"/>
    <cellStyle name="Migliaia 3 3 4 5 3 3" xfId="15723" xr:uid="{00000000-0005-0000-0000-000087500000}"/>
    <cellStyle name="Migliaia 3 3 4 5 3 3 2" xfId="38560" xr:uid="{00000000-0005-0000-0000-000088500000}"/>
    <cellStyle name="Migliaia 3 3 4 5 3 4" xfId="27143" xr:uid="{00000000-0005-0000-0000-000089500000}"/>
    <cellStyle name="Migliaia 3 3 4 5 4" xfId="7160" xr:uid="{00000000-0005-0000-0000-00008A500000}"/>
    <cellStyle name="Migliaia 3 3 4 5 4 2" xfId="18577" xr:uid="{00000000-0005-0000-0000-00008B500000}"/>
    <cellStyle name="Migliaia 3 3 4 5 4 2 2" xfId="41414" xr:uid="{00000000-0005-0000-0000-00008C500000}"/>
    <cellStyle name="Migliaia 3 3 4 5 4 3" xfId="29997" xr:uid="{00000000-0005-0000-0000-00008D500000}"/>
    <cellStyle name="Migliaia 3 3 4 5 5" xfId="12869" xr:uid="{00000000-0005-0000-0000-00008E500000}"/>
    <cellStyle name="Migliaia 3 3 4 5 5 2" xfId="35706" xr:uid="{00000000-0005-0000-0000-00008F500000}"/>
    <cellStyle name="Migliaia 3 3 4 5 6" xfId="24289" xr:uid="{00000000-0005-0000-0000-000090500000}"/>
    <cellStyle name="Migliaia 3 3 4 6" xfId="1661" xr:uid="{00000000-0005-0000-0000-000091500000}"/>
    <cellStyle name="Migliaia 3 3 4 6 2" xfId="3093" xr:uid="{00000000-0005-0000-0000-000092500000}"/>
    <cellStyle name="Migliaia 3 3 4 6 2 2" xfId="5949" xr:uid="{00000000-0005-0000-0000-000093500000}"/>
    <cellStyle name="Migliaia 3 3 4 6 2 2 2" xfId="11657" xr:uid="{00000000-0005-0000-0000-000094500000}"/>
    <cellStyle name="Migliaia 3 3 4 6 2 2 2 2" xfId="23075" xr:uid="{00000000-0005-0000-0000-000095500000}"/>
    <cellStyle name="Migliaia 3 3 4 6 2 2 2 2 2" xfId="45912" xr:uid="{00000000-0005-0000-0000-000096500000}"/>
    <cellStyle name="Migliaia 3 3 4 6 2 2 2 3" xfId="34495" xr:uid="{00000000-0005-0000-0000-000097500000}"/>
    <cellStyle name="Migliaia 3 3 4 6 2 2 3" xfId="17367" xr:uid="{00000000-0005-0000-0000-000098500000}"/>
    <cellStyle name="Migliaia 3 3 4 6 2 2 3 2" xfId="40204" xr:uid="{00000000-0005-0000-0000-000099500000}"/>
    <cellStyle name="Migliaia 3 3 4 6 2 2 4" xfId="28787" xr:uid="{00000000-0005-0000-0000-00009A500000}"/>
    <cellStyle name="Migliaia 3 3 4 6 2 3" xfId="8804" xr:uid="{00000000-0005-0000-0000-00009B500000}"/>
    <cellStyle name="Migliaia 3 3 4 6 2 3 2" xfId="20221" xr:uid="{00000000-0005-0000-0000-00009C500000}"/>
    <cellStyle name="Migliaia 3 3 4 6 2 3 2 2" xfId="43058" xr:uid="{00000000-0005-0000-0000-00009D500000}"/>
    <cellStyle name="Migliaia 3 3 4 6 2 3 3" xfId="31641" xr:uid="{00000000-0005-0000-0000-00009E500000}"/>
    <cellStyle name="Migliaia 3 3 4 6 2 4" xfId="14513" xr:uid="{00000000-0005-0000-0000-00009F500000}"/>
    <cellStyle name="Migliaia 3 3 4 6 2 4 2" xfId="37350" xr:uid="{00000000-0005-0000-0000-0000A0500000}"/>
    <cellStyle name="Migliaia 3 3 4 6 2 5" xfId="25933" xr:uid="{00000000-0005-0000-0000-0000A1500000}"/>
    <cellStyle name="Migliaia 3 3 4 6 3" xfId="4522" xr:uid="{00000000-0005-0000-0000-0000A2500000}"/>
    <cellStyle name="Migliaia 3 3 4 6 3 2" xfId="10231" xr:uid="{00000000-0005-0000-0000-0000A3500000}"/>
    <cellStyle name="Migliaia 3 3 4 6 3 2 2" xfId="21648" xr:uid="{00000000-0005-0000-0000-0000A4500000}"/>
    <cellStyle name="Migliaia 3 3 4 6 3 2 2 2" xfId="44485" xr:uid="{00000000-0005-0000-0000-0000A5500000}"/>
    <cellStyle name="Migliaia 3 3 4 6 3 2 3" xfId="33068" xr:uid="{00000000-0005-0000-0000-0000A6500000}"/>
    <cellStyle name="Migliaia 3 3 4 6 3 3" xfId="15940" xr:uid="{00000000-0005-0000-0000-0000A7500000}"/>
    <cellStyle name="Migliaia 3 3 4 6 3 3 2" xfId="38777" xr:uid="{00000000-0005-0000-0000-0000A8500000}"/>
    <cellStyle name="Migliaia 3 3 4 6 3 4" xfId="27360" xr:uid="{00000000-0005-0000-0000-0000A9500000}"/>
    <cellStyle name="Migliaia 3 3 4 6 4" xfId="7377" xr:uid="{00000000-0005-0000-0000-0000AA500000}"/>
    <cellStyle name="Migliaia 3 3 4 6 4 2" xfId="18794" xr:uid="{00000000-0005-0000-0000-0000AB500000}"/>
    <cellStyle name="Migliaia 3 3 4 6 4 2 2" xfId="41631" xr:uid="{00000000-0005-0000-0000-0000AC500000}"/>
    <cellStyle name="Migliaia 3 3 4 6 4 3" xfId="30214" xr:uid="{00000000-0005-0000-0000-0000AD500000}"/>
    <cellStyle name="Migliaia 3 3 4 6 5" xfId="13086" xr:uid="{00000000-0005-0000-0000-0000AE500000}"/>
    <cellStyle name="Migliaia 3 3 4 6 5 2" xfId="35923" xr:uid="{00000000-0005-0000-0000-0000AF500000}"/>
    <cellStyle name="Migliaia 3 3 4 6 6" xfId="24506" xr:uid="{00000000-0005-0000-0000-0000B0500000}"/>
    <cellStyle name="Migliaia 3 3 4 7" xfId="2008" xr:uid="{00000000-0005-0000-0000-0000B1500000}"/>
    <cellStyle name="Migliaia 3 3 4 7 2" xfId="4864" xr:uid="{00000000-0005-0000-0000-0000B2500000}"/>
    <cellStyle name="Migliaia 3 3 4 7 2 2" xfId="10572" xr:uid="{00000000-0005-0000-0000-0000B3500000}"/>
    <cellStyle name="Migliaia 3 3 4 7 2 2 2" xfId="21990" xr:uid="{00000000-0005-0000-0000-0000B4500000}"/>
    <cellStyle name="Migliaia 3 3 4 7 2 2 2 2" xfId="44827" xr:uid="{00000000-0005-0000-0000-0000B5500000}"/>
    <cellStyle name="Migliaia 3 3 4 7 2 2 3" xfId="33410" xr:uid="{00000000-0005-0000-0000-0000B6500000}"/>
    <cellStyle name="Migliaia 3 3 4 7 2 3" xfId="16282" xr:uid="{00000000-0005-0000-0000-0000B7500000}"/>
    <cellStyle name="Migliaia 3 3 4 7 2 3 2" xfId="39119" xr:uid="{00000000-0005-0000-0000-0000B8500000}"/>
    <cellStyle name="Migliaia 3 3 4 7 2 4" xfId="27702" xr:uid="{00000000-0005-0000-0000-0000B9500000}"/>
    <cellStyle name="Migliaia 3 3 4 7 3" xfId="7719" xr:uid="{00000000-0005-0000-0000-0000BA500000}"/>
    <cellStyle name="Migliaia 3 3 4 7 3 2" xfId="19136" xr:uid="{00000000-0005-0000-0000-0000BB500000}"/>
    <cellStyle name="Migliaia 3 3 4 7 3 2 2" xfId="41973" xr:uid="{00000000-0005-0000-0000-0000BC500000}"/>
    <cellStyle name="Migliaia 3 3 4 7 3 3" xfId="30556" xr:uid="{00000000-0005-0000-0000-0000BD500000}"/>
    <cellStyle name="Migliaia 3 3 4 7 4" xfId="13428" xr:uid="{00000000-0005-0000-0000-0000BE500000}"/>
    <cellStyle name="Migliaia 3 3 4 7 4 2" xfId="36265" xr:uid="{00000000-0005-0000-0000-0000BF500000}"/>
    <cellStyle name="Migliaia 3 3 4 7 5" xfId="24848" xr:uid="{00000000-0005-0000-0000-0000C0500000}"/>
    <cellStyle name="Migliaia 3 3 4 8" xfId="3437" xr:uid="{00000000-0005-0000-0000-0000C1500000}"/>
    <cellStyle name="Migliaia 3 3 4 8 2" xfId="9146" xr:uid="{00000000-0005-0000-0000-0000C2500000}"/>
    <cellStyle name="Migliaia 3 3 4 8 2 2" xfId="20563" xr:uid="{00000000-0005-0000-0000-0000C3500000}"/>
    <cellStyle name="Migliaia 3 3 4 8 2 2 2" xfId="43400" xr:uid="{00000000-0005-0000-0000-0000C4500000}"/>
    <cellStyle name="Migliaia 3 3 4 8 2 3" xfId="31983" xr:uid="{00000000-0005-0000-0000-0000C5500000}"/>
    <cellStyle name="Migliaia 3 3 4 8 3" xfId="14855" xr:uid="{00000000-0005-0000-0000-0000C6500000}"/>
    <cellStyle name="Migliaia 3 3 4 8 3 2" xfId="37692" xr:uid="{00000000-0005-0000-0000-0000C7500000}"/>
    <cellStyle name="Migliaia 3 3 4 8 4" xfId="26275" xr:uid="{00000000-0005-0000-0000-0000C8500000}"/>
    <cellStyle name="Migliaia 3 3 4 9" xfId="6292" xr:uid="{00000000-0005-0000-0000-0000C9500000}"/>
    <cellStyle name="Migliaia 3 3 4 9 2" xfId="17709" xr:uid="{00000000-0005-0000-0000-0000CA500000}"/>
    <cellStyle name="Migliaia 3 3 4 9 2 2" xfId="40546" xr:uid="{00000000-0005-0000-0000-0000CB500000}"/>
    <cellStyle name="Migliaia 3 3 4 9 3" xfId="29129" xr:uid="{00000000-0005-0000-0000-0000CC500000}"/>
    <cellStyle name="Migliaia 3 3 5" xfId="526" xr:uid="{00000000-0005-0000-0000-0000CD500000}"/>
    <cellStyle name="Migliaia 3 3 5 2" xfId="2111" xr:uid="{00000000-0005-0000-0000-0000CE500000}"/>
    <cellStyle name="Migliaia 3 3 5 2 2" xfId="4967" xr:uid="{00000000-0005-0000-0000-0000CF500000}"/>
    <cellStyle name="Migliaia 3 3 5 2 2 2" xfId="10675" xr:uid="{00000000-0005-0000-0000-0000D0500000}"/>
    <cellStyle name="Migliaia 3 3 5 2 2 2 2" xfId="22093" xr:uid="{00000000-0005-0000-0000-0000D1500000}"/>
    <cellStyle name="Migliaia 3 3 5 2 2 2 2 2" xfId="44930" xr:uid="{00000000-0005-0000-0000-0000D2500000}"/>
    <cellStyle name="Migliaia 3 3 5 2 2 2 3" xfId="33513" xr:uid="{00000000-0005-0000-0000-0000D3500000}"/>
    <cellStyle name="Migliaia 3 3 5 2 2 3" xfId="16385" xr:uid="{00000000-0005-0000-0000-0000D4500000}"/>
    <cellStyle name="Migliaia 3 3 5 2 2 3 2" xfId="39222" xr:uid="{00000000-0005-0000-0000-0000D5500000}"/>
    <cellStyle name="Migliaia 3 3 5 2 2 4" xfId="27805" xr:uid="{00000000-0005-0000-0000-0000D6500000}"/>
    <cellStyle name="Migliaia 3 3 5 2 3" xfId="7822" xr:uid="{00000000-0005-0000-0000-0000D7500000}"/>
    <cellStyle name="Migliaia 3 3 5 2 3 2" xfId="19239" xr:uid="{00000000-0005-0000-0000-0000D8500000}"/>
    <cellStyle name="Migliaia 3 3 5 2 3 2 2" xfId="42076" xr:uid="{00000000-0005-0000-0000-0000D9500000}"/>
    <cellStyle name="Migliaia 3 3 5 2 3 3" xfId="30659" xr:uid="{00000000-0005-0000-0000-0000DA500000}"/>
    <cellStyle name="Migliaia 3 3 5 2 4" xfId="13531" xr:uid="{00000000-0005-0000-0000-0000DB500000}"/>
    <cellStyle name="Migliaia 3 3 5 2 4 2" xfId="36368" xr:uid="{00000000-0005-0000-0000-0000DC500000}"/>
    <cellStyle name="Migliaia 3 3 5 2 5" xfId="24951" xr:uid="{00000000-0005-0000-0000-0000DD500000}"/>
    <cellStyle name="Migliaia 3 3 5 3" xfId="3540" xr:uid="{00000000-0005-0000-0000-0000DE500000}"/>
    <cellStyle name="Migliaia 3 3 5 3 2" xfId="9249" xr:uid="{00000000-0005-0000-0000-0000DF500000}"/>
    <cellStyle name="Migliaia 3 3 5 3 2 2" xfId="20666" xr:uid="{00000000-0005-0000-0000-0000E0500000}"/>
    <cellStyle name="Migliaia 3 3 5 3 2 2 2" xfId="43503" xr:uid="{00000000-0005-0000-0000-0000E1500000}"/>
    <cellStyle name="Migliaia 3 3 5 3 2 3" xfId="32086" xr:uid="{00000000-0005-0000-0000-0000E2500000}"/>
    <cellStyle name="Migliaia 3 3 5 3 3" xfId="14958" xr:uid="{00000000-0005-0000-0000-0000E3500000}"/>
    <cellStyle name="Migliaia 3 3 5 3 3 2" xfId="37795" xr:uid="{00000000-0005-0000-0000-0000E4500000}"/>
    <cellStyle name="Migliaia 3 3 5 3 4" xfId="26378" xr:uid="{00000000-0005-0000-0000-0000E5500000}"/>
    <cellStyle name="Migliaia 3 3 5 4" xfId="6395" xr:uid="{00000000-0005-0000-0000-0000E6500000}"/>
    <cellStyle name="Migliaia 3 3 5 4 2" xfId="17812" xr:uid="{00000000-0005-0000-0000-0000E7500000}"/>
    <cellStyle name="Migliaia 3 3 5 4 2 2" xfId="40649" xr:uid="{00000000-0005-0000-0000-0000E8500000}"/>
    <cellStyle name="Migliaia 3 3 5 4 3" xfId="29232" xr:uid="{00000000-0005-0000-0000-0000E9500000}"/>
    <cellStyle name="Migliaia 3 3 5 5" xfId="12104" xr:uid="{00000000-0005-0000-0000-0000EA500000}"/>
    <cellStyle name="Migliaia 3 3 5 5 2" xfId="34941" xr:uid="{00000000-0005-0000-0000-0000EB500000}"/>
    <cellStyle name="Migliaia 3 3 5 6" xfId="23524" xr:uid="{00000000-0005-0000-0000-0000EC500000}"/>
    <cellStyle name="Migliaia 3 3 6" xfId="789" xr:uid="{00000000-0005-0000-0000-0000ED500000}"/>
    <cellStyle name="Migliaia 3 3 6 2" xfId="2328" xr:uid="{00000000-0005-0000-0000-0000EE500000}"/>
    <cellStyle name="Migliaia 3 3 6 2 2" xfId="5184" xr:uid="{00000000-0005-0000-0000-0000EF500000}"/>
    <cellStyle name="Migliaia 3 3 6 2 2 2" xfId="10892" xr:uid="{00000000-0005-0000-0000-0000F0500000}"/>
    <cellStyle name="Migliaia 3 3 6 2 2 2 2" xfId="22310" xr:uid="{00000000-0005-0000-0000-0000F1500000}"/>
    <cellStyle name="Migliaia 3 3 6 2 2 2 2 2" xfId="45147" xr:uid="{00000000-0005-0000-0000-0000F2500000}"/>
    <cellStyle name="Migliaia 3 3 6 2 2 2 3" xfId="33730" xr:uid="{00000000-0005-0000-0000-0000F3500000}"/>
    <cellStyle name="Migliaia 3 3 6 2 2 3" xfId="16602" xr:uid="{00000000-0005-0000-0000-0000F4500000}"/>
    <cellStyle name="Migliaia 3 3 6 2 2 3 2" xfId="39439" xr:uid="{00000000-0005-0000-0000-0000F5500000}"/>
    <cellStyle name="Migliaia 3 3 6 2 2 4" xfId="28022" xr:uid="{00000000-0005-0000-0000-0000F6500000}"/>
    <cellStyle name="Migliaia 3 3 6 2 3" xfId="8039" xr:uid="{00000000-0005-0000-0000-0000F7500000}"/>
    <cellStyle name="Migliaia 3 3 6 2 3 2" xfId="19456" xr:uid="{00000000-0005-0000-0000-0000F8500000}"/>
    <cellStyle name="Migliaia 3 3 6 2 3 2 2" xfId="42293" xr:uid="{00000000-0005-0000-0000-0000F9500000}"/>
    <cellStyle name="Migliaia 3 3 6 2 3 3" xfId="30876" xr:uid="{00000000-0005-0000-0000-0000FA500000}"/>
    <cellStyle name="Migliaia 3 3 6 2 4" xfId="13748" xr:uid="{00000000-0005-0000-0000-0000FB500000}"/>
    <cellStyle name="Migliaia 3 3 6 2 4 2" xfId="36585" xr:uid="{00000000-0005-0000-0000-0000FC500000}"/>
    <cellStyle name="Migliaia 3 3 6 2 5" xfId="25168" xr:uid="{00000000-0005-0000-0000-0000FD500000}"/>
    <cellStyle name="Migliaia 3 3 6 3" xfId="3757" xr:uid="{00000000-0005-0000-0000-0000FE500000}"/>
    <cellStyle name="Migliaia 3 3 6 3 2" xfId="9466" xr:uid="{00000000-0005-0000-0000-0000FF500000}"/>
    <cellStyle name="Migliaia 3 3 6 3 2 2" xfId="20883" xr:uid="{00000000-0005-0000-0000-000000510000}"/>
    <cellStyle name="Migliaia 3 3 6 3 2 2 2" xfId="43720" xr:uid="{00000000-0005-0000-0000-000001510000}"/>
    <cellStyle name="Migliaia 3 3 6 3 2 3" xfId="32303" xr:uid="{00000000-0005-0000-0000-000002510000}"/>
    <cellStyle name="Migliaia 3 3 6 3 3" xfId="15175" xr:uid="{00000000-0005-0000-0000-000003510000}"/>
    <cellStyle name="Migliaia 3 3 6 3 3 2" xfId="38012" xr:uid="{00000000-0005-0000-0000-000004510000}"/>
    <cellStyle name="Migliaia 3 3 6 3 4" xfId="26595" xr:uid="{00000000-0005-0000-0000-000005510000}"/>
    <cellStyle name="Migliaia 3 3 6 4" xfId="6612" xr:uid="{00000000-0005-0000-0000-000006510000}"/>
    <cellStyle name="Migliaia 3 3 6 4 2" xfId="18029" xr:uid="{00000000-0005-0000-0000-000007510000}"/>
    <cellStyle name="Migliaia 3 3 6 4 2 2" xfId="40866" xr:uid="{00000000-0005-0000-0000-000008510000}"/>
    <cellStyle name="Migliaia 3 3 6 4 3" xfId="29449" xr:uid="{00000000-0005-0000-0000-000009510000}"/>
    <cellStyle name="Migliaia 3 3 6 5" xfId="12321" xr:uid="{00000000-0005-0000-0000-00000A510000}"/>
    <cellStyle name="Migliaia 3 3 6 5 2" xfId="35158" xr:uid="{00000000-0005-0000-0000-00000B510000}"/>
    <cellStyle name="Migliaia 3 3 6 6" xfId="23741" xr:uid="{00000000-0005-0000-0000-00000C510000}"/>
    <cellStyle name="Migliaia 3 3 7" xfId="1036" xr:uid="{00000000-0005-0000-0000-00000D510000}"/>
    <cellStyle name="Migliaia 3 3 7 2" xfId="2545" xr:uid="{00000000-0005-0000-0000-00000E510000}"/>
    <cellStyle name="Migliaia 3 3 7 2 2" xfId="5401" xr:uid="{00000000-0005-0000-0000-00000F510000}"/>
    <cellStyle name="Migliaia 3 3 7 2 2 2" xfId="11109" xr:uid="{00000000-0005-0000-0000-000010510000}"/>
    <cellStyle name="Migliaia 3 3 7 2 2 2 2" xfId="22527" xr:uid="{00000000-0005-0000-0000-000011510000}"/>
    <cellStyle name="Migliaia 3 3 7 2 2 2 2 2" xfId="45364" xr:uid="{00000000-0005-0000-0000-000012510000}"/>
    <cellStyle name="Migliaia 3 3 7 2 2 2 3" xfId="33947" xr:uid="{00000000-0005-0000-0000-000013510000}"/>
    <cellStyle name="Migliaia 3 3 7 2 2 3" xfId="16819" xr:uid="{00000000-0005-0000-0000-000014510000}"/>
    <cellStyle name="Migliaia 3 3 7 2 2 3 2" xfId="39656" xr:uid="{00000000-0005-0000-0000-000015510000}"/>
    <cellStyle name="Migliaia 3 3 7 2 2 4" xfId="28239" xr:uid="{00000000-0005-0000-0000-000016510000}"/>
    <cellStyle name="Migliaia 3 3 7 2 3" xfId="8256" xr:uid="{00000000-0005-0000-0000-000017510000}"/>
    <cellStyle name="Migliaia 3 3 7 2 3 2" xfId="19673" xr:uid="{00000000-0005-0000-0000-000018510000}"/>
    <cellStyle name="Migliaia 3 3 7 2 3 2 2" xfId="42510" xr:uid="{00000000-0005-0000-0000-000019510000}"/>
    <cellStyle name="Migliaia 3 3 7 2 3 3" xfId="31093" xr:uid="{00000000-0005-0000-0000-00001A510000}"/>
    <cellStyle name="Migliaia 3 3 7 2 4" xfId="13965" xr:uid="{00000000-0005-0000-0000-00001B510000}"/>
    <cellStyle name="Migliaia 3 3 7 2 4 2" xfId="36802" xr:uid="{00000000-0005-0000-0000-00001C510000}"/>
    <cellStyle name="Migliaia 3 3 7 2 5" xfId="25385" xr:uid="{00000000-0005-0000-0000-00001D510000}"/>
    <cellStyle name="Migliaia 3 3 7 3" xfId="3974" xr:uid="{00000000-0005-0000-0000-00001E510000}"/>
    <cellStyle name="Migliaia 3 3 7 3 2" xfId="9683" xr:uid="{00000000-0005-0000-0000-00001F510000}"/>
    <cellStyle name="Migliaia 3 3 7 3 2 2" xfId="21100" xr:uid="{00000000-0005-0000-0000-000020510000}"/>
    <cellStyle name="Migliaia 3 3 7 3 2 2 2" xfId="43937" xr:uid="{00000000-0005-0000-0000-000021510000}"/>
    <cellStyle name="Migliaia 3 3 7 3 2 3" xfId="32520" xr:uid="{00000000-0005-0000-0000-000022510000}"/>
    <cellStyle name="Migliaia 3 3 7 3 3" xfId="15392" xr:uid="{00000000-0005-0000-0000-000023510000}"/>
    <cellStyle name="Migliaia 3 3 7 3 3 2" xfId="38229" xr:uid="{00000000-0005-0000-0000-000024510000}"/>
    <cellStyle name="Migliaia 3 3 7 3 4" xfId="26812" xr:uid="{00000000-0005-0000-0000-000025510000}"/>
    <cellStyle name="Migliaia 3 3 7 4" xfId="6829" xr:uid="{00000000-0005-0000-0000-000026510000}"/>
    <cellStyle name="Migliaia 3 3 7 4 2" xfId="18246" xr:uid="{00000000-0005-0000-0000-000027510000}"/>
    <cellStyle name="Migliaia 3 3 7 4 2 2" xfId="41083" xr:uid="{00000000-0005-0000-0000-000028510000}"/>
    <cellStyle name="Migliaia 3 3 7 4 3" xfId="29666" xr:uid="{00000000-0005-0000-0000-000029510000}"/>
    <cellStyle name="Migliaia 3 3 7 5" xfId="12538" xr:uid="{00000000-0005-0000-0000-00002A510000}"/>
    <cellStyle name="Migliaia 3 3 7 5 2" xfId="35375" xr:uid="{00000000-0005-0000-0000-00002B510000}"/>
    <cellStyle name="Migliaia 3 3 7 6" xfId="23958" xr:uid="{00000000-0005-0000-0000-00002C510000}"/>
    <cellStyle name="Migliaia 3 3 8" xfId="1283" xr:uid="{00000000-0005-0000-0000-00002D510000}"/>
    <cellStyle name="Migliaia 3 3 8 2" xfId="2762" xr:uid="{00000000-0005-0000-0000-00002E510000}"/>
    <cellStyle name="Migliaia 3 3 8 2 2" xfId="5618" xr:uid="{00000000-0005-0000-0000-00002F510000}"/>
    <cellStyle name="Migliaia 3 3 8 2 2 2" xfId="11326" xr:uid="{00000000-0005-0000-0000-000030510000}"/>
    <cellStyle name="Migliaia 3 3 8 2 2 2 2" xfId="22744" xr:uid="{00000000-0005-0000-0000-000031510000}"/>
    <cellStyle name="Migliaia 3 3 8 2 2 2 2 2" xfId="45581" xr:uid="{00000000-0005-0000-0000-000032510000}"/>
    <cellStyle name="Migliaia 3 3 8 2 2 2 3" xfId="34164" xr:uid="{00000000-0005-0000-0000-000033510000}"/>
    <cellStyle name="Migliaia 3 3 8 2 2 3" xfId="17036" xr:uid="{00000000-0005-0000-0000-000034510000}"/>
    <cellStyle name="Migliaia 3 3 8 2 2 3 2" xfId="39873" xr:uid="{00000000-0005-0000-0000-000035510000}"/>
    <cellStyle name="Migliaia 3 3 8 2 2 4" xfId="28456" xr:uid="{00000000-0005-0000-0000-000036510000}"/>
    <cellStyle name="Migliaia 3 3 8 2 3" xfId="8473" xr:uid="{00000000-0005-0000-0000-000037510000}"/>
    <cellStyle name="Migliaia 3 3 8 2 3 2" xfId="19890" xr:uid="{00000000-0005-0000-0000-000038510000}"/>
    <cellStyle name="Migliaia 3 3 8 2 3 2 2" xfId="42727" xr:uid="{00000000-0005-0000-0000-000039510000}"/>
    <cellStyle name="Migliaia 3 3 8 2 3 3" xfId="31310" xr:uid="{00000000-0005-0000-0000-00003A510000}"/>
    <cellStyle name="Migliaia 3 3 8 2 4" xfId="14182" xr:uid="{00000000-0005-0000-0000-00003B510000}"/>
    <cellStyle name="Migliaia 3 3 8 2 4 2" xfId="37019" xr:uid="{00000000-0005-0000-0000-00003C510000}"/>
    <cellStyle name="Migliaia 3 3 8 2 5" xfId="25602" xr:uid="{00000000-0005-0000-0000-00003D510000}"/>
    <cellStyle name="Migliaia 3 3 8 3" xfId="4191" xr:uid="{00000000-0005-0000-0000-00003E510000}"/>
    <cellStyle name="Migliaia 3 3 8 3 2" xfId="9900" xr:uid="{00000000-0005-0000-0000-00003F510000}"/>
    <cellStyle name="Migliaia 3 3 8 3 2 2" xfId="21317" xr:uid="{00000000-0005-0000-0000-000040510000}"/>
    <cellStyle name="Migliaia 3 3 8 3 2 2 2" xfId="44154" xr:uid="{00000000-0005-0000-0000-000041510000}"/>
    <cellStyle name="Migliaia 3 3 8 3 2 3" xfId="32737" xr:uid="{00000000-0005-0000-0000-000042510000}"/>
    <cellStyle name="Migliaia 3 3 8 3 3" xfId="15609" xr:uid="{00000000-0005-0000-0000-000043510000}"/>
    <cellStyle name="Migliaia 3 3 8 3 3 2" xfId="38446" xr:uid="{00000000-0005-0000-0000-000044510000}"/>
    <cellStyle name="Migliaia 3 3 8 3 4" xfId="27029" xr:uid="{00000000-0005-0000-0000-000045510000}"/>
    <cellStyle name="Migliaia 3 3 8 4" xfId="7046" xr:uid="{00000000-0005-0000-0000-000046510000}"/>
    <cellStyle name="Migliaia 3 3 8 4 2" xfId="18463" xr:uid="{00000000-0005-0000-0000-000047510000}"/>
    <cellStyle name="Migliaia 3 3 8 4 2 2" xfId="41300" xr:uid="{00000000-0005-0000-0000-000048510000}"/>
    <cellStyle name="Migliaia 3 3 8 4 3" xfId="29883" xr:uid="{00000000-0005-0000-0000-000049510000}"/>
    <cellStyle name="Migliaia 3 3 8 5" xfId="12755" xr:uid="{00000000-0005-0000-0000-00004A510000}"/>
    <cellStyle name="Migliaia 3 3 8 5 2" xfId="35592" xr:uid="{00000000-0005-0000-0000-00004B510000}"/>
    <cellStyle name="Migliaia 3 3 8 6" xfId="24175" xr:uid="{00000000-0005-0000-0000-00004C510000}"/>
    <cellStyle name="Migliaia 3 3 9" xfId="1530" xr:uid="{00000000-0005-0000-0000-00004D510000}"/>
    <cellStyle name="Migliaia 3 3 9 2" xfId="2979" xr:uid="{00000000-0005-0000-0000-00004E510000}"/>
    <cellStyle name="Migliaia 3 3 9 2 2" xfId="5835" xr:uid="{00000000-0005-0000-0000-00004F510000}"/>
    <cellStyle name="Migliaia 3 3 9 2 2 2" xfId="11543" xr:uid="{00000000-0005-0000-0000-000050510000}"/>
    <cellStyle name="Migliaia 3 3 9 2 2 2 2" xfId="22961" xr:uid="{00000000-0005-0000-0000-000051510000}"/>
    <cellStyle name="Migliaia 3 3 9 2 2 2 2 2" xfId="45798" xr:uid="{00000000-0005-0000-0000-000052510000}"/>
    <cellStyle name="Migliaia 3 3 9 2 2 2 3" xfId="34381" xr:uid="{00000000-0005-0000-0000-000053510000}"/>
    <cellStyle name="Migliaia 3 3 9 2 2 3" xfId="17253" xr:uid="{00000000-0005-0000-0000-000054510000}"/>
    <cellStyle name="Migliaia 3 3 9 2 2 3 2" xfId="40090" xr:uid="{00000000-0005-0000-0000-000055510000}"/>
    <cellStyle name="Migliaia 3 3 9 2 2 4" xfId="28673" xr:uid="{00000000-0005-0000-0000-000056510000}"/>
    <cellStyle name="Migliaia 3 3 9 2 3" xfId="8690" xr:uid="{00000000-0005-0000-0000-000057510000}"/>
    <cellStyle name="Migliaia 3 3 9 2 3 2" xfId="20107" xr:uid="{00000000-0005-0000-0000-000058510000}"/>
    <cellStyle name="Migliaia 3 3 9 2 3 2 2" xfId="42944" xr:uid="{00000000-0005-0000-0000-000059510000}"/>
    <cellStyle name="Migliaia 3 3 9 2 3 3" xfId="31527" xr:uid="{00000000-0005-0000-0000-00005A510000}"/>
    <cellStyle name="Migliaia 3 3 9 2 4" xfId="14399" xr:uid="{00000000-0005-0000-0000-00005B510000}"/>
    <cellStyle name="Migliaia 3 3 9 2 4 2" xfId="37236" xr:uid="{00000000-0005-0000-0000-00005C510000}"/>
    <cellStyle name="Migliaia 3 3 9 2 5" xfId="25819" xr:uid="{00000000-0005-0000-0000-00005D510000}"/>
    <cellStyle name="Migliaia 3 3 9 3" xfId="4408" xr:uid="{00000000-0005-0000-0000-00005E510000}"/>
    <cellStyle name="Migliaia 3 3 9 3 2" xfId="10117" xr:uid="{00000000-0005-0000-0000-00005F510000}"/>
    <cellStyle name="Migliaia 3 3 9 3 2 2" xfId="21534" xr:uid="{00000000-0005-0000-0000-000060510000}"/>
    <cellStyle name="Migliaia 3 3 9 3 2 2 2" xfId="44371" xr:uid="{00000000-0005-0000-0000-000061510000}"/>
    <cellStyle name="Migliaia 3 3 9 3 2 3" xfId="32954" xr:uid="{00000000-0005-0000-0000-000062510000}"/>
    <cellStyle name="Migliaia 3 3 9 3 3" xfId="15826" xr:uid="{00000000-0005-0000-0000-000063510000}"/>
    <cellStyle name="Migliaia 3 3 9 3 3 2" xfId="38663" xr:uid="{00000000-0005-0000-0000-000064510000}"/>
    <cellStyle name="Migliaia 3 3 9 3 4" xfId="27246" xr:uid="{00000000-0005-0000-0000-000065510000}"/>
    <cellStyle name="Migliaia 3 3 9 4" xfId="7263" xr:uid="{00000000-0005-0000-0000-000066510000}"/>
    <cellStyle name="Migliaia 3 3 9 4 2" xfId="18680" xr:uid="{00000000-0005-0000-0000-000067510000}"/>
    <cellStyle name="Migliaia 3 3 9 4 2 2" xfId="41517" xr:uid="{00000000-0005-0000-0000-000068510000}"/>
    <cellStyle name="Migliaia 3 3 9 4 3" xfId="30100" xr:uid="{00000000-0005-0000-0000-000069510000}"/>
    <cellStyle name="Migliaia 3 3 9 5" xfId="12972" xr:uid="{00000000-0005-0000-0000-00006A510000}"/>
    <cellStyle name="Migliaia 3 3 9 5 2" xfId="35809" xr:uid="{00000000-0005-0000-0000-00006B510000}"/>
    <cellStyle name="Migliaia 3 3 9 6" xfId="24392" xr:uid="{00000000-0005-0000-0000-00006C510000}"/>
    <cellStyle name="Migliaia 3 4" xfId="243" xr:uid="{00000000-0005-0000-0000-00006D510000}"/>
    <cellStyle name="Migliaia 3 4 10" xfId="1877" xr:uid="{00000000-0005-0000-0000-00006E510000}"/>
    <cellStyle name="Migliaia 3 4 10 2" xfId="4733" xr:uid="{00000000-0005-0000-0000-00006F510000}"/>
    <cellStyle name="Migliaia 3 4 10 2 2" xfId="10442" xr:uid="{00000000-0005-0000-0000-000070510000}"/>
    <cellStyle name="Migliaia 3 4 10 2 2 2" xfId="21859" xr:uid="{00000000-0005-0000-0000-000071510000}"/>
    <cellStyle name="Migliaia 3 4 10 2 2 2 2" xfId="44696" xr:uid="{00000000-0005-0000-0000-000072510000}"/>
    <cellStyle name="Migliaia 3 4 10 2 2 3" xfId="33279" xr:uid="{00000000-0005-0000-0000-000073510000}"/>
    <cellStyle name="Migliaia 3 4 10 2 3" xfId="16151" xr:uid="{00000000-0005-0000-0000-000074510000}"/>
    <cellStyle name="Migliaia 3 4 10 2 3 2" xfId="38988" xr:uid="{00000000-0005-0000-0000-000075510000}"/>
    <cellStyle name="Migliaia 3 4 10 2 4" xfId="27571" xr:uid="{00000000-0005-0000-0000-000076510000}"/>
    <cellStyle name="Migliaia 3 4 10 3" xfId="7588" xr:uid="{00000000-0005-0000-0000-000077510000}"/>
    <cellStyle name="Migliaia 3 4 10 3 2" xfId="19005" xr:uid="{00000000-0005-0000-0000-000078510000}"/>
    <cellStyle name="Migliaia 3 4 10 3 2 2" xfId="41842" xr:uid="{00000000-0005-0000-0000-000079510000}"/>
    <cellStyle name="Migliaia 3 4 10 3 3" xfId="30425" xr:uid="{00000000-0005-0000-0000-00007A510000}"/>
    <cellStyle name="Migliaia 3 4 10 4" xfId="13297" xr:uid="{00000000-0005-0000-0000-00007B510000}"/>
    <cellStyle name="Migliaia 3 4 10 4 2" xfId="36134" xr:uid="{00000000-0005-0000-0000-00007C510000}"/>
    <cellStyle name="Migliaia 3 4 10 5" xfId="24717" xr:uid="{00000000-0005-0000-0000-00007D510000}"/>
    <cellStyle name="Migliaia 3 4 11" xfId="3306" xr:uid="{00000000-0005-0000-0000-00007E510000}"/>
    <cellStyle name="Migliaia 3 4 11 2" xfId="9015" xr:uid="{00000000-0005-0000-0000-00007F510000}"/>
    <cellStyle name="Migliaia 3 4 11 2 2" xfId="20432" xr:uid="{00000000-0005-0000-0000-000080510000}"/>
    <cellStyle name="Migliaia 3 4 11 2 2 2" xfId="43269" xr:uid="{00000000-0005-0000-0000-000081510000}"/>
    <cellStyle name="Migliaia 3 4 11 2 3" xfId="31852" xr:uid="{00000000-0005-0000-0000-000082510000}"/>
    <cellStyle name="Migliaia 3 4 11 3" xfId="14724" xr:uid="{00000000-0005-0000-0000-000083510000}"/>
    <cellStyle name="Migliaia 3 4 11 3 2" xfId="37561" xr:uid="{00000000-0005-0000-0000-000084510000}"/>
    <cellStyle name="Migliaia 3 4 11 4" xfId="26144" xr:uid="{00000000-0005-0000-0000-000085510000}"/>
    <cellStyle name="Migliaia 3 4 12" xfId="6161" xr:uid="{00000000-0005-0000-0000-000086510000}"/>
    <cellStyle name="Migliaia 3 4 12 2" xfId="17578" xr:uid="{00000000-0005-0000-0000-000087510000}"/>
    <cellStyle name="Migliaia 3 4 12 2 2" xfId="40415" xr:uid="{00000000-0005-0000-0000-000088510000}"/>
    <cellStyle name="Migliaia 3 4 12 3" xfId="28998" xr:uid="{00000000-0005-0000-0000-000089510000}"/>
    <cellStyle name="Migliaia 3 4 13" xfId="11870" xr:uid="{00000000-0005-0000-0000-00008A510000}"/>
    <cellStyle name="Migliaia 3 4 13 2" xfId="34707" xr:uid="{00000000-0005-0000-0000-00008B510000}"/>
    <cellStyle name="Migliaia 3 4 14" xfId="23290" xr:uid="{00000000-0005-0000-0000-00008C510000}"/>
    <cellStyle name="Migliaia 3 4 2" xfId="325" xr:uid="{00000000-0005-0000-0000-00008D510000}"/>
    <cellStyle name="Migliaia 3 4 2 10" xfId="6238" xr:uid="{00000000-0005-0000-0000-00008E510000}"/>
    <cellStyle name="Migliaia 3 4 2 10 2" xfId="17655" xr:uid="{00000000-0005-0000-0000-00008F510000}"/>
    <cellStyle name="Migliaia 3 4 2 10 2 2" xfId="40492" xr:uid="{00000000-0005-0000-0000-000090510000}"/>
    <cellStyle name="Migliaia 3 4 2 10 3" xfId="29075" xr:uid="{00000000-0005-0000-0000-000091510000}"/>
    <cellStyle name="Migliaia 3 4 2 11" xfId="11947" xr:uid="{00000000-0005-0000-0000-000092510000}"/>
    <cellStyle name="Migliaia 3 4 2 11 2" xfId="34784" xr:uid="{00000000-0005-0000-0000-000093510000}"/>
    <cellStyle name="Migliaia 3 4 2 12" xfId="23367" xr:uid="{00000000-0005-0000-0000-000094510000}"/>
    <cellStyle name="Migliaia 3 4 2 2" xfId="475" xr:uid="{00000000-0005-0000-0000-000095510000}"/>
    <cellStyle name="Migliaia 3 4 2 2 10" xfId="12067" xr:uid="{00000000-0005-0000-0000-000096510000}"/>
    <cellStyle name="Migliaia 3 4 2 2 10 2" xfId="34904" xr:uid="{00000000-0005-0000-0000-000097510000}"/>
    <cellStyle name="Migliaia 3 4 2 2 11" xfId="23487" xr:uid="{00000000-0005-0000-0000-000098510000}"/>
    <cellStyle name="Migliaia 3 4 2 2 2" xfId="729" xr:uid="{00000000-0005-0000-0000-000099510000}"/>
    <cellStyle name="Migliaia 3 4 2 2 2 2" xfId="2291" xr:uid="{00000000-0005-0000-0000-00009A510000}"/>
    <cellStyle name="Migliaia 3 4 2 2 2 2 2" xfId="5147" xr:uid="{00000000-0005-0000-0000-00009B510000}"/>
    <cellStyle name="Migliaia 3 4 2 2 2 2 2 2" xfId="10855" xr:uid="{00000000-0005-0000-0000-00009C510000}"/>
    <cellStyle name="Migliaia 3 4 2 2 2 2 2 2 2" xfId="22273" xr:uid="{00000000-0005-0000-0000-00009D510000}"/>
    <cellStyle name="Migliaia 3 4 2 2 2 2 2 2 2 2" xfId="45110" xr:uid="{00000000-0005-0000-0000-00009E510000}"/>
    <cellStyle name="Migliaia 3 4 2 2 2 2 2 2 3" xfId="33693" xr:uid="{00000000-0005-0000-0000-00009F510000}"/>
    <cellStyle name="Migliaia 3 4 2 2 2 2 2 3" xfId="16565" xr:uid="{00000000-0005-0000-0000-0000A0510000}"/>
    <cellStyle name="Migliaia 3 4 2 2 2 2 2 3 2" xfId="39402" xr:uid="{00000000-0005-0000-0000-0000A1510000}"/>
    <cellStyle name="Migliaia 3 4 2 2 2 2 2 4" xfId="27985" xr:uid="{00000000-0005-0000-0000-0000A2510000}"/>
    <cellStyle name="Migliaia 3 4 2 2 2 2 3" xfId="8002" xr:uid="{00000000-0005-0000-0000-0000A3510000}"/>
    <cellStyle name="Migliaia 3 4 2 2 2 2 3 2" xfId="19419" xr:uid="{00000000-0005-0000-0000-0000A4510000}"/>
    <cellStyle name="Migliaia 3 4 2 2 2 2 3 2 2" xfId="42256" xr:uid="{00000000-0005-0000-0000-0000A5510000}"/>
    <cellStyle name="Migliaia 3 4 2 2 2 2 3 3" xfId="30839" xr:uid="{00000000-0005-0000-0000-0000A6510000}"/>
    <cellStyle name="Migliaia 3 4 2 2 2 2 4" xfId="13711" xr:uid="{00000000-0005-0000-0000-0000A7510000}"/>
    <cellStyle name="Migliaia 3 4 2 2 2 2 4 2" xfId="36548" xr:uid="{00000000-0005-0000-0000-0000A8510000}"/>
    <cellStyle name="Migliaia 3 4 2 2 2 2 5" xfId="25131" xr:uid="{00000000-0005-0000-0000-0000A9510000}"/>
    <cellStyle name="Migliaia 3 4 2 2 2 3" xfId="3720" xr:uid="{00000000-0005-0000-0000-0000AA510000}"/>
    <cellStyle name="Migliaia 3 4 2 2 2 3 2" xfId="9429" xr:uid="{00000000-0005-0000-0000-0000AB510000}"/>
    <cellStyle name="Migliaia 3 4 2 2 2 3 2 2" xfId="20846" xr:uid="{00000000-0005-0000-0000-0000AC510000}"/>
    <cellStyle name="Migliaia 3 4 2 2 2 3 2 2 2" xfId="43683" xr:uid="{00000000-0005-0000-0000-0000AD510000}"/>
    <cellStyle name="Migliaia 3 4 2 2 2 3 2 3" xfId="32266" xr:uid="{00000000-0005-0000-0000-0000AE510000}"/>
    <cellStyle name="Migliaia 3 4 2 2 2 3 3" xfId="15138" xr:uid="{00000000-0005-0000-0000-0000AF510000}"/>
    <cellStyle name="Migliaia 3 4 2 2 2 3 3 2" xfId="37975" xr:uid="{00000000-0005-0000-0000-0000B0510000}"/>
    <cellStyle name="Migliaia 3 4 2 2 2 3 4" xfId="26558" xr:uid="{00000000-0005-0000-0000-0000B1510000}"/>
    <cellStyle name="Migliaia 3 4 2 2 2 4" xfId="6575" xr:uid="{00000000-0005-0000-0000-0000B2510000}"/>
    <cellStyle name="Migliaia 3 4 2 2 2 4 2" xfId="17992" xr:uid="{00000000-0005-0000-0000-0000B3510000}"/>
    <cellStyle name="Migliaia 3 4 2 2 2 4 2 2" xfId="40829" xr:uid="{00000000-0005-0000-0000-0000B4510000}"/>
    <cellStyle name="Migliaia 3 4 2 2 2 4 3" xfId="29412" xr:uid="{00000000-0005-0000-0000-0000B5510000}"/>
    <cellStyle name="Migliaia 3 4 2 2 2 5" xfId="12284" xr:uid="{00000000-0005-0000-0000-0000B6510000}"/>
    <cellStyle name="Migliaia 3 4 2 2 2 5 2" xfId="35121" xr:uid="{00000000-0005-0000-0000-0000B7510000}"/>
    <cellStyle name="Migliaia 3 4 2 2 2 6" xfId="23704" xr:uid="{00000000-0005-0000-0000-0000B8510000}"/>
    <cellStyle name="Migliaia 3 4 2 2 3" xfId="989" xr:uid="{00000000-0005-0000-0000-0000B9510000}"/>
    <cellStyle name="Migliaia 3 4 2 2 3 2" xfId="2508" xr:uid="{00000000-0005-0000-0000-0000BA510000}"/>
    <cellStyle name="Migliaia 3 4 2 2 3 2 2" xfId="5364" xr:uid="{00000000-0005-0000-0000-0000BB510000}"/>
    <cellStyle name="Migliaia 3 4 2 2 3 2 2 2" xfId="11072" xr:uid="{00000000-0005-0000-0000-0000BC510000}"/>
    <cellStyle name="Migliaia 3 4 2 2 3 2 2 2 2" xfId="22490" xr:uid="{00000000-0005-0000-0000-0000BD510000}"/>
    <cellStyle name="Migliaia 3 4 2 2 3 2 2 2 2 2" xfId="45327" xr:uid="{00000000-0005-0000-0000-0000BE510000}"/>
    <cellStyle name="Migliaia 3 4 2 2 3 2 2 2 3" xfId="33910" xr:uid="{00000000-0005-0000-0000-0000BF510000}"/>
    <cellStyle name="Migliaia 3 4 2 2 3 2 2 3" xfId="16782" xr:uid="{00000000-0005-0000-0000-0000C0510000}"/>
    <cellStyle name="Migliaia 3 4 2 2 3 2 2 3 2" xfId="39619" xr:uid="{00000000-0005-0000-0000-0000C1510000}"/>
    <cellStyle name="Migliaia 3 4 2 2 3 2 2 4" xfId="28202" xr:uid="{00000000-0005-0000-0000-0000C2510000}"/>
    <cellStyle name="Migliaia 3 4 2 2 3 2 3" xfId="8219" xr:uid="{00000000-0005-0000-0000-0000C3510000}"/>
    <cellStyle name="Migliaia 3 4 2 2 3 2 3 2" xfId="19636" xr:uid="{00000000-0005-0000-0000-0000C4510000}"/>
    <cellStyle name="Migliaia 3 4 2 2 3 2 3 2 2" xfId="42473" xr:uid="{00000000-0005-0000-0000-0000C5510000}"/>
    <cellStyle name="Migliaia 3 4 2 2 3 2 3 3" xfId="31056" xr:uid="{00000000-0005-0000-0000-0000C6510000}"/>
    <cellStyle name="Migliaia 3 4 2 2 3 2 4" xfId="13928" xr:uid="{00000000-0005-0000-0000-0000C7510000}"/>
    <cellStyle name="Migliaia 3 4 2 2 3 2 4 2" xfId="36765" xr:uid="{00000000-0005-0000-0000-0000C8510000}"/>
    <cellStyle name="Migliaia 3 4 2 2 3 2 5" xfId="25348" xr:uid="{00000000-0005-0000-0000-0000C9510000}"/>
    <cellStyle name="Migliaia 3 4 2 2 3 3" xfId="3937" xr:uid="{00000000-0005-0000-0000-0000CA510000}"/>
    <cellStyle name="Migliaia 3 4 2 2 3 3 2" xfId="9646" xr:uid="{00000000-0005-0000-0000-0000CB510000}"/>
    <cellStyle name="Migliaia 3 4 2 2 3 3 2 2" xfId="21063" xr:uid="{00000000-0005-0000-0000-0000CC510000}"/>
    <cellStyle name="Migliaia 3 4 2 2 3 3 2 2 2" xfId="43900" xr:uid="{00000000-0005-0000-0000-0000CD510000}"/>
    <cellStyle name="Migliaia 3 4 2 2 3 3 2 3" xfId="32483" xr:uid="{00000000-0005-0000-0000-0000CE510000}"/>
    <cellStyle name="Migliaia 3 4 2 2 3 3 3" xfId="15355" xr:uid="{00000000-0005-0000-0000-0000CF510000}"/>
    <cellStyle name="Migliaia 3 4 2 2 3 3 3 2" xfId="38192" xr:uid="{00000000-0005-0000-0000-0000D0510000}"/>
    <cellStyle name="Migliaia 3 4 2 2 3 3 4" xfId="26775" xr:uid="{00000000-0005-0000-0000-0000D1510000}"/>
    <cellStyle name="Migliaia 3 4 2 2 3 4" xfId="6792" xr:uid="{00000000-0005-0000-0000-0000D2510000}"/>
    <cellStyle name="Migliaia 3 4 2 2 3 4 2" xfId="18209" xr:uid="{00000000-0005-0000-0000-0000D3510000}"/>
    <cellStyle name="Migliaia 3 4 2 2 3 4 2 2" xfId="41046" xr:uid="{00000000-0005-0000-0000-0000D4510000}"/>
    <cellStyle name="Migliaia 3 4 2 2 3 4 3" xfId="29629" xr:uid="{00000000-0005-0000-0000-0000D5510000}"/>
    <cellStyle name="Migliaia 3 4 2 2 3 5" xfId="12501" xr:uid="{00000000-0005-0000-0000-0000D6510000}"/>
    <cellStyle name="Migliaia 3 4 2 2 3 5 2" xfId="35338" xr:uid="{00000000-0005-0000-0000-0000D7510000}"/>
    <cellStyle name="Migliaia 3 4 2 2 3 6" xfId="23921" xr:uid="{00000000-0005-0000-0000-0000D8510000}"/>
    <cellStyle name="Migliaia 3 4 2 2 4" xfId="1236" xr:uid="{00000000-0005-0000-0000-0000D9510000}"/>
    <cellStyle name="Migliaia 3 4 2 2 4 2" xfId="2725" xr:uid="{00000000-0005-0000-0000-0000DA510000}"/>
    <cellStyle name="Migliaia 3 4 2 2 4 2 2" xfId="5581" xr:uid="{00000000-0005-0000-0000-0000DB510000}"/>
    <cellStyle name="Migliaia 3 4 2 2 4 2 2 2" xfId="11289" xr:uid="{00000000-0005-0000-0000-0000DC510000}"/>
    <cellStyle name="Migliaia 3 4 2 2 4 2 2 2 2" xfId="22707" xr:uid="{00000000-0005-0000-0000-0000DD510000}"/>
    <cellStyle name="Migliaia 3 4 2 2 4 2 2 2 2 2" xfId="45544" xr:uid="{00000000-0005-0000-0000-0000DE510000}"/>
    <cellStyle name="Migliaia 3 4 2 2 4 2 2 2 3" xfId="34127" xr:uid="{00000000-0005-0000-0000-0000DF510000}"/>
    <cellStyle name="Migliaia 3 4 2 2 4 2 2 3" xfId="16999" xr:uid="{00000000-0005-0000-0000-0000E0510000}"/>
    <cellStyle name="Migliaia 3 4 2 2 4 2 2 3 2" xfId="39836" xr:uid="{00000000-0005-0000-0000-0000E1510000}"/>
    <cellStyle name="Migliaia 3 4 2 2 4 2 2 4" xfId="28419" xr:uid="{00000000-0005-0000-0000-0000E2510000}"/>
    <cellStyle name="Migliaia 3 4 2 2 4 2 3" xfId="8436" xr:uid="{00000000-0005-0000-0000-0000E3510000}"/>
    <cellStyle name="Migliaia 3 4 2 2 4 2 3 2" xfId="19853" xr:uid="{00000000-0005-0000-0000-0000E4510000}"/>
    <cellStyle name="Migliaia 3 4 2 2 4 2 3 2 2" xfId="42690" xr:uid="{00000000-0005-0000-0000-0000E5510000}"/>
    <cellStyle name="Migliaia 3 4 2 2 4 2 3 3" xfId="31273" xr:uid="{00000000-0005-0000-0000-0000E6510000}"/>
    <cellStyle name="Migliaia 3 4 2 2 4 2 4" xfId="14145" xr:uid="{00000000-0005-0000-0000-0000E7510000}"/>
    <cellStyle name="Migliaia 3 4 2 2 4 2 4 2" xfId="36982" xr:uid="{00000000-0005-0000-0000-0000E8510000}"/>
    <cellStyle name="Migliaia 3 4 2 2 4 2 5" xfId="25565" xr:uid="{00000000-0005-0000-0000-0000E9510000}"/>
    <cellStyle name="Migliaia 3 4 2 2 4 3" xfId="4154" xr:uid="{00000000-0005-0000-0000-0000EA510000}"/>
    <cellStyle name="Migliaia 3 4 2 2 4 3 2" xfId="9863" xr:uid="{00000000-0005-0000-0000-0000EB510000}"/>
    <cellStyle name="Migliaia 3 4 2 2 4 3 2 2" xfId="21280" xr:uid="{00000000-0005-0000-0000-0000EC510000}"/>
    <cellStyle name="Migliaia 3 4 2 2 4 3 2 2 2" xfId="44117" xr:uid="{00000000-0005-0000-0000-0000ED510000}"/>
    <cellStyle name="Migliaia 3 4 2 2 4 3 2 3" xfId="32700" xr:uid="{00000000-0005-0000-0000-0000EE510000}"/>
    <cellStyle name="Migliaia 3 4 2 2 4 3 3" xfId="15572" xr:uid="{00000000-0005-0000-0000-0000EF510000}"/>
    <cellStyle name="Migliaia 3 4 2 2 4 3 3 2" xfId="38409" xr:uid="{00000000-0005-0000-0000-0000F0510000}"/>
    <cellStyle name="Migliaia 3 4 2 2 4 3 4" xfId="26992" xr:uid="{00000000-0005-0000-0000-0000F1510000}"/>
    <cellStyle name="Migliaia 3 4 2 2 4 4" xfId="7009" xr:uid="{00000000-0005-0000-0000-0000F2510000}"/>
    <cellStyle name="Migliaia 3 4 2 2 4 4 2" xfId="18426" xr:uid="{00000000-0005-0000-0000-0000F3510000}"/>
    <cellStyle name="Migliaia 3 4 2 2 4 4 2 2" xfId="41263" xr:uid="{00000000-0005-0000-0000-0000F4510000}"/>
    <cellStyle name="Migliaia 3 4 2 2 4 4 3" xfId="29846" xr:uid="{00000000-0005-0000-0000-0000F5510000}"/>
    <cellStyle name="Migliaia 3 4 2 2 4 5" xfId="12718" xr:uid="{00000000-0005-0000-0000-0000F6510000}"/>
    <cellStyle name="Migliaia 3 4 2 2 4 5 2" xfId="35555" xr:uid="{00000000-0005-0000-0000-0000F7510000}"/>
    <cellStyle name="Migliaia 3 4 2 2 4 6" xfId="24138" xr:uid="{00000000-0005-0000-0000-0000F8510000}"/>
    <cellStyle name="Migliaia 3 4 2 2 5" xfId="1483" xr:uid="{00000000-0005-0000-0000-0000F9510000}"/>
    <cellStyle name="Migliaia 3 4 2 2 5 2" xfId="2942" xr:uid="{00000000-0005-0000-0000-0000FA510000}"/>
    <cellStyle name="Migliaia 3 4 2 2 5 2 2" xfId="5798" xr:uid="{00000000-0005-0000-0000-0000FB510000}"/>
    <cellStyle name="Migliaia 3 4 2 2 5 2 2 2" xfId="11506" xr:uid="{00000000-0005-0000-0000-0000FC510000}"/>
    <cellStyle name="Migliaia 3 4 2 2 5 2 2 2 2" xfId="22924" xr:uid="{00000000-0005-0000-0000-0000FD510000}"/>
    <cellStyle name="Migliaia 3 4 2 2 5 2 2 2 2 2" xfId="45761" xr:uid="{00000000-0005-0000-0000-0000FE510000}"/>
    <cellStyle name="Migliaia 3 4 2 2 5 2 2 2 3" xfId="34344" xr:uid="{00000000-0005-0000-0000-0000FF510000}"/>
    <cellStyle name="Migliaia 3 4 2 2 5 2 2 3" xfId="17216" xr:uid="{00000000-0005-0000-0000-000000520000}"/>
    <cellStyle name="Migliaia 3 4 2 2 5 2 2 3 2" xfId="40053" xr:uid="{00000000-0005-0000-0000-000001520000}"/>
    <cellStyle name="Migliaia 3 4 2 2 5 2 2 4" xfId="28636" xr:uid="{00000000-0005-0000-0000-000002520000}"/>
    <cellStyle name="Migliaia 3 4 2 2 5 2 3" xfId="8653" xr:uid="{00000000-0005-0000-0000-000003520000}"/>
    <cellStyle name="Migliaia 3 4 2 2 5 2 3 2" xfId="20070" xr:uid="{00000000-0005-0000-0000-000004520000}"/>
    <cellStyle name="Migliaia 3 4 2 2 5 2 3 2 2" xfId="42907" xr:uid="{00000000-0005-0000-0000-000005520000}"/>
    <cellStyle name="Migliaia 3 4 2 2 5 2 3 3" xfId="31490" xr:uid="{00000000-0005-0000-0000-000006520000}"/>
    <cellStyle name="Migliaia 3 4 2 2 5 2 4" xfId="14362" xr:uid="{00000000-0005-0000-0000-000007520000}"/>
    <cellStyle name="Migliaia 3 4 2 2 5 2 4 2" xfId="37199" xr:uid="{00000000-0005-0000-0000-000008520000}"/>
    <cellStyle name="Migliaia 3 4 2 2 5 2 5" xfId="25782" xr:uid="{00000000-0005-0000-0000-000009520000}"/>
    <cellStyle name="Migliaia 3 4 2 2 5 3" xfId="4371" xr:uid="{00000000-0005-0000-0000-00000A520000}"/>
    <cellStyle name="Migliaia 3 4 2 2 5 3 2" xfId="10080" xr:uid="{00000000-0005-0000-0000-00000B520000}"/>
    <cellStyle name="Migliaia 3 4 2 2 5 3 2 2" xfId="21497" xr:uid="{00000000-0005-0000-0000-00000C520000}"/>
    <cellStyle name="Migliaia 3 4 2 2 5 3 2 2 2" xfId="44334" xr:uid="{00000000-0005-0000-0000-00000D520000}"/>
    <cellStyle name="Migliaia 3 4 2 2 5 3 2 3" xfId="32917" xr:uid="{00000000-0005-0000-0000-00000E520000}"/>
    <cellStyle name="Migliaia 3 4 2 2 5 3 3" xfId="15789" xr:uid="{00000000-0005-0000-0000-00000F520000}"/>
    <cellStyle name="Migliaia 3 4 2 2 5 3 3 2" xfId="38626" xr:uid="{00000000-0005-0000-0000-000010520000}"/>
    <cellStyle name="Migliaia 3 4 2 2 5 3 4" xfId="27209" xr:uid="{00000000-0005-0000-0000-000011520000}"/>
    <cellStyle name="Migliaia 3 4 2 2 5 4" xfId="7226" xr:uid="{00000000-0005-0000-0000-000012520000}"/>
    <cellStyle name="Migliaia 3 4 2 2 5 4 2" xfId="18643" xr:uid="{00000000-0005-0000-0000-000013520000}"/>
    <cellStyle name="Migliaia 3 4 2 2 5 4 2 2" xfId="41480" xr:uid="{00000000-0005-0000-0000-000014520000}"/>
    <cellStyle name="Migliaia 3 4 2 2 5 4 3" xfId="30063" xr:uid="{00000000-0005-0000-0000-000015520000}"/>
    <cellStyle name="Migliaia 3 4 2 2 5 5" xfId="12935" xr:uid="{00000000-0005-0000-0000-000016520000}"/>
    <cellStyle name="Migliaia 3 4 2 2 5 5 2" xfId="35772" xr:uid="{00000000-0005-0000-0000-000017520000}"/>
    <cellStyle name="Migliaia 3 4 2 2 5 6" xfId="24355" xr:uid="{00000000-0005-0000-0000-000018520000}"/>
    <cellStyle name="Migliaia 3 4 2 2 6" xfId="1730" xr:uid="{00000000-0005-0000-0000-000019520000}"/>
    <cellStyle name="Migliaia 3 4 2 2 6 2" xfId="3159" xr:uid="{00000000-0005-0000-0000-00001A520000}"/>
    <cellStyle name="Migliaia 3 4 2 2 6 2 2" xfId="6015" xr:uid="{00000000-0005-0000-0000-00001B520000}"/>
    <cellStyle name="Migliaia 3 4 2 2 6 2 2 2" xfId="11723" xr:uid="{00000000-0005-0000-0000-00001C520000}"/>
    <cellStyle name="Migliaia 3 4 2 2 6 2 2 2 2" xfId="23141" xr:uid="{00000000-0005-0000-0000-00001D520000}"/>
    <cellStyle name="Migliaia 3 4 2 2 6 2 2 2 2 2" xfId="45978" xr:uid="{00000000-0005-0000-0000-00001E520000}"/>
    <cellStyle name="Migliaia 3 4 2 2 6 2 2 2 3" xfId="34561" xr:uid="{00000000-0005-0000-0000-00001F520000}"/>
    <cellStyle name="Migliaia 3 4 2 2 6 2 2 3" xfId="17433" xr:uid="{00000000-0005-0000-0000-000020520000}"/>
    <cellStyle name="Migliaia 3 4 2 2 6 2 2 3 2" xfId="40270" xr:uid="{00000000-0005-0000-0000-000021520000}"/>
    <cellStyle name="Migliaia 3 4 2 2 6 2 2 4" xfId="28853" xr:uid="{00000000-0005-0000-0000-000022520000}"/>
    <cellStyle name="Migliaia 3 4 2 2 6 2 3" xfId="8870" xr:uid="{00000000-0005-0000-0000-000023520000}"/>
    <cellStyle name="Migliaia 3 4 2 2 6 2 3 2" xfId="20287" xr:uid="{00000000-0005-0000-0000-000024520000}"/>
    <cellStyle name="Migliaia 3 4 2 2 6 2 3 2 2" xfId="43124" xr:uid="{00000000-0005-0000-0000-000025520000}"/>
    <cellStyle name="Migliaia 3 4 2 2 6 2 3 3" xfId="31707" xr:uid="{00000000-0005-0000-0000-000026520000}"/>
    <cellStyle name="Migliaia 3 4 2 2 6 2 4" xfId="14579" xr:uid="{00000000-0005-0000-0000-000027520000}"/>
    <cellStyle name="Migliaia 3 4 2 2 6 2 4 2" xfId="37416" xr:uid="{00000000-0005-0000-0000-000028520000}"/>
    <cellStyle name="Migliaia 3 4 2 2 6 2 5" xfId="25999" xr:uid="{00000000-0005-0000-0000-000029520000}"/>
    <cellStyle name="Migliaia 3 4 2 2 6 3" xfId="4588" xr:uid="{00000000-0005-0000-0000-00002A520000}"/>
    <cellStyle name="Migliaia 3 4 2 2 6 3 2" xfId="10297" xr:uid="{00000000-0005-0000-0000-00002B520000}"/>
    <cellStyle name="Migliaia 3 4 2 2 6 3 2 2" xfId="21714" xr:uid="{00000000-0005-0000-0000-00002C520000}"/>
    <cellStyle name="Migliaia 3 4 2 2 6 3 2 2 2" xfId="44551" xr:uid="{00000000-0005-0000-0000-00002D520000}"/>
    <cellStyle name="Migliaia 3 4 2 2 6 3 2 3" xfId="33134" xr:uid="{00000000-0005-0000-0000-00002E520000}"/>
    <cellStyle name="Migliaia 3 4 2 2 6 3 3" xfId="16006" xr:uid="{00000000-0005-0000-0000-00002F520000}"/>
    <cellStyle name="Migliaia 3 4 2 2 6 3 3 2" xfId="38843" xr:uid="{00000000-0005-0000-0000-000030520000}"/>
    <cellStyle name="Migliaia 3 4 2 2 6 3 4" xfId="27426" xr:uid="{00000000-0005-0000-0000-000031520000}"/>
    <cellStyle name="Migliaia 3 4 2 2 6 4" xfId="7443" xr:uid="{00000000-0005-0000-0000-000032520000}"/>
    <cellStyle name="Migliaia 3 4 2 2 6 4 2" xfId="18860" xr:uid="{00000000-0005-0000-0000-000033520000}"/>
    <cellStyle name="Migliaia 3 4 2 2 6 4 2 2" xfId="41697" xr:uid="{00000000-0005-0000-0000-000034520000}"/>
    <cellStyle name="Migliaia 3 4 2 2 6 4 3" xfId="30280" xr:uid="{00000000-0005-0000-0000-000035520000}"/>
    <cellStyle name="Migliaia 3 4 2 2 6 5" xfId="13152" xr:uid="{00000000-0005-0000-0000-000036520000}"/>
    <cellStyle name="Migliaia 3 4 2 2 6 5 2" xfId="35989" xr:uid="{00000000-0005-0000-0000-000037520000}"/>
    <cellStyle name="Migliaia 3 4 2 2 6 6" xfId="24572" xr:uid="{00000000-0005-0000-0000-000038520000}"/>
    <cellStyle name="Migliaia 3 4 2 2 7" xfId="2074" xr:uid="{00000000-0005-0000-0000-000039520000}"/>
    <cellStyle name="Migliaia 3 4 2 2 7 2" xfId="4930" xr:uid="{00000000-0005-0000-0000-00003A520000}"/>
    <cellStyle name="Migliaia 3 4 2 2 7 2 2" xfId="10638" xr:uid="{00000000-0005-0000-0000-00003B520000}"/>
    <cellStyle name="Migliaia 3 4 2 2 7 2 2 2" xfId="22056" xr:uid="{00000000-0005-0000-0000-00003C520000}"/>
    <cellStyle name="Migliaia 3 4 2 2 7 2 2 2 2" xfId="44893" xr:uid="{00000000-0005-0000-0000-00003D520000}"/>
    <cellStyle name="Migliaia 3 4 2 2 7 2 2 3" xfId="33476" xr:uid="{00000000-0005-0000-0000-00003E520000}"/>
    <cellStyle name="Migliaia 3 4 2 2 7 2 3" xfId="16348" xr:uid="{00000000-0005-0000-0000-00003F520000}"/>
    <cellStyle name="Migliaia 3 4 2 2 7 2 3 2" xfId="39185" xr:uid="{00000000-0005-0000-0000-000040520000}"/>
    <cellStyle name="Migliaia 3 4 2 2 7 2 4" xfId="27768" xr:uid="{00000000-0005-0000-0000-000041520000}"/>
    <cellStyle name="Migliaia 3 4 2 2 7 3" xfId="7785" xr:uid="{00000000-0005-0000-0000-000042520000}"/>
    <cellStyle name="Migliaia 3 4 2 2 7 3 2" xfId="19202" xr:uid="{00000000-0005-0000-0000-000043520000}"/>
    <cellStyle name="Migliaia 3 4 2 2 7 3 2 2" xfId="42039" xr:uid="{00000000-0005-0000-0000-000044520000}"/>
    <cellStyle name="Migliaia 3 4 2 2 7 3 3" xfId="30622" xr:uid="{00000000-0005-0000-0000-000045520000}"/>
    <cellStyle name="Migliaia 3 4 2 2 7 4" xfId="13494" xr:uid="{00000000-0005-0000-0000-000046520000}"/>
    <cellStyle name="Migliaia 3 4 2 2 7 4 2" xfId="36331" xr:uid="{00000000-0005-0000-0000-000047520000}"/>
    <cellStyle name="Migliaia 3 4 2 2 7 5" xfId="24914" xr:uid="{00000000-0005-0000-0000-000048520000}"/>
    <cellStyle name="Migliaia 3 4 2 2 8" xfId="3503" xr:uid="{00000000-0005-0000-0000-000049520000}"/>
    <cellStyle name="Migliaia 3 4 2 2 8 2" xfId="9212" xr:uid="{00000000-0005-0000-0000-00004A520000}"/>
    <cellStyle name="Migliaia 3 4 2 2 8 2 2" xfId="20629" xr:uid="{00000000-0005-0000-0000-00004B520000}"/>
    <cellStyle name="Migliaia 3 4 2 2 8 2 2 2" xfId="43466" xr:uid="{00000000-0005-0000-0000-00004C520000}"/>
    <cellStyle name="Migliaia 3 4 2 2 8 2 3" xfId="32049" xr:uid="{00000000-0005-0000-0000-00004D520000}"/>
    <cellStyle name="Migliaia 3 4 2 2 8 3" xfId="14921" xr:uid="{00000000-0005-0000-0000-00004E520000}"/>
    <cellStyle name="Migliaia 3 4 2 2 8 3 2" xfId="37758" xr:uid="{00000000-0005-0000-0000-00004F520000}"/>
    <cellStyle name="Migliaia 3 4 2 2 8 4" xfId="26341" xr:uid="{00000000-0005-0000-0000-000050520000}"/>
    <cellStyle name="Migliaia 3 4 2 2 9" xfId="6358" xr:uid="{00000000-0005-0000-0000-000051520000}"/>
    <cellStyle name="Migliaia 3 4 2 2 9 2" xfId="17775" xr:uid="{00000000-0005-0000-0000-000052520000}"/>
    <cellStyle name="Migliaia 3 4 2 2 9 2 2" xfId="40612" xr:uid="{00000000-0005-0000-0000-000053520000}"/>
    <cellStyle name="Migliaia 3 4 2 2 9 3" xfId="29195" xr:uid="{00000000-0005-0000-0000-000054520000}"/>
    <cellStyle name="Migliaia 3 4 2 3" xfId="595" xr:uid="{00000000-0005-0000-0000-000055520000}"/>
    <cellStyle name="Migliaia 3 4 2 3 2" xfId="2177" xr:uid="{00000000-0005-0000-0000-000056520000}"/>
    <cellStyle name="Migliaia 3 4 2 3 2 2" xfId="5033" xr:uid="{00000000-0005-0000-0000-000057520000}"/>
    <cellStyle name="Migliaia 3 4 2 3 2 2 2" xfId="10741" xr:uid="{00000000-0005-0000-0000-000058520000}"/>
    <cellStyle name="Migliaia 3 4 2 3 2 2 2 2" xfId="22159" xr:uid="{00000000-0005-0000-0000-000059520000}"/>
    <cellStyle name="Migliaia 3 4 2 3 2 2 2 2 2" xfId="44996" xr:uid="{00000000-0005-0000-0000-00005A520000}"/>
    <cellStyle name="Migliaia 3 4 2 3 2 2 2 3" xfId="33579" xr:uid="{00000000-0005-0000-0000-00005B520000}"/>
    <cellStyle name="Migliaia 3 4 2 3 2 2 3" xfId="16451" xr:uid="{00000000-0005-0000-0000-00005C520000}"/>
    <cellStyle name="Migliaia 3 4 2 3 2 2 3 2" xfId="39288" xr:uid="{00000000-0005-0000-0000-00005D520000}"/>
    <cellStyle name="Migliaia 3 4 2 3 2 2 4" xfId="27871" xr:uid="{00000000-0005-0000-0000-00005E520000}"/>
    <cellStyle name="Migliaia 3 4 2 3 2 3" xfId="7888" xr:uid="{00000000-0005-0000-0000-00005F520000}"/>
    <cellStyle name="Migliaia 3 4 2 3 2 3 2" xfId="19305" xr:uid="{00000000-0005-0000-0000-000060520000}"/>
    <cellStyle name="Migliaia 3 4 2 3 2 3 2 2" xfId="42142" xr:uid="{00000000-0005-0000-0000-000061520000}"/>
    <cellStyle name="Migliaia 3 4 2 3 2 3 3" xfId="30725" xr:uid="{00000000-0005-0000-0000-000062520000}"/>
    <cellStyle name="Migliaia 3 4 2 3 2 4" xfId="13597" xr:uid="{00000000-0005-0000-0000-000063520000}"/>
    <cellStyle name="Migliaia 3 4 2 3 2 4 2" xfId="36434" xr:uid="{00000000-0005-0000-0000-000064520000}"/>
    <cellStyle name="Migliaia 3 4 2 3 2 5" xfId="25017" xr:uid="{00000000-0005-0000-0000-000065520000}"/>
    <cellStyle name="Migliaia 3 4 2 3 3" xfId="3606" xr:uid="{00000000-0005-0000-0000-000066520000}"/>
    <cellStyle name="Migliaia 3 4 2 3 3 2" xfId="9315" xr:uid="{00000000-0005-0000-0000-000067520000}"/>
    <cellStyle name="Migliaia 3 4 2 3 3 2 2" xfId="20732" xr:uid="{00000000-0005-0000-0000-000068520000}"/>
    <cellStyle name="Migliaia 3 4 2 3 3 2 2 2" xfId="43569" xr:uid="{00000000-0005-0000-0000-000069520000}"/>
    <cellStyle name="Migliaia 3 4 2 3 3 2 3" xfId="32152" xr:uid="{00000000-0005-0000-0000-00006A520000}"/>
    <cellStyle name="Migliaia 3 4 2 3 3 3" xfId="15024" xr:uid="{00000000-0005-0000-0000-00006B520000}"/>
    <cellStyle name="Migliaia 3 4 2 3 3 3 2" xfId="37861" xr:uid="{00000000-0005-0000-0000-00006C520000}"/>
    <cellStyle name="Migliaia 3 4 2 3 3 4" xfId="26444" xr:uid="{00000000-0005-0000-0000-00006D520000}"/>
    <cellStyle name="Migliaia 3 4 2 3 4" xfId="6461" xr:uid="{00000000-0005-0000-0000-00006E520000}"/>
    <cellStyle name="Migliaia 3 4 2 3 4 2" xfId="17878" xr:uid="{00000000-0005-0000-0000-00006F520000}"/>
    <cellStyle name="Migliaia 3 4 2 3 4 2 2" xfId="40715" xr:uid="{00000000-0005-0000-0000-000070520000}"/>
    <cellStyle name="Migliaia 3 4 2 3 4 3" xfId="29298" xr:uid="{00000000-0005-0000-0000-000071520000}"/>
    <cellStyle name="Migliaia 3 4 2 3 5" xfId="12170" xr:uid="{00000000-0005-0000-0000-000072520000}"/>
    <cellStyle name="Migliaia 3 4 2 3 5 2" xfId="35007" xr:uid="{00000000-0005-0000-0000-000073520000}"/>
    <cellStyle name="Migliaia 3 4 2 3 6" xfId="23590" xr:uid="{00000000-0005-0000-0000-000074520000}"/>
    <cellStyle name="Migliaia 3 4 2 4" xfId="858" xr:uid="{00000000-0005-0000-0000-000075520000}"/>
    <cellStyle name="Migliaia 3 4 2 4 2" xfId="2394" xr:uid="{00000000-0005-0000-0000-000076520000}"/>
    <cellStyle name="Migliaia 3 4 2 4 2 2" xfId="5250" xr:uid="{00000000-0005-0000-0000-000077520000}"/>
    <cellStyle name="Migliaia 3 4 2 4 2 2 2" xfId="10958" xr:uid="{00000000-0005-0000-0000-000078520000}"/>
    <cellStyle name="Migliaia 3 4 2 4 2 2 2 2" xfId="22376" xr:uid="{00000000-0005-0000-0000-000079520000}"/>
    <cellStyle name="Migliaia 3 4 2 4 2 2 2 2 2" xfId="45213" xr:uid="{00000000-0005-0000-0000-00007A520000}"/>
    <cellStyle name="Migliaia 3 4 2 4 2 2 2 3" xfId="33796" xr:uid="{00000000-0005-0000-0000-00007B520000}"/>
    <cellStyle name="Migliaia 3 4 2 4 2 2 3" xfId="16668" xr:uid="{00000000-0005-0000-0000-00007C520000}"/>
    <cellStyle name="Migliaia 3 4 2 4 2 2 3 2" xfId="39505" xr:uid="{00000000-0005-0000-0000-00007D520000}"/>
    <cellStyle name="Migliaia 3 4 2 4 2 2 4" xfId="28088" xr:uid="{00000000-0005-0000-0000-00007E520000}"/>
    <cellStyle name="Migliaia 3 4 2 4 2 3" xfId="8105" xr:uid="{00000000-0005-0000-0000-00007F520000}"/>
    <cellStyle name="Migliaia 3 4 2 4 2 3 2" xfId="19522" xr:uid="{00000000-0005-0000-0000-000080520000}"/>
    <cellStyle name="Migliaia 3 4 2 4 2 3 2 2" xfId="42359" xr:uid="{00000000-0005-0000-0000-000081520000}"/>
    <cellStyle name="Migliaia 3 4 2 4 2 3 3" xfId="30942" xr:uid="{00000000-0005-0000-0000-000082520000}"/>
    <cellStyle name="Migliaia 3 4 2 4 2 4" xfId="13814" xr:uid="{00000000-0005-0000-0000-000083520000}"/>
    <cellStyle name="Migliaia 3 4 2 4 2 4 2" xfId="36651" xr:uid="{00000000-0005-0000-0000-000084520000}"/>
    <cellStyle name="Migliaia 3 4 2 4 2 5" xfId="25234" xr:uid="{00000000-0005-0000-0000-000085520000}"/>
    <cellStyle name="Migliaia 3 4 2 4 3" xfId="3823" xr:uid="{00000000-0005-0000-0000-000086520000}"/>
    <cellStyle name="Migliaia 3 4 2 4 3 2" xfId="9532" xr:uid="{00000000-0005-0000-0000-000087520000}"/>
    <cellStyle name="Migliaia 3 4 2 4 3 2 2" xfId="20949" xr:uid="{00000000-0005-0000-0000-000088520000}"/>
    <cellStyle name="Migliaia 3 4 2 4 3 2 2 2" xfId="43786" xr:uid="{00000000-0005-0000-0000-000089520000}"/>
    <cellStyle name="Migliaia 3 4 2 4 3 2 3" xfId="32369" xr:uid="{00000000-0005-0000-0000-00008A520000}"/>
    <cellStyle name="Migliaia 3 4 2 4 3 3" xfId="15241" xr:uid="{00000000-0005-0000-0000-00008B520000}"/>
    <cellStyle name="Migliaia 3 4 2 4 3 3 2" xfId="38078" xr:uid="{00000000-0005-0000-0000-00008C520000}"/>
    <cellStyle name="Migliaia 3 4 2 4 3 4" xfId="26661" xr:uid="{00000000-0005-0000-0000-00008D520000}"/>
    <cellStyle name="Migliaia 3 4 2 4 4" xfId="6678" xr:uid="{00000000-0005-0000-0000-00008E520000}"/>
    <cellStyle name="Migliaia 3 4 2 4 4 2" xfId="18095" xr:uid="{00000000-0005-0000-0000-00008F520000}"/>
    <cellStyle name="Migliaia 3 4 2 4 4 2 2" xfId="40932" xr:uid="{00000000-0005-0000-0000-000090520000}"/>
    <cellStyle name="Migliaia 3 4 2 4 4 3" xfId="29515" xr:uid="{00000000-0005-0000-0000-000091520000}"/>
    <cellStyle name="Migliaia 3 4 2 4 5" xfId="12387" xr:uid="{00000000-0005-0000-0000-000092520000}"/>
    <cellStyle name="Migliaia 3 4 2 4 5 2" xfId="35224" xr:uid="{00000000-0005-0000-0000-000093520000}"/>
    <cellStyle name="Migliaia 3 4 2 4 6" xfId="23807" xr:uid="{00000000-0005-0000-0000-000094520000}"/>
    <cellStyle name="Migliaia 3 4 2 5" xfId="1105" xr:uid="{00000000-0005-0000-0000-000095520000}"/>
    <cellStyle name="Migliaia 3 4 2 5 2" xfId="2611" xr:uid="{00000000-0005-0000-0000-000096520000}"/>
    <cellStyle name="Migliaia 3 4 2 5 2 2" xfId="5467" xr:uid="{00000000-0005-0000-0000-000097520000}"/>
    <cellStyle name="Migliaia 3 4 2 5 2 2 2" xfId="11175" xr:uid="{00000000-0005-0000-0000-000098520000}"/>
    <cellStyle name="Migliaia 3 4 2 5 2 2 2 2" xfId="22593" xr:uid="{00000000-0005-0000-0000-000099520000}"/>
    <cellStyle name="Migliaia 3 4 2 5 2 2 2 2 2" xfId="45430" xr:uid="{00000000-0005-0000-0000-00009A520000}"/>
    <cellStyle name="Migliaia 3 4 2 5 2 2 2 3" xfId="34013" xr:uid="{00000000-0005-0000-0000-00009B520000}"/>
    <cellStyle name="Migliaia 3 4 2 5 2 2 3" xfId="16885" xr:uid="{00000000-0005-0000-0000-00009C520000}"/>
    <cellStyle name="Migliaia 3 4 2 5 2 2 3 2" xfId="39722" xr:uid="{00000000-0005-0000-0000-00009D520000}"/>
    <cellStyle name="Migliaia 3 4 2 5 2 2 4" xfId="28305" xr:uid="{00000000-0005-0000-0000-00009E520000}"/>
    <cellStyle name="Migliaia 3 4 2 5 2 3" xfId="8322" xr:uid="{00000000-0005-0000-0000-00009F520000}"/>
    <cellStyle name="Migliaia 3 4 2 5 2 3 2" xfId="19739" xr:uid="{00000000-0005-0000-0000-0000A0520000}"/>
    <cellStyle name="Migliaia 3 4 2 5 2 3 2 2" xfId="42576" xr:uid="{00000000-0005-0000-0000-0000A1520000}"/>
    <cellStyle name="Migliaia 3 4 2 5 2 3 3" xfId="31159" xr:uid="{00000000-0005-0000-0000-0000A2520000}"/>
    <cellStyle name="Migliaia 3 4 2 5 2 4" xfId="14031" xr:uid="{00000000-0005-0000-0000-0000A3520000}"/>
    <cellStyle name="Migliaia 3 4 2 5 2 4 2" xfId="36868" xr:uid="{00000000-0005-0000-0000-0000A4520000}"/>
    <cellStyle name="Migliaia 3 4 2 5 2 5" xfId="25451" xr:uid="{00000000-0005-0000-0000-0000A5520000}"/>
    <cellStyle name="Migliaia 3 4 2 5 3" xfId="4040" xr:uid="{00000000-0005-0000-0000-0000A6520000}"/>
    <cellStyle name="Migliaia 3 4 2 5 3 2" xfId="9749" xr:uid="{00000000-0005-0000-0000-0000A7520000}"/>
    <cellStyle name="Migliaia 3 4 2 5 3 2 2" xfId="21166" xr:uid="{00000000-0005-0000-0000-0000A8520000}"/>
    <cellStyle name="Migliaia 3 4 2 5 3 2 2 2" xfId="44003" xr:uid="{00000000-0005-0000-0000-0000A9520000}"/>
    <cellStyle name="Migliaia 3 4 2 5 3 2 3" xfId="32586" xr:uid="{00000000-0005-0000-0000-0000AA520000}"/>
    <cellStyle name="Migliaia 3 4 2 5 3 3" xfId="15458" xr:uid="{00000000-0005-0000-0000-0000AB520000}"/>
    <cellStyle name="Migliaia 3 4 2 5 3 3 2" xfId="38295" xr:uid="{00000000-0005-0000-0000-0000AC520000}"/>
    <cellStyle name="Migliaia 3 4 2 5 3 4" xfId="26878" xr:uid="{00000000-0005-0000-0000-0000AD520000}"/>
    <cellStyle name="Migliaia 3 4 2 5 4" xfId="6895" xr:uid="{00000000-0005-0000-0000-0000AE520000}"/>
    <cellStyle name="Migliaia 3 4 2 5 4 2" xfId="18312" xr:uid="{00000000-0005-0000-0000-0000AF520000}"/>
    <cellStyle name="Migliaia 3 4 2 5 4 2 2" xfId="41149" xr:uid="{00000000-0005-0000-0000-0000B0520000}"/>
    <cellStyle name="Migliaia 3 4 2 5 4 3" xfId="29732" xr:uid="{00000000-0005-0000-0000-0000B1520000}"/>
    <cellStyle name="Migliaia 3 4 2 5 5" xfId="12604" xr:uid="{00000000-0005-0000-0000-0000B2520000}"/>
    <cellStyle name="Migliaia 3 4 2 5 5 2" xfId="35441" xr:uid="{00000000-0005-0000-0000-0000B3520000}"/>
    <cellStyle name="Migliaia 3 4 2 5 6" xfId="24024" xr:uid="{00000000-0005-0000-0000-0000B4520000}"/>
    <cellStyle name="Migliaia 3 4 2 6" xfId="1352" xr:uid="{00000000-0005-0000-0000-0000B5520000}"/>
    <cellStyle name="Migliaia 3 4 2 6 2" xfId="2828" xr:uid="{00000000-0005-0000-0000-0000B6520000}"/>
    <cellStyle name="Migliaia 3 4 2 6 2 2" xfId="5684" xr:uid="{00000000-0005-0000-0000-0000B7520000}"/>
    <cellStyle name="Migliaia 3 4 2 6 2 2 2" xfId="11392" xr:uid="{00000000-0005-0000-0000-0000B8520000}"/>
    <cellStyle name="Migliaia 3 4 2 6 2 2 2 2" xfId="22810" xr:uid="{00000000-0005-0000-0000-0000B9520000}"/>
    <cellStyle name="Migliaia 3 4 2 6 2 2 2 2 2" xfId="45647" xr:uid="{00000000-0005-0000-0000-0000BA520000}"/>
    <cellStyle name="Migliaia 3 4 2 6 2 2 2 3" xfId="34230" xr:uid="{00000000-0005-0000-0000-0000BB520000}"/>
    <cellStyle name="Migliaia 3 4 2 6 2 2 3" xfId="17102" xr:uid="{00000000-0005-0000-0000-0000BC520000}"/>
    <cellStyle name="Migliaia 3 4 2 6 2 2 3 2" xfId="39939" xr:uid="{00000000-0005-0000-0000-0000BD520000}"/>
    <cellStyle name="Migliaia 3 4 2 6 2 2 4" xfId="28522" xr:uid="{00000000-0005-0000-0000-0000BE520000}"/>
    <cellStyle name="Migliaia 3 4 2 6 2 3" xfId="8539" xr:uid="{00000000-0005-0000-0000-0000BF520000}"/>
    <cellStyle name="Migliaia 3 4 2 6 2 3 2" xfId="19956" xr:uid="{00000000-0005-0000-0000-0000C0520000}"/>
    <cellStyle name="Migliaia 3 4 2 6 2 3 2 2" xfId="42793" xr:uid="{00000000-0005-0000-0000-0000C1520000}"/>
    <cellStyle name="Migliaia 3 4 2 6 2 3 3" xfId="31376" xr:uid="{00000000-0005-0000-0000-0000C2520000}"/>
    <cellStyle name="Migliaia 3 4 2 6 2 4" xfId="14248" xr:uid="{00000000-0005-0000-0000-0000C3520000}"/>
    <cellStyle name="Migliaia 3 4 2 6 2 4 2" xfId="37085" xr:uid="{00000000-0005-0000-0000-0000C4520000}"/>
    <cellStyle name="Migliaia 3 4 2 6 2 5" xfId="25668" xr:uid="{00000000-0005-0000-0000-0000C5520000}"/>
    <cellStyle name="Migliaia 3 4 2 6 3" xfId="4257" xr:uid="{00000000-0005-0000-0000-0000C6520000}"/>
    <cellStyle name="Migliaia 3 4 2 6 3 2" xfId="9966" xr:uid="{00000000-0005-0000-0000-0000C7520000}"/>
    <cellStyle name="Migliaia 3 4 2 6 3 2 2" xfId="21383" xr:uid="{00000000-0005-0000-0000-0000C8520000}"/>
    <cellStyle name="Migliaia 3 4 2 6 3 2 2 2" xfId="44220" xr:uid="{00000000-0005-0000-0000-0000C9520000}"/>
    <cellStyle name="Migliaia 3 4 2 6 3 2 3" xfId="32803" xr:uid="{00000000-0005-0000-0000-0000CA520000}"/>
    <cellStyle name="Migliaia 3 4 2 6 3 3" xfId="15675" xr:uid="{00000000-0005-0000-0000-0000CB520000}"/>
    <cellStyle name="Migliaia 3 4 2 6 3 3 2" xfId="38512" xr:uid="{00000000-0005-0000-0000-0000CC520000}"/>
    <cellStyle name="Migliaia 3 4 2 6 3 4" xfId="27095" xr:uid="{00000000-0005-0000-0000-0000CD520000}"/>
    <cellStyle name="Migliaia 3 4 2 6 4" xfId="7112" xr:uid="{00000000-0005-0000-0000-0000CE520000}"/>
    <cellStyle name="Migliaia 3 4 2 6 4 2" xfId="18529" xr:uid="{00000000-0005-0000-0000-0000CF520000}"/>
    <cellStyle name="Migliaia 3 4 2 6 4 2 2" xfId="41366" xr:uid="{00000000-0005-0000-0000-0000D0520000}"/>
    <cellStyle name="Migliaia 3 4 2 6 4 3" xfId="29949" xr:uid="{00000000-0005-0000-0000-0000D1520000}"/>
    <cellStyle name="Migliaia 3 4 2 6 5" xfId="12821" xr:uid="{00000000-0005-0000-0000-0000D2520000}"/>
    <cellStyle name="Migliaia 3 4 2 6 5 2" xfId="35658" xr:uid="{00000000-0005-0000-0000-0000D3520000}"/>
    <cellStyle name="Migliaia 3 4 2 6 6" xfId="24241" xr:uid="{00000000-0005-0000-0000-0000D4520000}"/>
    <cellStyle name="Migliaia 3 4 2 7" xfId="1599" xr:uid="{00000000-0005-0000-0000-0000D5520000}"/>
    <cellStyle name="Migliaia 3 4 2 7 2" xfId="3045" xr:uid="{00000000-0005-0000-0000-0000D6520000}"/>
    <cellStyle name="Migliaia 3 4 2 7 2 2" xfId="5901" xr:uid="{00000000-0005-0000-0000-0000D7520000}"/>
    <cellStyle name="Migliaia 3 4 2 7 2 2 2" xfId="11609" xr:uid="{00000000-0005-0000-0000-0000D8520000}"/>
    <cellStyle name="Migliaia 3 4 2 7 2 2 2 2" xfId="23027" xr:uid="{00000000-0005-0000-0000-0000D9520000}"/>
    <cellStyle name="Migliaia 3 4 2 7 2 2 2 2 2" xfId="45864" xr:uid="{00000000-0005-0000-0000-0000DA520000}"/>
    <cellStyle name="Migliaia 3 4 2 7 2 2 2 3" xfId="34447" xr:uid="{00000000-0005-0000-0000-0000DB520000}"/>
    <cellStyle name="Migliaia 3 4 2 7 2 2 3" xfId="17319" xr:uid="{00000000-0005-0000-0000-0000DC520000}"/>
    <cellStyle name="Migliaia 3 4 2 7 2 2 3 2" xfId="40156" xr:uid="{00000000-0005-0000-0000-0000DD520000}"/>
    <cellStyle name="Migliaia 3 4 2 7 2 2 4" xfId="28739" xr:uid="{00000000-0005-0000-0000-0000DE520000}"/>
    <cellStyle name="Migliaia 3 4 2 7 2 3" xfId="8756" xr:uid="{00000000-0005-0000-0000-0000DF520000}"/>
    <cellStyle name="Migliaia 3 4 2 7 2 3 2" xfId="20173" xr:uid="{00000000-0005-0000-0000-0000E0520000}"/>
    <cellStyle name="Migliaia 3 4 2 7 2 3 2 2" xfId="43010" xr:uid="{00000000-0005-0000-0000-0000E1520000}"/>
    <cellStyle name="Migliaia 3 4 2 7 2 3 3" xfId="31593" xr:uid="{00000000-0005-0000-0000-0000E2520000}"/>
    <cellStyle name="Migliaia 3 4 2 7 2 4" xfId="14465" xr:uid="{00000000-0005-0000-0000-0000E3520000}"/>
    <cellStyle name="Migliaia 3 4 2 7 2 4 2" xfId="37302" xr:uid="{00000000-0005-0000-0000-0000E4520000}"/>
    <cellStyle name="Migliaia 3 4 2 7 2 5" xfId="25885" xr:uid="{00000000-0005-0000-0000-0000E5520000}"/>
    <cellStyle name="Migliaia 3 4 2 7 3" xfId="4474" xr:uid="{00000000-0005-0000-0000-0000E6520000}"/>
    <cellStyle name="Migliaia 3 4 2 7 3 2" xfId="10183" xr:uid="{00000000-0005-0000-0000-0000E7520000}"/>
    <cellStyle name="Migliaia 3 4 2 7 3 2 2" xfId="21600" xr:uid="{00000000-0005-0000-0000-0000E8520000}"/>
    <cellStyle name="Migliaia 3 4 2 7 3 2 2 2" xfId="44437" xr:uid="{00000000-0005-0000-0000-0000E9520000}"/>
    <cellStyle name="Migliaia 3 4 2 7 3 2 3" xfId="33020" xr:uid="{00000000-0005-0000-0000-0000EA520000}"/>
    <cellStyle name="Migliaia 3 4 2 7 3 3" xfId="15892" xr:uid="{00000000-0005-0000-0000-0000EB520000}"/>
    <cellStyle name="Migliaia 3 4 2 7 3 3 2" xfId="38729" xr:uid="{00000000-0005-0000-0000-0000EC520000}"/>
    <cellStyle name="Migliaia 3 4 2 7 3 4" xfId="27312" xr:uid="{00000000-0005-0000-0000-0000ED520000}"/>
    <cellStyle name="Migliaia 3 4 2 7 4" xfId="7329" xr:uid="{00000000-0005-0000-0000-0000EE520000}"/>
    <cellStyle name="Migliaia 3 4 2 7 4 2" xfId="18746" xr:uid="{00000000-0005-0000-0000-0000EF520000}"/>
    <cellStyle name="Migliaia 3 4 2 7 4 2 2" xfId="41583" xr:uid="{00000000-0005-0000-0000-0000F0520000}"/>
    <cellStyle name="Migliaia 3 4 2 7 4 3" xfId="30166" xr:uid="{00000000-0005-0000-0000-0000F1520000}"/>
    <cellStyle name="Migliaia 3 4 2 7 5" xfId="13038" xr:uid="{00000000-0005-0000-0000-0000F2520000}"/>
    <cellStyle name="Migliaia 3 4 2 7 5 2" xfId="35875" xr:uid="{00000000-0005-0000-0000-0000F3520000}"/>
    <cellStyle name="Migliaia 3 4 2 7 6" xfId="24458" xr:uid="{00000000-0005-0000-0000-0000F4520000}"/>
    <cellStyle name="Migliaia 3 4 2 8" xfId="1954" xr:uid="{00000000-0005-0000-0000-0000F5520000}"/>
    <cellStyle name="Migliaia 3 4 2 8 2" xfId="4810" xr:uid="{00000000-0005-0000-0000-0000F6520000}"/>
    <cellStyle name="Migliaia 3 4 2 8 2 2" xfId="10519" xr:uid="{00000000-0005-0000-0000-0000F7520000}"/>
    <cellStyle name="Migliaia 3 4 2 8 2 2 2" xfId="21936" xr:uid="{00000000-0005-0000-0000-0000F8520000}"/>
    <cellStyle name="Migliaia 3 4 2 8 2 2 2 2" xfId="44773" xr:uid="{00000000-0005-0000-0000-0000F9520000}"/>
    <cellStyle name="Migliaia 3 4 2 8 2 2 3" xfId="33356" xr:uid="{00000000-0005-0000-0000-0000FA520000}"/>
    <cellStyle name="Migliaia 3 4 2 8 2 3" xfId="16228" xr:uid="{00000000-0005-0000-0000-0000FB520000}"/>
    <cellStyle name="Migliaia 3 4 2 8 2 3 2" xfId="39065" xr:uid="{00000000-0005-0000-0000-0000FC520000}"/>
    <cellStyle name="Migliaia 3 4 2 8 2 4" xfId="27648" xr:uid="{00000000-0005-0000-0000-0000FD520000}"/>
    <cellStyle name="Migliaia 3 4 2 8 3" xfId="7665" xr:uid="{00000000-0005-0000-0000-0000FE520000}"/>
    <cellStyle name="Migliaia 3 4 2 8 3 2" xfId="19082" xr:uid="{00000000-0005-0000-0000-0000FF520000}"/>
    <cellStyle name="Migliaia 3 4 2 8 3 2 2" xfId="41919" xr:uid="{00000000-0005-0000-0000-000000530000}"/>
    <cellStyle name="Migliaia 3 4 2 8 3 3" xfId="30502" xr:uid="{00000000-0005-0000-0000-000001530000}"/>
    <cellStyle name="Migliaia 3 4 2 8 4" xfId="13374" xr:uid="{00000000-0005-0000-0000-000002530000}"/>
    <cellStyle name="Migliaia 3 4 2 8 4 2" xfId="36211" xr:uid="{00000000-0005-0000-0000-000003530000}"/>
    <cellStyle name="Migliaia 3 4 2 8 5" xfId="24794" xr:uid="{00000000-0005-0000-0000-000004530000}"/>
    <cellStyle name="Migliaia 3 4 2 9" xfId="3383" xr:uid="{00000000-0005-0000-0000-000005530000}"/>
    <cellStyle name="Migliaia 3 4 2 9 2" xfId="9092" xr:uid="{00000000-0005-0000-0000-000006530000}"/>
    <cellStyle name="Migliaia 3 4 2 9 2 2" xfId="20509" xr:uid="{00000000-0005-0000-0000-000007530000}"/>
    <cellStyle name="Migliaia 3 4 2 9 2 2 2" xfId="43346" xr:uid="{00000000-0005-0000-0000-000008530000}"/>
    <cellStyle name="Migliaia 3 4 2 9 2 3" xfId="31929" xr:uid="{00000000-0005-0000-0000-000009530000}"/>
    <cellStyle name="Migliaia 3 4 2 9 3" xfId="14801" xr:uid="{00000000-0005-0000-0000-00000A530000}"/>
    <cellStyle name="Migliaia 3 4 2 9 3 2" xfId="37638" xr:uid="{00000000-0005-0000-0000-00000B530000}"/>
    <cellStyle name="Migliaia 3 4 2 9 4" xfId="26221" xr:uid="{00000000-0005-0000-0000-00000C530000}"/>
    <cellStyle name="Migliaia 3 4 3" xfId="286" xr:uid="{00000000-0005-0000-0000-00000D530000}"/>
    <cellStyle name="Migliaia 3 4 3 10" xfId="6199" xr:uid="{00000000-0005-0000-0000-00000E530000}"/>
    <cellStyle name="Migliaia 3 4 3 10 2" xfId="17616" xr:uid="{00000000-0005-0000-0000-00000F530000}"/>
    <cellStyle name="Migliaia 3 4 3 10 2 2" xfId="40453" xr:uid="{00000000-0005-0000-0000-000010530000}"/>
    <cellStyle name="Migliaia 3 4 3 10 3" xfId="29036" xr:uid="{00000000-0005-0000-0000-000011530000}"/>
    <cellStyle name="Migliaia 3 4 3 11" xfId="11908" xr:uid="{00000000-0005-0000-0000-000012530000}"/>
    <cellStyle name="Migliaia 3 4 3 11 2" xfId="34745" xr:uid="{00000000-0005-0000-0000-000013530000}"/>
    <cellStyle name="Migliaia 3 4 3 12" xfId="23328" xr:uid="{00000000-0005-0000-0000-000014530000}"/>
    <cellStyle name="Migliaia 3 4 3 2" xfId="442" xr:uid="{00000000-0005-0000-0000-000015530000}"/>
    <cellStyle name="Migliaia 3 4 3 2 10" xfId="12034" xr:uid="{00000000-0005-0000-0000-000016530000}"/>
    <cellStyle name="Migliaia 3 4 3 2 10 2" xfId="34871" xr:uid="{00000000-0005-0000-0000-000017530000}"/>
    <cellStyle name="Migliaia 3 4 3 2 11" xfId="23454" xr:uid="{00000000-0005-0000-0000-000018530000}"/>
    <cellStyle name="Migliaia 3 4 3 2 2" xfId="696" xr:uid="{00000000-0005-0000-0000-000019530000}"/>
    <cellStyle name="Migliaia 3 4 3 2 2 2" xfId="2258" xr:uid="{00000000-0005-0000-0000-00001A530000}"/>
    <cellStyle name="Migliaia 3 4 3 2 2 2 2" xfId="5114" xr:uid="{00000000-0005-0000-0000-00001B530000}"/>
    <cellStyle name="Migliaia 3 4 3 2 2 2 2 2" xfId="10822" xr:uid="{00000000-0005-0000-0000-00001C530000}"/>
    <cellStyle name="Migliaia 3 4 3 2 2 2 2 2 2" xfId="22240" xr:uid="{00000000-0005-0000-0000-00001D530000}"/>
    <cellStyle name="Migliaia 3 4 3 2 2 2 2 2 2 2" xfId="45077" xr:uid="{00000000-0005-0000-0000-00001E530000}"/>
    <cellStyle name="Migliaia 3 4 3 2 2 2 2 2 3" xfId="33660" xr:uid="{00000000-0005-0000-0000-00001F530000}"/>
    <cellStyle name="Migliaia 3 4 3 2 2 2 2 3" xfId="16532" xr:uid="{00000000-0005-0000-0000-000020530000}"/>
    <cellStyle name="Migliaia 3 4 3 2 2 2 2 3 2" xfId="39369" xr:uid="{00000000-0005-0000-0000-000021530000}"/>
    <cellStyle name="Migliaia 3 4 3 2 2 2 2 4" xfId="27952" xr:uid="{00000000-0005-0000-0000-000022530000}"/>
    <cellStyle name="Migliaia 3 4 3 2 2 2 3" xfId="7969" xr:uid="{00000000-0005-0000-0000-000023530000}"/>
    <cellStyle name="Migliaia 3 4 3 2 2 2 3 2" xfId="19386" xr:uid="{00000000-0005-0000-0000-000024530000}"/>
    <cellStyle name="Migliaia 3 4 3 2 2 2 3 2 2" xfId="42223" xr:uid="{00000000-0005-0000-0000-000025530000}"/>
    <cellStyle name="Migliaia 3 4 3 2 2 2 3 3" xfId="30806" xr:uid="{00000000-0005-0000-0000-000026530000}"/>
    <cellStyle name="Migliaia 3 4 3 2 2 2 4" xfId="13678" xr:uid="{00000000-0005-0000-0000-000027530000}"/>
    <cellStyle name="Migliaia 3 4 3 2 2 2 4 2" xfId="36515" xr:uid="{00000000-0005-0000-0000-000028530000}"/>
    <cellStyle name="Migliaia 3 4 3 2 2 2 5" xfId="25098" xr:uid="{00000000-0005-0000-0000-000029530000}"/>
    <cellStyle name="Migliaia 3 4 3 2 2 3" xfId="3687" xr:uid="{00000000-0005-0000-0000-00002A530000}"/>
    <cellStyle name="Migliaia 3 4 3 2 2 3 2" xfId="9396" xr:uid="{00000000-0005-0000-0000-00002B530000}"/>
    <cellStyle name="Migliaia 3 4 3 2 2 3 2 2" xfId="20813" xr:uid="{00000000-0005-0000-0000-00002C530000}"/>
    <cellStyle name="Migliaia 3 4 3 2 2 3 2 2 2" xfId="43650" xr:uid="{00000000-0005-0000-0000-00002D530000}"/>
    <cellStyle name="Migliaia 3 4 3 2 2 3 2 3" xfId="32233" xr:uid="{00000000-0005-0000-0000-00002E530000}"/>
    <cellStyle name="Migliaia 3 4 3 2 2 3 3" xfId="15105" xr:uid="{00000000-0005-0000-0000-00002F530000}"/>
    <cellStyle name="Migliaia 3 4 3 2 2 3 3 2" xfId="37942" xr:uid="{00000000-0005-0000-0000-000030530000}"/>
    <cellStyle name="Migliaia 3 4 3 2 2 3 4" xfId="26525" xr:uid="{00000000-0005-0000-0000-000031530000}"/>
    <cellStyle name="Migliaia 3 4 3 2 2 4" xfId="6542" xr:uid="{00000000-0005-0000-0000-000032530000}"/>
    <cellStyle name="Migliaia 3 4 3 2 2 4 2" xfId="17959" xr:uid="{00000000-0005-0000-0000-000033530000}"/>
    <cellStyle name="Migliaia 3 4 3 2 2 4 2 2" xfId="40796" xr:uid="{00000000-0005-0000-0000-000034530000}"/>
    <cellStyle name="Migliaia 3 4 3 2 2 4 3" xfId="29379" xr:uid="{00000000-0005-0000-0000-000035530000}"/>
    <cellStyle name="Migliaia 3 4 3 2 2 5" xfId="12251" xr:uid="{00000000-0005-0000-0000-000036530000}"/>
    <cellStyle name="Migliaia 3 4 3 2 2 5 2" xfId="35088" xr:uid="{00000000-0005-0000-0000-000037530000}"/>
    <cellStyle name="Migliaia 3 4 3 2 2 6" xfId="23671" xr:uid="{00000000-0005-0000-0000-000038530000}"/>
    <cellStyle name="Migliaia 3 4 3 2 3" xfId="956" xr:uid="{00000000-0005-0000-0000-000039530000}"/>
    <cellStyle name="Migliaia 3 4 3 2 3 2" xfId="2475" xr:uid="{00000000-0005-0000-0000-00003A530000}"/>
    <cellStyle name="Migliaia 3 4 3 2 3 2 2" xfId="5331" xr:uid="{00000000-0005-0000-0000-00003B530000}"/>
    <cellStyle name="Migliaia 3 4 3 2 3 2 2 2" xfId="11039" xr:uid="{00000000-0005-0000-0000-00003C530000}"/>
    <cellStyle name="Migliaia 3 4 3 2 3 2 2 2 2" xfId="22457" xr:uid="{00000000-0005-0000-0000-00003D530000}"/>
    <cellStyle name="Migliaia 3 4 3 2 3 2 2 2 2 2" xfId="45294" xr:uid="{00000000-0005-0000-0000-00003E530000}"/>
    <cellStyle name="Migliaia 3 4 3 2 3 2 2 2 3" xfId="33877" xr:uid="{00000000-0005-0000-0000-00003F530000}"/>
    <cellStyle name="Migliaia 3 4 3 2 3 2 2 3" xfId="16749" xr:uid="{00000000-0005-0000-0000-000040530000}"/>
    <cellStyle name="Migliaia 3 4 3 2 3 2 2 3 2" xfId="39586" xr:uid="{00000000-0005-0000-0000-000041530000}"/>
    <cellStyle name="Migliaia 3 4 3 2 3 2 2 4" xfId="28169" xr:uid="{00000000-0005-0000-0000-000042530000}"/>
    <cellStyle name="Migliaia 3 4 3 2 3 2 3" xfId="8186" xr:uid="{00000000-0005-0000-0000-000043530000}"/>
    <cellStyle name="Migliaia 3 4 3 2 3 2 3 2" xfId="19603" xr:uid="{00000000-0005-0000-0000-000044530000}"/>
    <cellStyle name="Migliaia 3 4 3 2 3 2 3 2 2" xfId="42440" xr:uid="{00000000-0005-0000-0000-000045530000}"/>
    <cellStyle name="Migliaia 3 4 3 2 3 2 3 3" xfId="31023" xr:uid="{00000000-0005-0000-0000-000046530000}"/>
    <cellStyle name="Migliaia 3 4 3 2 3 2 4" xfId="13895" xr:uid="{00000000-0005-0000-0000-000047530000}"/>
    <cellStyle name="Migliaia 3 4 3 2 3 2 4 2" xfId="36732" xr:uid="{00000000-0005-0000-0000-000048530000}"/>
    <cellStyle name="Migliaia 3 4 3 2 3 2 5" xfId="25315" xr:uid="{00000000-0005-0000-0000-000049530000}"/>
    <cellStyle name="Migliaia 3 4 3 2 3 3" xfId="3904" xr:uid="{00000000-0005-0000-0000-00004A530000}"/>
    <cellStyle name="Migliaia 3 4 3 2 3 3 2" xfId="9613" xr:uid="{00000000-0005-0000-0000-00004B530000}"/>
    <cellStyle name="Migliaia 3 4 3 2 3 3 2 2" xfId="21030" xr:uid="{00000000-0005-0000-0000-00004C530000}"/>
    <cellStyle name="Migliaia 3 4 3 2 3 3 2 2 2" xfId="43867" xr:uid="{00000000-0005-0000-0000-00004D530000}"/>
    <cellStyle name="Migliaia 3 4 3 2 3 3 2 3" xfId="32450" xr:uid="{00000000-0005-0000-0000-00004E530000}"/>
    <cellStyle name="Migliaia 3 4 3 2 3 3 3" xfId="15322" xr:uid="{00000000-0005-0000-0000-00004F530000}"/>
    <cellStyle name="Migliaia 3 4 3 2 3 3 3 2" xfId="38159" xr:uid="{00000000-0005-0000-0000-000050530000}"/>
    <cellStyle name="Migliaia 3 4 3 2 3 3 4" xfId="26742" xr:uid="{00000000-0005-0000-0000-000051530000}"/>
    <cellStyle name="Migliaia 3 4 3 2 3 4" xfId="6759" xr:uid="{00000000-0005-0000-0000-000052530000}"/>
    <cellStyle name="Migliaia 3 4 3 2 3 4 2" xfId="18176" xr:uid="{00000000-0005-0000-0000-000053530000}"/>
    <cellStyle name="Migliaia 3 4 3 2 3 4 2 2" xfId="41013" xr:uid="{00000000-0005-0000-0000-000054530000}"/>
    <cellStyle name="Migliaia 3 4 3 2 3 4 3" xfId="29596" xr:uid="{00000000-0005-0000-0000-000055530000}"/>
    <cellStyle name="Migliaia 3 4 3 2 3 5" xfId="12468" xr:uid="{00000000-0005-0000-0000-000056530000}"/>
    <cellStyle name="Migliaia 3 4 3 2 3 5 2" xfId="35305" xr:uid="{00000000-0005-0000-0000-000057530000}"/>
    <cellStyle name="Migliaia 3 4 3 2 3 6" xfId="23888" xr:uid="{00000000-0005-0000-0000-000058530000}"/>
    <cellStyle name="Migliaia 3 4 3 2 4" xfId="1203" xr:uid="{00000000-0005-0000-0000-000059530000}"/>
    <cellStyle name="Migliaia 3 4 3 2 4 2" xfId="2692" xr:uid="{00000000-0005-0000-0000-00005A530000}"/>
    <cellStyle name="Migliaia 3 4 3 2 4 2 2" xfId="5548" xr:uid="{00000000-0005-0000-0000-00005B530000}"/>
    <cellStyle name="Migliaia 3 4 3 2 4 2 2 2" xfId="11256" xr:uid="{00000000-0005-0000-0000-00005C530000}"/>
    <cellStyle name="Migliaia 3 4 3 2 4 2 2 2 2" xfId="22674" xr:uid="{00000000-0005-0000-0000-00005D530000}"/>
    <cellStyle name="Migliaia 3 4 3 2 4 2 2 2 2 2" xfId="45511" xr:uid="{00000000-0005-0000-0000-00005E530000}"/>
    <cellStyle name="Migliaia 3 4 3 2 4 2 2 2 3" xfId="34094" xr:uid="{00000000-0005-0000-0000-00005F530000}"/>
    <cellStyle name="Migliaia 3 4 3 2 4 2 2 3" xfId="16966" xr:uid="{00000000-0005-0000-0000-000060530000}"/>
    <cellStyle name="Migliaia 3 4 3 2 4 2 2 3 2" xfId="39803" xr:uid="{00000000-0005-0000-0000-000061530000}"/>
    <cellStyle name="Migliaia 3 4 3 2 4 2 2 4" xfId="28386" xr:uid="{00000000-0005-0000-0000-000062530000}"/>
    <cellStyle name="Migliaia 3 4 3 2 4 2 3" xfId="8403" xr:uid="{00000000-0005-0000-0000-000063530000}"/>
    <cellStyle name="Migliaia 3 4 3 2 4 2 3 2" xfId="19820" xr:uid="{00000000-0005-0000-0000-000064530000}"/>
    <cellStyle name="Migliaia 3 4 3 2 4 2 3 2 2" xfId="42657" xr:uid="{00000000-0005-0000-0000-000065530000}"/>
    <cellStyle name="Migliaia 3 4 3 2 4 2 3 3" xfId="31240" xr:uid="{00000000-0005-0000-0000-000066530000}"/>
    <cellStyle name="Migliaia 3 4 3 2 4 2 4" xfId="14112" xr:uid="{00000000-0005-0000-0000-000067530000}"/>
    <cellStyle name="Migliaia 3 4 3 2 4 2 4 2" xfId="36949" xr:uid="{00000000-0005-0000-0000-000068530000}"/>
    <cellStyle name="Migliaia 3 4 3 2 4 2 5" xfId="25532" xr:uid="{00000000-0005-0000-0000-000069530000}"/>
    <cellStyle name="Migliaia 3 4 3 2 4 3" xfId="4121" xr:uid="{00000000-0005-0000-0000-00006A530000}"/>
    <cellStyle name="Migliaia 3 4 3 2 4 3 2" xfId="9830" xr:uid="{00000000-0005-0000-0000-00006B530000}"/>
    <cellStyle name="Migliaia 3 4 3 2 4 3 2 2" xfId="21247" xr:uid="{00000000-0005-0000-0000-00006C530000}"/>
    <cellStyle name="Migliaia 3 4 3 2 4 3 2 2 2" xfId="44084" xr:uid="{00000000-0005-0000-0000-00006D530000}"/>
    <cellStyle name="Migliaia 3 4 3 2 4 3 2 3" xfId="32667" xr:uid="{00000000-0005-0000-0000-00006E530000}"/>
    <cellStyle name="Migliaia 3 4 3 2 4 3 3" xfId="15539" xr:uid="{00000000-0005-0000-0000-00006F530000}"/>
    <cellStyle name="Migliaia 3 4 3 2 4 3 3 2" xfId="38376" xr:uid="{00000000-0005-0000-0000-000070530000}"/>
    <cellStyle name="Migliaia 3 4 3 2 4 3 4" xfId="26959" xr:uid="{00000000-0005-0000-0000-000071530000}"/>
    <cellStyle name="Migliaia 3 4 3 2 4 4" xfId="6976" xr:uid="{00000000-0005-0000-0000-000072530000}"/>
    <cellStyle name="Migliaia 3 4 3 2 4 4 2" xfId="18393" xr:uid="{00000000-0005-0000-0000-000073530000}"/>
    <cellStyle name="Migliaia 3 4 3 2 4 4 2 2" xfId="41230" xr:uid="{00000000-0005-0000-0000-000074530000}"/>
    <cellStyle name="Migliaia 3 4 3 2 4 4 3" xfId="29813" xr:uid="{00000000-0005-0000-0000-000075530000}"/>
    <cellStyle name="Migliaia 3 4 3 2 4 5" xfId="12685" xr:uid="{00000000-0005-0000-0000-000076530000}"/>
    <cellStyle name="Migliaia 3 4 3 2 4 5 2" xfId="35522" xr:uid="{00000000-0005-0000-0000-000077530000}"/>
    <cellStyle name="Migliaia 3 4 3 2 4 6" xfId="24105" xr:uid="{00000000-0005-0000-0000-000078530000}"/>
    <cellStyle name="Migliaia 3 4 3 2 5" xfId="1450" xr:uid="{00000000-0005-0000-0000-000079530000}"/>
    <cellStyle name="Migliaia 3 4 3 2 5 2" xfId="2909" xr:uid="{00000000-0005-0000-0000-00007A530000}"/>
    <cellStyle name="Migliaia 3 4 3 2 5 2 2" xfId="5765" xr:uid="{00000000-0005-0000-0000-00007B530000}"/>
    <cellStyle name="Migliaia 3 4 3 2 5 2 2 2" xfId="11473" xr:uid="{00000000-0005-0000-0000-00007C530000}"/>
    <cellStyle name="Migliaia 3 4 3 2 5 2 2 2 2" xfId="22891" xr:uid="{00000000-0005-0000-0000-00007D530000}"/>
    <cellStyle name="Migliaia 3 4 3 2 5 2 2 2 2 2" xfId="45728" xr:uid="{00000000-0005-0000-0000-00007E530000}"/>
    <cellStyle name="Migliaia 3 4 3 2 5 2 2 2 3" xfId="34311" xr:uid="{00000000-0005-0000-0000-00007F530000}"/>
    <cellStyle name="Migliaia 3 4 3 2 5 2 2 3" xfId="17183" xr:uid="{00000000-0005-0000-0000-000080530000}"/>
    <cellStyle name="Migliaia 3 4 3 2 5 2 2 3 2" xfId="40020" xr:uid="{00000000-0005-0000-0000-000081530000}"/>
    <cellStyle name="Migliaia 3 4 3 2 5 2 2 4" xfId="28603" xr:uid="{00000000-0005-0000-0000-000082530000}"/>
    <cellStyle name="Migliaia 3 4 3 2 5 2 3" xfId="8620" xr:uid="{00000000-0005-0000-0000-000083530000}"/>
    <cellStyle name="Migliaia 3 4 3 2 5 2 3 2" xfId="20037" xr:uid="{00000000-0005-0000-0000-000084530000}"/>
    <cellStyle name="Migliaia 3 4 3 2 5 2 3 2 2" xfId="42874" xr:uid="{00000000-0005-0000-0000-000085530000}"/>
    <cellStyle name="Migliaia 3 4 3 2 5 2 3 3" xfId="31457" xr:uid="{00000000-0005-0000-0000-000086530000}"/>
    <cellStyle name="Migliaia 3 4 3 2 5 2 4" xfId="14329" xr:uid="{00000000-0005-0000-0000-000087530000}"/>
    <cellStyle name="Migliaia 3 4 3 2 5 2 4 2" xfId="37166" xr:uid="{00000000-0005-0000-0000-000088530000}"/>
    <cellStyle name="Migliaia 3 4 3 2 5 2 5" xfId="25749" xr:uid="{00000000-0005-0000-0000-000089530000}"/>
    <cellStyle name="Migliaia 3 4 3 2 5 3" xfId="4338" xr:uid="{00000000-0005-0000-0000-00008A530000}"/>
    <cellStyle name="Migliaia 3 4 3 2 5 3 2" xfId="10047" xr:uid="{00000000-0005-0000-0000-00008B530000}"/>
    <cellStyle name="Migliaia 3 4 3 2 5 3 2 2" xfId="21464" xr:uid="{00000000-0005-0000-0000-00008C530000}"/>
    <cellStyle name="Migliaia 3 4 3 2 5 3 2 2 2" xfId="44301" xr:uid="{00000000-0005-0000-0000-00008D530000}"/>
    <cellStyle name="Migliaia 3 4 3 2 5 3 2 3" xfId="32884" xr:uid="{00000000-0005-0000-0000-00008E530000}"/>
    <cellStyle name="Migliaia 3 4 3 2 5 3 3" xfId="15756" xr:uid="{00000000-0005-0000-0000-00008F530000}"/>
    <cellStyle name="Migliaia 3 4 3 2 5 3 3 2" xfId="38593" xr:uid="{00000000-0005-0000-0000-000090530000}"/>
    <cellStyle name="Migliaia 3 4 3 2 5 3 4" xfId="27176" xr:uid="{00000000-0005-0000-0000-000091530000}"/>
    <cellStyle name="Migliaia 3 4 3 2 5 4" xfId="7193" xr:uid="{00000000-0005-0000-0000-000092530000}"/>
    <cellStyle name="Migliaia 3 4 3 2 5 4 2" xfId="18610" xr:uid="{00000000-0005-0000-0000-000093530000}"/>
    <cellStyle name="Migliaia 3 4 3 2 5 4 2 2" xfId="41447" xr:uid="{00000000-0005-0000-0000-000094530000}"/>
    <cellStyle name="Migliaia 3 4 3 2 5 4 3" xfId="30030" xr:uid="{00000000-0005-0000-0000-000095530000}"/>
    <cellStyle name="Migliaia 3 4 3 2 5 5" xfId="12902" xr:uid="{00000000-0005-0000-0000-000096530000}"/>
    <cellStyle name="Migliaia 3 4 3 2 5 5 2" xfId="35739" xr:uid="{00000000-0005-0000-0000-000097530000}"/>
    <cellStyle name="Migliaia 3 4 3 2 5 6" xfId="24322" xr:uid="{00000000-0005-0000-0000-000098530000}"/>
    <cellStyle name="Migliaia 3 4 3 2 6" xfId="1697" xr:uid="{00000000-0005-0000-0000-000099530000}"/>
    <cellStyle name="Migliaia 3 4 3 2 6 2" xfId="3126" xr:uid="{00000000-0005-0000-0000-00009A530000}"/>
    <cellStyle name="Migliaia 3 4 3 2 6 2 2" xfId="5982" xr:uid="{00000000-0005-0000-0000-00009B530000}"/>
    <cellStyle name="Migliaia 3 4 3 2 6 2 2 2" xfId="11690" xr:uid="{00000000-0005-0000-0000-00009C530000}"/>
    <cellStyle name="Migliaia 3 4 3 2 6 2 2 2 2" xfId="23108" xr:uid="{00000000-0005-0000-0000-00009D530000}"/>
    <cellStyle name="Migliaia 3 4 3 2 6 2 2 2 2 2" xfId="45945" xr:uid="{00000000-0005-0000-0000-00009E530000}"/>
    <cellStyle name="Migliaia 3 4 3 2 6 2 2 2 3" xfId="34528" xr:uid="{00000000-0005-0000-0000-00009F530000}"/>
    <cellStyle name="Migliaia 3 4 3 2 6 2 2 3" xfId="17400" xr:uid="{00000000-0005-0000-0000-0000A0530000}"/>
    <cellStyle name="Migliaia 3 4 3 2 6 2 2 3 2" xfId="40237" xr:uid="{00000000-0005-0000-0000-0000A1530000}"/>
    <cellStyle name="Migliaia 3 4 3 2 6 2 2 4" xfId="28820" xr:uid="{00000000-0005-0000-0000-0000A2530000}"/>
    <cellStyle name="Migliaia 3 4 3 2 6 2 3" xfId="8837" xr:uid="{00000000-0005-0000-0000-0000A3530000}"/>
    <cellStyle name="Migliaia 3 4 3 2 6 2 3 2" xfId="20254" xr:uid="{00000000-0005-0000-0000-0000A4530000}"/>
    <cellStyle name="Migliaia 3 4 3 2 6 2 3 2 2" xfId="43091" xr:uid="{00000000-0005-0000-0000-0000A5530000}"/>
    <cellStyle name="Migliaia 3 4 3 2 6 2 3 3" xfId="31674" xr:uid="{00000000-0005-0000-0000-0000A6530000}"/>
    <cellStyle name="Migliaia 3 4 3 2 6 2 4" xfId="14546" xr:uid="{00000000-0005-0000-0000-0000A7530000}"/>
    <cellStyle name="Migliaia 3 4 3 2 6 2 4 2" xfId="37383" xr:uid="{00000000-0005-0000-0000-0000A8530000}"/>
    <cellStyle name="Migliaia 3 4 3 2 6 2 5" xfId="25966" xr:uid="{00000000-0005-0000-0000-0000A9530000}"/>
    <cellStyle name="Migliaia 3 4 3 2 6 3" xfId="4555" xr:uid="{00000000-0005-0000-0000-0000AA530000}"/>
    <cellStyle name="Migliaia 3 4 3 2 6 3 2" xfId="10264" xr:uid="{00000000-0005-0000-0000-0000AB530000}"/>
    <cellStyle name="Migliaia 3 4 3 2 6 3 2 2" xfId="21681" xr:uid="{00000000-0005-0000-0000-0000AC530000}"/>
    <cellStyle name="Migliaia 3 4 3 2 6 3 2 2 2" xfId="44518" xr:uid="{00000000-0005-0000-0000-0000AD530000}"/>
    <cellStyle name="Migliaia 3 4 3 2 6 3 2 3" xfId="33101" xr:uid="{00000000-0005-0000-0000-0000AE530000}"/>
    <cellStyle name="Migliaia 3 4 3 2 6 3 3" xfId="15973" xr:uid="{00000000-0005-0000-0000-0000AF530000}"/>
    <cellStyle name="Migliaia 3 4 3 2 6 3 3 2" xfId="38810" xr:uid="{00000000-0005-0000-0000-0000B0530000}"/>
    <cellStyle name="Migliaia 3 4 3 2 6 3 4" xfId="27393" xr:uid="{00000000-0005-0000-0000-0000B1530000}"/>
    <cellStyle name="Migliaia 3 4 3 2 6 4" xfId="7410" xr:uid="{00000000-0005-0000-0000-0000B2530000}"/>
    <cellStyle name="Migliaia 3 4 3 2 6 4 2" xfId="18827" xr:uid="{00000000-0005-0000-0000-0000B3530000}"/>
    <cellStyle name="Migliaia 3 4 3 2 6 4 2 2" xfId="41664" xr:uid="{00000000-0005-0000-0000-0000B4530000}"/>
    <cellStyle name="Migliaia 3 4 3 2 6 4 3" xfId="30247" xr:uid="{00000000-0005-0000-0000-0000B5530000}"/>
    <cellStyle name="Migliaia 3 4 3 2 6 5" xfId="13119" xr:uid="{00000000-0005-0000-0000-0000B6530000}"/>
    <cellStyle name="Migliaia 3 4 3 2 6 5 2" xfId="35956" xr:uid="{00000000-0005-0000-0000-0000B7530000}"/>
    <cellStyle name="Migliaia 3 4 3 2 6 6" xfId="24539" xr:uid="{00000000-0005-0000-0000-0000B8530000}"/>
    <cellStyle name="Migliaia 3 4 3 2 7" xfId="2041" xr:uid="{00000000-0005-0000-0000-0000B9530000}"/>
    <cellStyle name="Migliaia 3 4 3 2 7 2" xfId="4897" xr:uid="{00000000-0005-0000-0000-0000BA530000}"/>
    <cellStyle name="Migliaia 3 4 3 2 7 2 2" xfId="10605" xr:uid="{00000000-0005-0000-0000-0000BB530000}"/>
    <cellStyle name="Migliaia 3 4 3 2 7 2 2 2" xfId="22023" xr:uid="{00000000-0005-0000-0000-0000BC530000}"/>
    <cellStyle name="Migliaia 3 4 3 2 7 2 2 2 2" xfId="44860" xr:uid="{00000000-0005-0000-0000-0000BD530000}"/>
    <cellStyle name="Migliaia 3 4 3 2 7 2 2 3" xfId="33443" xr:uid="{00000000-0005-0000-0000-0000BE530000}"/>
    <cellStyle name="Migliaia 3 4 3 2 7 2 3" xfId="16315" xr:uid="{00000000-0005-0000-0000-0000BF530000}"/>
    <cellStyle name="Migliaia 3 4 3 2 7 2 3 2" xfId="39152" xr:uid="{00000000-0005-0000-0000-0000C0530000}"/>
    <cellStyle name="Migliaia 3 4 3 2 7 2 4" xfId="27735" xr:uid="{00000000-0005-0000-0000-0000C1530000}"/>
    <cellStyle name="Migliaia 3 4 3 2 7 3" xfId="7752" xr:uid="{00000000-0005-0000-0000-0000C2530000}"/>
    <cellStyle name="Migliaia 3 4 3 2 7 3 2" xfId="19169" xr:uid="{00000000-0005-0000-0000-0000C3530000}"/>
    <cellStyle name="Migliaia 3 4 3 2 7 3 2 2" xfId="42006" xr:uid="{00000000-0005-0000-0000-0000C4530000}"/>
    <cellStyle name="Migliaia 3 4 3 2 7 3 3" xfId="30589" xr:uid="{00000000-0005-0000-0000-0000C5530000}"/>
    <cellStyle name="Migliaia 3 4 3 2 7 4" xfId="13461" xr:uid="{00000000-0005-0000-0000-0000C6530000}"/>
    <cellStyle name="Migliaia 3 4 3 2 7 4 2" xfId="36298" xr:uid="{00000000-0005-0000-0000-0000C7530000}"/>
    <cellStyle name="Migliaia 3 4 3 2 7 5" xfId="24881" xr:uid="{00000000-0005-0000-0000-0000C8530000}"/>
    <cellStyle name="Migliaia 3 4 3 2 8" xfId="3470" xr:uid="{00000000-0005-0000-0000-0000C9530000}"/>
    <cellStyle name="Migliaia 3 4 3 2 8 2" xfId="9179" xr:uid="{00000000-0005-0000-0000-0000CA530000}"/>
    <cellStyle name="Migliaia 3 4 3 2 8 2 2" xfId="20596" xr:uid="{00000000-0005-0000-0000-0000CB530000}"/>
    <cellStyle name="Migliaia 3 4 3 2 8 2 2 2" xfId="43433" xr:uid="{00000000-0005-0000-0000-0000CC530000}"/>
    <cellStyle name="Migliaia 3 4 3 2 8 2 3" xfId="32016" xr:uid="{00000000-0005-0000-0000-0000CD530000}"/>
    <cellStyle name="Migliaia 3 4 3 2 8 3" xfId="14888" xr:uid="{00000000-0005-0000-0000-0000CE530000}"/>
    <cellStyle name="Migliaia 3 4 3 2 8 3 2" xfId="37725" xr:uid="{00000000-0005-0000-0000-0000CF530000}"/>
    <cellStyle name="Migliaia 3 4 3 2 8 4" xfId="26308" xr:uid="{00000000-0005-0000-0000-0000D0530000}"/>
    <cellStyle name="Migliaia 3 4 3 2 9" xfId="6325" xr:uid="{00000000-0005-0000-0000-0000D1530000}"/>
    <cellStyle name="Migliaia 3 4 3 2 9 2" xfId="17742" xr:uid="{00000000-0005-0000-0000-0000D2530000}"/>
    <cellStyle name="Migliaia 3 4 3 2 9 2 2" xfId="40579" xr:uid="{00000000-0005-0000-0000-0000D3530000}"/>
    <cellStyle name="Migliaia 3 4 3 2 9 3" xfId="29162" xr:uid="{00000000-0005-0000-0000-0000D4530000}"/>
    <cellStyle name="Migliaia 3 4 3 3" xfId="562" xr:uid="{00000000-0005-0000-0000-0000D5530000}"/>
    <cellStyle name="Migliaia 3 4 3 3 2" xfId="2144" xr:uid="{00000000-0005-0000-0000-0000D6530000}"/>
    <cellStyle name="Migliaia 3 4 3 3 2 2" xfId="5000" xr:uid="{00000000-0005-0000-0000-0000D7530000}"/>
    <cellStyle name="Migliaia 3 4 3 3 2 2 2" xfId="10708" xr:uid="{00000000-0005-0000-0000-0000D8530000}"/>
    <cellStyle name="Migliaia 3 4 3 3 2 2 2 2" xfId="22126" xr:uid="{00000000-0005-0000-0000-0000D9530000}"/>
    <cellStyle name="Migliaia 3 4 3 3 2 2 2 2 2" xfId="44963" xr:uid="{00000000-0005-0000-0000-0000DA530000}"/>
    <cellStyle name="Migliaia 3 4 3 3 2 2 2 3" xfId="33546" xr:uid="{00000000-0005-0000-0000-0000DB530000}"/>
    <cellStyle name="Migliaia 3 4 3 3 2 2 3" xfId="16418" xr:uid="{00000000-0005-0000-0000-0000DC530000}"/>
    <cellStyle name="Migliaia 3 4 3 3 2 2 3 2" xfId="39255" xr:uid="{00000000-0005-0000-0000-0000DD530000}"/>
    <cellStyle name="Migliaia 3 4 3 3 2 2 4" xfId="27838" xr:uid="{00000000-0005-0000-0000-0000DE530000}"/>
    <cellStyle name="Migliaia 3 4 3 3 2 3" xfId="7855" xr:uid="{00000000-0005-0000-0000-0000DF530000}"/>
    <cellStyle name="Migliaia 3 4 3 3 2 3 2" xfId="19272" xr:uid="{00000000-0005-0000-0000-0000E0530000}"/>
    <cellStyle name="Migliaia 3 4 3 3 2 3 2 2" xfId="42109" xr:uid="{00000000-0005-0000-0000-0000E1530000}"/>
    <cellStyle name="Migliaia 3 4 3 3 2 3 3" xfId="30692" xr:uid="{00000000-0005-0000-0000-0000E2530000}"/>
    <cellStyle name="Migliaia 3 4 3 3 2 4" xfId="13564" xr:uid="{00000000-0005-0000-0000-0000E3530000}"/>
    <cellStyle name="Migliaia 3 4 3 3 2 4 2" xfId="36401" xr:uid="{00000000-0005-0000-0000-0000E4530000}"/>
    <cellStyle name="Migliaia 3 4 3 3 2 5" xfId="24984" xr:uid="{00000000-0005-0000-0000-0000E5530000}"/>
    <cellStyle name="Migliaia 3 4 3 3 3" xfId="3573" xr:uid="{00000000-0005-0000-0000-0000E6530000}"/>
    <cellStyle name="Migliaia 3 4 3 3 3 2" xfId="9282" xr:uid="{00000000-0005-0000-0000-0000E7530000}"/>
    <cellStyle name="Migliaia 3 4 3 3 3 2 2" xfId="20699" xr:uid="{00000000-0005-0000-0000-0000E8530000}"/>
    <cellStyle name="Migliaia 3 4 3 3 3 2 2 2" xfId="43536" xr:uid="{00000000-0005-0000-0000-0000E9530000}"/>
    <cellStyle name="Migliaia 3 4 3 3 3 2 3" xfId="32119" xr:uid="{00000000-0005-0000-0000-0000EA530000}"/>
    <cellStyle name="Migliaia 3 4 3 3 3 3" xfId="14991" xr:uid="{00000000-0005-0000-0000-0000EB530000}"/>
    <cellStyle name="Migliaia 3 4 3 3 3 3 2" xfId="37828" xr:uid="{00000000-0005-0000-0000-0000EC530000}"/>
    <cellStyle name="Migliaia 3 4 3 3 3 4" xfId="26411" xr:uid="{00000000-0005-0000-0000-0000ED530000}"/>
    <cellStyle name="Migliaia 3 4 3 3 4" xfId="6428" xr:uid="{00000000-0005-0000-0000-0000EE530000}"/>
    <cellStyle name="Migliaia 3 4 3 3 4 2" xfId="17845" xr:uid="{00000000-0005-0000-0000-0000EF530000}"/>
    <cellStyle name="Migliaia 3 4 3 3 4 2 2" xfId="40682" xr:uid="{00000000-0005-0000-0000-0000F0530000}"/>
    <cellStyle name="Migliaia 3 4 3 3 4 3" xfId="29265" xr:uid="{00000000-0005-0000-0000-0000F1530000}"/>
    <cellStyle name="Migliaia 3 4 3 3 5" xfId="12137" xr:uid="{00000000-0005-0000-0000-0000F2530000}"/>
    <cellStyle name="Migliaia 3 4 3 3 5 2" xfId="34974" xr:uid="{00000000-0005-0000-0000-0000F3530000}"/>
    <cellStyle name="Migliaia 3 4 3 3 6" xfId="23557" xr:uid="{00000000-0005-0000-0000-0000F4530000}"/>
    <cellStyle name="Migliaia 3 4 3 4" xfId="825" xr:uid="{00000000-0005-0000-0000-0000F5530000}"/>
    <cellStyle name="Migliaia 3 4 3 4 2" xfId="2361" xr:uid="{00000000-0005-0000-0000-0000F6530000}"/>
    <cellStyle name="Migliaia 3 4 3 4 2 2" xfId="5217" xr:uid="{00000000-0005-0000-0000-0000F7530000}"/>
    <cellStyle name="Migliaia 3 4 3 4 2 2 2" xfId="10925" xr:uid="{00000000-0005-0000-0000-0000F8530000}"/>
    <cellStyle name="Migliaia 3 4 3 4 2 2 2 2" xfId="22343" xr:uid="{00000000-0005-0000-0000-0000F9530000}"/>
    <cellStyle name="Migliaia 3 4 3 4 2 2 2 2 2" xfId="45180" xr:uid="{00000000-0005-0000-0000-0000FA530000}"/>
    <cellStyle name="Migliaia 3 4 3 4 2 2 2 3" xfId="33763" xr:uid="{00000000-0005-0000-0000-0000FB530000}"/>
    <cellStyle name="Migliaia 3 4 3 4 2 2 3" xfId="16635" xr:uid="{00000000-0005-0000-0000-0000FC530000}"/>
    <cellStyle name="Migliaia 3 4 3 4 2 2 3 2" xfId="39472" xr:uid="{00000000-0005-0000-0000-0000FD530000}"/>
    <cellStyle name="Migliaia 3 4 3 4 2 2 4" xfId="28055" xr:uid="{00000000-0005-0000-0000-0000FE530000}"/>
    <cellStyle name="Migliaia 3 4 3 4 2 3" xfId="8072" xr:uid="{00000000-0005-0000-0000-0000FF530000}"/>
    <cellStyle name="Migliaia 3 4 3 4 2 3 2" xfId="19489" xr:uid="{00000000-0005-0000-0000-000000540000}"/>
    <cellStyle name="Migliaia 3 4 3 4 2 3 2 2" xfId="42326" xr:uid="{00000000-0005-0000-0000-000001540000}"/>
    <cellStyle name="Migliaia 3 4 3 4 2 3 3" xfId="30909" xr:uid="{00000000-0005-0000-0000-000002540000}"/>
    <cellStyle name="Migliaia 3 4 3 4 2 4" xfId="13781" xr:uid="{00000000-0005-0000-0000-000003540000}"/>
    <cellStyle name="Migliaia 3 4 3 4 2 4 2" xfId="36618" xr:uid="{00000000-0005-0000-0000-000004540000}"/>
    <cellStyle name="Migliaia 3 4 3 4 2 5" xfId="25201" xr:uid="{00000000-0005-0000-0000-000005540000}"/>
    <cellStyle name="Migliaia 3 4 3 4 3" xfId="3790" xr:uid="{00000000-0005-0000-0000-000006540000}"/>
    <cellStyle name="Migliaia 3 4 3 4 3 2" xfId="9499" xr:uid="{00000000-0005-0000-0000-000007540000}"/>
    <cellStyle name="Migliaia 3 4 3 4 3 2 2" xfId="20916" xr:uid="{00000000-0005-0000-0000-000008540000}"/>
    <cellStyle name="Migliaia 3 4 3 4 3 2 2 2" xfId="43753" xr:uid="{00000000-0005-0000-0000-000009540000}"/>
    <cellStyle name="Migliaia 3 4 3 4 3 2 3" xfId="32336" xr:uid="{00000000-0005-0000-0000-00000A540000}"/>
    <cellStyle name="Migliaia 3 4 3 4 3 3" xfId="15208" xr:uid="{00000000-0005-0000-0000-00000B540000}"/>
    <cellStyle name="Migliaia 3 4 3 4 3 3 2" xfId="38045" xr:uid="{00000000-0005-0000-0000-00000C540000}"/>
    <cellStyle name="Migliaia 3 4 3 4 3 4" xfId="26628" xr:uid="{00000000-0005-0000-0000-00000D540000}"/>
    <cellStyle name="Migliaia 3 4 3 4 4" xfId="6645" xr:uid="{00000000-0005-0000-0000-00000E540000}"/>
    <cellStyle name="Migliaia 3 4 3 4 4 2" xfId="18062" xr:uid="{00000000-0005-0000-0000-00000F540000}"/>
    <cellStyle name="Migliaia 3 4 3 4 4 2 2" xfId="40899" xr:uid="{00000000-0005-0000-0000-000010540000}"/>
    <cellStyle name="Migliaia 3 4 3 4 4 3" xfId="29482" xr:uid="{00000000-0005-0000-0000-000011540000}"/>
    <cellStyle name="Migliaia 3 4 3 4 5" xfId="12354" xr:uid="{00000000-0005-0000-0000-000012540000}"/>
    <cellStyle name="Migliaia 3 4 3 4 5 2" xfId="35191" xr:uid="{00000000-0005-0000-0000-000013540000}"/>
    <cellStyle name="Migliaia 3 4 3 4 6" xfId="23774" xr:uid="{00000000-0005-0000-0000-000014540000}"/>
    <cellStyle name="Migliaia 3 4 3 5" xfId="1072" xr:uid="{00000000-0005-0000-0000-000015540000}"/>
    <cellStyle name="Migliaia 3 4 3 5 2" xfId="2578" xr:uid="{00000000-0005-0000-0000-000016540000}"/>
    <cellStyle name="Migliaia 3 4 3 5 2 2" xfId="5434" xr:uid="{00000000-0005-0000-0000-000017540000}"/>
    <cellStyle name="Migliaia 3 4 3 5 2 2 2" xfId="11142" xr:uid="{00000000-0005-0000-0000-000018540000}"/>
    <cellStyle name="Migliaia 3 4 3 5 2 2 2 2" xfId="22560" xr:uid="{00000000-0005-0000-0000-000019540000}"/>
    <cellStyle name="Migliaia 3 4 3 5 2 2 2 2 2" xfId="45397" xr:uid="{00000000-0005-0000-0000-00001A540000}"/>
    <cellStyle name="Migliaia 3 4 3 5 2 2 2 3" xfId="33980" xr:uid="{00000000-0005-0000-0000-00001B540000}"/>
    <cellStyle name="Migliaia 3 4 3 5 2 2 3" xfId="16852" xr:uid="{00000000-0005-0000-0000-00001C540000}"/>
    <cellStyle name="Migliaia 3 4 3 5 2 2 3 2" xfId="39689" xr:uid="{00000000-0005-0000-0000-00001D540000}"/>
    <cellStyle name="Migliaia 3 4 3 5 2 2 4" xfId="28272" xr:uid="{00000000-0005-0000-0000-00001E540000}"/>
    <cellStyle name="Migliaia 3 4 3 5 2 3" xfId="8289" xr:uid="{00000000-0005-0000-0000-00001F540000}"/>
    <cellStyle name="Migliaia 3 4 3 5 2 3 2" xfId="19706" xr:uid="{00000000-0005-0000-0000-000020540000}"/>
    <cellStyle name="Migliaia 3 4 3 5 2 3 2 2" xfId="42543" xr:uid="{00000000-0005-0000-0000-000021540000}"/>
    <cellStyle name="Migliaia 3 4 3 5 2 3 3" xfId="31126" xr:uid="{00000000-0005-0000-0000-000022540000}"/>
    <cellStyle name="Migliaia 3 4 3 5 2 4" xfId="13998" xr:uid="{00000000-0005-0000-0000-000023540000}"/>
    <cellStyle name="Migliaia 3 4 3 5 2 4 2" xfId="36835" xr:uid="{00000000-0005-0000-0000-000024540000}"/>
    <cellStyle name="Migliaia 3 4 3 5 2 5" xfId="25418" xr:uid="{00000000-0005-0000-0000-000025540000}"/>
    <cellStyle name="Migliaia 3 4 3 5 3" xfId="4007" xr:uid="{00000000-0005-0000-0000-000026540000}"/>
    <cellStyle name="Migliaia 3 4 3 5 3 2" xfId="9716" xr:uid="{00000000-0005-0000-0000-000027540000}"/>
    <cellStyle name="Migliaia 3 4 3 5 3 2 2" xfId="21133" xr:uid="{00000000-0005-0000-0000-000028540000}"/>
    <cellStyle name="Migliaia 3 4 3 5 3 2 2 2" xfId="43970" xr:uid="{00000000-0005-0000-0000-000029540000}"/>
    <cellStyle name="Migliaia 3 4 3 5 3 2 3" xfId="32553" xr:uid="{00000000-0005-0000-0000-00002A540000}"/>
    <cellStyle name="Migliaia 3 4 3 5 3 3" xfId="15425" xr:uid="{00000000-0005-0000-0000-00002B540000}"/>
    <cellStyle name="Migliaia 3 4 3 5 3 3 2" xfId="38262" xr:uid="{00000000-0005-0000-0000-00002C540000}"/>
    <cellStyle name="Migliaia 3 4 3 5 3 4" xfId="26845" xr:uid="{00000000-0005-0000-0000-00002D540000}"/>
    <cellStyle name="Migliaia 3 4 3 5 4" xfId="6862" xr:uid="{00000000-0005-0000-0000-00002E540000}"/>
    <cellStyle name="Migliaia 3 4 3 5 4 2" xfId="18279" xr:uid="{00000000-0005-0000-0000-00002F540000}"/>
    <cellStyle name="Migliaia 3 4 3 5 4 2 2" xfId="41116" xr:uid="{00000000-0005-0000-0000-000030540000}"/>
    <cellStyle name="Migliaia 3 4 3 5 4 3" xfId="29699" xr:uid="{00000000-0005-0000-0000-000031540000}"/>
    <cellStyle name="Migliaia 3 4 3 5 5" xfId="12571" xr:uid="{00000000-0005-0000-0000-000032540000}"/>
    <cellStyle name="Migliaia 3 4 3 5 5 2" xfId="35408" xr:uid="{00000000-0005-0000-0000-000033540000}"/>
    <cellStyle name="Migliaia 3 4 3 5 6" xfId="23991" xr:uid="{00000000-0005-0000-0000-000034540000}"/>
    <cellStyle name="Migliaia 3 4 3 6" xfId="1319" xr:uid="{00000000-0005-0000-0000-000035540000}"/>
    <cellStyle name="Migliaia 3 4 3 6 2" xfId="2795" xr:uid="{00000000-0005-0000-0000-000036540000}"/>
    <cellStyle name="Migliaia 3 4 3 6 2 2" xfId="5651" xr:uid="{00000000-0005-0000-0000-000037540000}"/>
    <cellStyle name="Migliaia 3 4 3 6 2 2 2" xfId="11359" xr:uid="{00000000-0005-0000-0000-000038540000}"/>
    <cellStyle name="Migliaia 3 4 3 6 2 2 2 2" xfId="22777" xr:uid="{00000000-0005-0000-0000-000039540000}"/>
    <cellStyle name="Migliaia 3 4 3 6 2 2 2 2 2" xfId="45614" xr:uid="{00000000-0005-0000-0000-00003A540000}"/>
    <cellStyle name="Migliaia 3 4 3 6 2 2 2 3" xfId="34197" xr:uid="{00000000-0005-0000-0000-00003B540000}"/>
    <cellStyle name="Migliaia 3 4 3 6 2 2 3" xfId="17069" xr:uid="{00000000-0005-0000-0000-00003C540000}"/>
    <cellStyle name="Migliaia 3 4 3 6 2 2 3 2" xfId="39906" xr:uid="{00000000-0005-0000-0000-00003D540000}"/>
    <cellStyle name="Migliaia 3 4 3 6 2 2 4" xfId="28489" xr:uid="{00000000-0005-0000-0000-00003E540000}"/>
    <cellStyle name="Migliaia 3 4 3 6 2 3" xfId="8506" xr:uid="{00000000-0005-0000-0000-00003F540000}"/>
    <cellStyle name="Migliaia 3 4 3 6 2 3 2" xfId="19923" xr:uid="{00000000-0005-0000-0000-000040540000}"/>
    <cellStyle name="Migliaia 3 4 3 6 2 3 2 2" xfId="42760" xr:uid="{00000000-0005-0000-0000-000041540000}"/>
    <cellStyle name="Migliaia 3 4 3 6 2 3 3" xfId="31343" xr:uid="{00000000-0005-0000-0000-000042540000}"/>
    <cellStyle name="Migliaia 3 4 3 6 2 4" xfId="14215" xr:uid="{00000000-0005-0000-0000-000043540000}"/>
    <cellStyle name="Migliaia 3 4 3 6 2 4 2" xfId="37052" xr:uid="{00000000-0005-0000-0000-000044540000}"/>
    <cellStyle name="Migliaia 3 4 3 6 2 5" xfId="25635" xr:uid="{00000000-0005-0000-0000-000045540000}"/>
    <cellStyle name="Migliaia 3 4 3 6 3" xfId="4224" xr:uid="{00000000-0005-0000-0000-000046540000}"/>
    <cellStyle name="Migliaia 3 4 3 6 3 2" xfId="9933" xr:uid="{00000000-0005-0000-0000-000047540000}"/>
    <cellStyle name="Migliaia 3 4 3 6 3 2 2" xfId="21350" xr:uid="{00000000-0005-0000-0000-000048540000}"/>
    <cellStyle name="Migliaia 3 4 3 6 3 2 2 2" xfId="44187" xr:uid="{00000000-0005-0000-0000-000049540000}"/>
    <cellStyle name="Migliaia 3 4 3 6 3 2 3" xfId="32770" xr:uid="{00000000-0005-0000-0000-00004A540000}"/>
    <cellStyle name="Migliaia 3 4 3 6 3 3" xfId="15642" xr:uid="{00000000-0005-0000-0000-00004B540000}"/>
    <cellStyle name="Migliaia 3 4 3 6 3 3 2" xfId="38479" xr:uid="{00000000-0005-0000-0000-00004C540000}"/>
    <cellStyle name="Migliaia 3 4 3 6 3 4" xfId="27062" xr:uid="{00000000-0005-0000-0000-00004D540000}"/>
    <cellStyle name="Migliaia 3 4 3 6 4" xfId="7079" xr:uid="{00000000-0005-0000-0000-00004E540000}"/>
    <cellStyle name="Migliaia 3 4 3 6 4 2" xfId="18496" xr:uid="{00000000-0005-0000-0000-00004F540000}"/>
    <cellStyle name="Migliaia 3 4 3 6 4 2 2" xfId="41333" xr:uid="{00000000-0005-0000-0000-000050540000}"/>
    <cellStyle name="Migliaia 3 4 3 6 4 3" xfId="29916" xr:uid="{00000000-0005-0000-0000-000051540000}"/>
    <cellStyle name="Migliaia 3 4 3 6 5" xfId="12788" xr:uid="{00000000-0005-0000-0000-000052540000}"/>
    <cellStyle name="Migliaia 3 4 3 6 5 2" xfId="35625" xr:uid="{00000000-0005-0000-0000-000053540000}"/>
    <cellStyle name="Migliaia 3 4 3 6 6" xfId="24208" xr:uid="{00000000-0005-0000-0000-000054540000}"/>
    <cellStyle name="Migliaia 3 4 3 7" xfId="1566" xr:uid="{00000000-0005-0000-0000-000055540000}"/>
    <cellStyle name="Migliaia 3 4 3 7 2" xfId="3012" xr:uid="{00000000-0005-0000-0000-000056540000}"/>
    <cellStyle name="Migliaia 3 4 3 7 2 2" xfId="5868" xr:uid="{00000000-0005-0000-0000-000057540000}"/>
    <cellStyle name="Migliaia 3 4 3 7 2 2 2" xfId="11576" xr:uid="{00000000-0005-0000-0000-000058540000}"/>
    <cellStyle name="Migliaia 3 4 3 7 2 2 2 2" xfId="22994" xr:uid="{00000000-0005-0000-0000-000059540000}"/>
    <cellStyle name="Migliaia 3 4 3 7 2 2 2 2 2" xfId="45831" xr:uid="{00000000-0005-0000-0000-00005A540000}"/>
    <cellStyle name="Migliaia 3 4 3 7 2 2 2 3" xfId="34414" xr:uid="{00000000-0005-0000-0000-00005B540000}"/>
    <cellStyle name="Migliaia 3 4 3 7 2 2 3" xfId="17286" xr:uid="{00000000-0005-0000-0000-00005C540000}"/>
    <cellStyle name="Migliaia 3 4 3 7 2 2 3 2" xfId="40123" xr:uid="{00000000-0005-0000-0000-00005D540000}"/>
    <cellStyle name="Migliaia 3 4 3 7 2 2 4" xfId="28706" xr:uid="{00000000-0005-0000-0000-00005E540000}"/>
    <cellStyle name="Migliaia 3 4 3 7 2 3" xfId="8723" xr:uid="{00000000-0005-0000-0000-00005F540000}"/>
    <cellStyle name="Migliaia 3 4 3 7 2 3 2" xfId="20140" xr:uid="{00000000-0005-0000-0000-000060540000}"/>
    <cellStyle name="Migliaia 3 4 3 7 2 3 2 2" xfId="42977" xr:uid="{00000000-0005-0000-0000-000061540000}"/>
    <cellStyle name="Migliaia 3 4 3 7 2 3 3" xfId="31560" xr:uid="{00000000-0005-0000-0000-000062540000}"/>
    <cellStyle name="Migliaia 3 4 3 7 2 4" xfId="14432" xr:uid="{00000000-0005-0000-0000-000063540000}"/>
    <cellStyle name="Migliaia 3 4 3 7 2 4 2" xfId="37269" xr:uid="{00000000-0005-0000-0000-000064540000}"/>
    <cellStyle name="Migliaia 3 4 3 7 2 5" xfId="25852" xr:uid="{00000000-0005-0000-0000-000065540000}"/>
    <cellStyle name="Migliaia 3 4 3 7 3" xfId="4441" xr:uid="{00000000-0005-0000-0000-000066540000}"/>
    <cellStyle name="Migliaia 3 4 3 7 3 2" xfId="10150" xr:uid="{00000000-0005-0000-0000-000067540000}"/>
    <cellStyle name="Migliaia 3 4 3 7 3 2 2" xfId="21567" xr:uid="{00000000-0005-0000-0000-000068540000}"/>
    <cellStyle name="Migliaia 3 4 3 7 3 2 2 2" xfId="44404" xr:uid="{00000000-0005-0000-0000-000069540000}"/>
    <cellStyle name="Migliaia 3 4 3 7 3 2 3" xfId="32987" xr:uid="{00000000-0005-0000-0000-00006A540000}"/>
    <cellStyle name="Migliaia 3 4 3 7 3 3" xfId="15859" xr:uid="{00000000-0005-0000-0000-00006B540000}"/>
    <cellStyle name="Migliaia 3 4 3 7 3 3 2" xfId="38696" xr:uid="{00000000-0005-0000-0000-00006C540000}"/>
    <cellStyle name="Migliaia 3 4 3 7 3 4" xfId="27279" xr:uid="{00000000-0005-0000-0000-00006D540000}"/>
    <cellStyle name="Migliaia 3 4 3 7 4" xfId="7296" xr:uid="{00000000-0005-0000-0000-00006E540000}"/>
    <cellStyle name="Migliaia 3 4 3 7 4 2" xfId="18713" xr:uid="{00000000-0005-0000-0000-00006F540000}"/>
    <cellStyle name="Migliaia 3 4 3 7 4 2 2" xfId="41550" xr:uid="{00000000-0005-0000-0000-000070540000}"/>
    <cellStyle name="Migliaia 3 4 3 7 4 3" xfId="30133" xr:uid="{00000000-0005-0000-0000-000071540000}"/>
    <cellStyle name="Migliaia 3 4 3 7 5" xfId="13005" xr:uid="{00000000-0005-0000-0000-000072540000}"/>
    <cellStyle name="Migliaia 3 4 3 7 5 2" xfId="35842" xr:uid="{00000000-0005-0000-0000-000073540000}"/>
    <cellStyle name="Migliaia 3 4 3 7 6" xfId="24425" xr:uid="{00000000-0005-0000-0000-000074540000}"/>
    <cellStyle name="Migliaia 3 4 3 8" xfId="1915" xr:uid="{00000000-0005-0000-0000-000075540000}"/>
    <cellStyle name="Migliaia 3 4 3 8 2" xfId="4771" xr:uid="{00000000-0005-0000-0000-000076540000}"/>
    <cellStyle name="Migliaia 3 4 3 8 2 2" xfId="10480" xr:uid="{00000000-0005-0000-0000-000077540000}"/>
    <cellStyle name="Migliaia 3 4 3 8 2 2 2" xfId="21897" xr:uid="{00000000-0005-0000-0000-000078540000}"/>
    <cellStyle name="Migliaia 3 4 3 8 2 2 2 2" xfId="44734" xr:uid="{00000000-0005-0000-0000-000079540000}"/>
    <cellStyle name="Migliaia 3 4 3 8 2 2 3" xfId="33317" xr:uid="{00000000-0005-0000-0000-00007A540000}"/>
    <cellStyle name="Migliaia 3 4 3 8 2 3" xfId="16189" xr:uid="{00000000-0005-0000-0000-00007B540000}"/>
    <cellStyle name="Migliaia 3 4 3 8 2 3 2" xfId="39026" xr:uid="{00000000-0005-0000-0000-00007C540000}"/>
    <cellStyle name="Migliaia 3 4 3 8 2 4" xfId="27609" xr:uid="{00000000-0005-0000-0000-00007D540000}"/>
    <cellStyle name="Migliaia 3 4 3 8 3" xfId="7626" xr:uid="{00000000-0005-0000-0000-00007E540000}"/>
    <cellStyle name="Migliaia 3 4 3 8 3 2" xfId="19043" xr:uid="{00000000-0005-0000-0000-00007F540000}"/>
    <cellStyle name="Migliaia 3 4 3 8 3 2 2" xfId="41880" xr:uid="{00000000-0005-0000-0000-000080540000}"/>
    <cellStyle name="Migliaia 3 4 3 8 3 3" xfId="30463" xr:uid="{00000000-0005-0000-0000-000081540000}"/>
    <cellStyle name="Migliaia 3 4 3 8 4" xfId="13335" xr:uid="{00000000-0005-0000-0000-000082540000}"/>
    <cellStyle name="Migliaia 3 4 3 8 4 2" xfId="36172" xr:uid="{00000000-0005-0000-0000-000083540000}"/>
    <cellStyle name="Migliaia 3 4 3 8 5" xfId="24755" xr:uid="{00000000-0005-0000-0000-000084540000}"/>
    <cellStyle name="Migliaia 3 4 3 9" xfId="3344" xr:uid="{00000000-0005-0000-0000-000085540000}"/>
    <cellStyle name="Migliaia 3 4 3 9 2" xfId="9053" xr:uid="{00000000-0005-0000-0000-000086540000}"/>
    <cellStyle name="Migliaia 3 4 3 9 2 2" xfId="20470" xr:uid="{00000000-0005-0000-0000-000087540000}"/>
    <cellStyle name="Migliaia 3 4 3 9 2 2 2" xfId="43307" xr:uid="{00000000-0005-0000-0000-000088540000}"/>
    <cellStyle name="Migliaia 3 4 3 9 2 3" xfId="31890" xr:uid="{00000000-0005-0000-0000-000089540000}"/>
    <cellStyle name="Migliaia 3 4 3 9 3" xfId="14762" xr:uid="{00000000-0005-0000-0000-00008A540000}"/>
    <cellStyle name="Migliaia 3 4 3 9 3 2" xfId="37599" xr:uid="{00000000-0005-0000-0000-00008B540000}"/>
    <cellStyle name="Migliaia 3 4 3 9 4" xfId="26182" xr:uid="{00000000-0005-0000-0000-00008C540000}"/>
    <cellStyle name="Migliaia 3 4 4" xfId="412" xr:uid="{00000000-0005-0000-0000-00008D540000}"/>
    <cellStyle name="Migliaia 3 4 4 10" xfId="12005" xr:uid="{00000000-0005-0000-0000-00008E540000}"/>
    <cellStyle name="Migliaia 3 4 4 10 2" xfId="34842" xr:uid="{00000000-0005-0000-0000-00008F540000}"/>
    <cellStyle name="Migliaia 3 4 4 11" xfId="23425" xr:uid="{00000000-0005-0000-0000-000090540000}"/>
    <cellStyle name="Migliaia 3 4 4 2" xfId="666" xr:uid="{00000000-0005-0000-0000-000091540000}"/>
    <cellStyle name="Migliaia 3 4 4 2 2" xfId="2229" xr:uid="{00000000-0005-0000-0000-000092540000}"/>
    <cellStyle name="Migliaia 3 4 4 2 2 2" xfId="5085" xr:uid="{00000000-0005-0000-0000-000093540000}"/>
    <cellStyle name="Migliaia 3 4 4 2 2 2 2" xfId="10793" xr:uid="{00000000-0005-0000-0000-000094540000}"/>
    <cellStyle name="Migliaia 3 4 4 2 2 2 2 2" xfId="22211" xr:uid="{00000000-0005-0000-0000-000095540000}"/>
    <cellStyle name="Migliaia 3 4 4 2 2 2 2 2 2" xfId="45048" xr:uid="{00000000-0005-0000-0000-000096540000}"/>
    <cellStyle name="Migliaia 3 4 4 2 2 2 2 3" xfId="33631" xr:uid="{00000000-0005-0000-0000-000097540000}"/>
    <cellStyle name="Migliaia 3 4 4 2 2 2 3" xfId="16503" xr:uid="{00000000-0005-0000-0000-000098540000}"/>
    <cellStyle name="Migliaia 3 4 4 2 2 2 3 2" xfId="39340" xr:uid="{00000000-0005-0000-0000-000099540000}"/>
    <cellStyle name="Migliaia 3 4 4 2 2 2 4" xfId="27923" xr:uid="{00000000-0005-0000-0000-00009A540000}"/>
    <cellStyle name="Migliaia 3 4 4 2 2 3" xfId="7940" xr:uid="{00000000-0005-0000-0000-00009B540000}"/>
    <cellStyle name="Migliaia 3 4 4 2 2 3 2" xfId="19357" xr:uid="{00000000-0005-0000-0000-00009C540000}"/>
    <cellStyle name="Migliaia 3 4 4 2 2 3 2 2" xfId="42194" xr:uid="{00000000-0005-0000-0000-00009D540000}"/>
    <cellStyle name="Migliaia 3 4 4 2 2 3 3" xfId="30777" xr:uid="{00000000-0005-0000-0000-00009E540000}"/>
    <cellStyle name="Migliaia 3 4 4 2 2 4" xfId="13649" xr:uid="{00000000-0005-0000-0000-00009F540000}"/>
    <cellStyle name="Migliaia 3 4 4 2 2 4 2" xfId="36486" xr:uid="{00000000-0005-0000-0000-0000A0540000}"/>
    <cellStyle name="Migliaia 3 4 4 2 2 5" xfId="25069" xr:uid="{00000000-0005-0000-0000-0000A1540000}"/>
    <cellStyle name="Migliaia 3 4 4 2 3" xfId="3658" xr:uid="{00000000-0005-0000-0000-0000A2540000}"/>
    <cellStyle name="Migliaia 3 4 4 2 3 2" xfId="9367" xr:uid="{00000000-0005-0000-0000-0000A3540000}"/>
    <cellStyle name="Migliaia 3 4 4 2 3 2 2" xfId="20784" xr:uid="{00000000-0005-0000-0000-0000A4540000}"/>
    <cellStyle name="Migliaia 3 4 4 2 3 2 2 2" xfId="43621" xr:uid="{00000000-0005-0000-0000-0000A5540000}"/>
    <cellStyle name="Migliaia 3 4 4 2 3 2 3" xfId="32204" xr:uid="{00000000-0005-0000-0000-0000A6540000}"/>
    <cellStyle name="Migliaia 3 4 4 2 3 3" xfId="15076" xr:uid="{00000000-0005-0000-0000-0000A7540000}"/>
    <cellStyle name="Migliaia 3 4 4 2 3 3 2" xfId="37913" xr:uid="{00000000-0005-0000-0000-0000A8540000}"/>
    <cellStyle name="Migliaia 3 4 4 2 3 4" xfId="26496" xr:uid="{00000000-0005-0000-0000-0000A9540000}"/>
    <cellStyle name="Migliaia 3 4 4 2 4" xfId="6513" xr:uid="{00000000-0005-0000-0000-0000AA540000}"/>
    <cellStyle name="Migliaia 3 4 4 2 4 2" xfId="17930" xr:uid="{00000000-0005-0000-0000-0000AB540000}"/>
    <cellStyle name="Migliaia 3 4 4 2 4 2 2" xfId="40767" xr:uid="{00000000-0005-0000-0000-0000AC540000}"/>
    <cellStyle name="Migliaia 3 4 4 2 4 3" xfId="29350" xr:uid="{00000000-0005-0000-0000-0000AD540000}"/>
    <cellStyle name="Migliaia 3 4 4 2 5" xfId="12222" xr:uid="{00000000-0005-0000-0000-0000AE540000}"/>
    <cellStyle name="Migliaia 3 4 4 2 5 2" xfId="35059" xr:uid="{00000000-0005-0000-0000-0000AF540000}"/>
    <cellStyle name="Migliaia 3 4 4 2 6" xfId="23642" xr:uid="{00000000-0005-0000-0000-0000B0540000}"/>
    <cellStyle name="Migliaia 3 4 4 3" xfId="926" xr:uid="{00000000-0005-0000-0000-0000B1540000}"/>
    <cellStyle name="Migliaia 3 4 4 3 2" xfId="2446" xr:uid="{00000000-0005-0000-0000-0000B2540000}"/>
    <cellStyle name="Migliaia 3 4 4 3 2 2" xfId="5302" xr:uid="{00000000-0005-0000-0000-0000B3540000}"/>
    <cellStyle name="Migliaia 3 4 4 3 2 2 2" xfId="11010" xr:uid="{00000000-0005-0000-0000-0000B4540000}"/>
    <cellStyle name="Migliaia 3 4 4 3 2 2 2 2" xfId="22428" xr:uid="{00000000-0005-0000-0000-0000B5540000}"/>
    <cellStyle name="Migliaia 3 4 4 3 2 2 2 2 2" xfId="45265" xr:uid="{00000000-0005-0000-0000-0000B6540000}"/>
    <cellStyle name="Migliaia 3 4 4 3 2 2 2 3" xfId="33848" xr:uid="{00000000-0005-0000-0000-0000B7540000}"/>
    <cellStyle name="Migliaia 3 4 4 3 2 2 3" xfId="16720" xr:uid="{00000000-0005-0000-0000-0000B8540000}"/>
    <cellStyle name="Migliaia 3 4 4 3 2 2 3 2" xfId="39557" xr:uid="{00000000-0005-0000-0000-0000B9540000}"/>
    <cellStyle name="Migliaia 3 4 4 3 2 2 4" xfId="28140" xr:uid="{00000000-0005-0000-0000-0000BA540000}"/>
    <cellStyle name="Migliaia 3 4 4 3 2 3" xfId="8157" xr:uid="{00000000-0005-0000-0000-0000BB540000}"/>
    <cellStyle name="Migliaia 3 4 4 3 2 3 2" xfId="19574" xr:uid="{00000000-0005-0000-0000-0000BC540000}"/>
    <cellStyle name="Migliaia 3 4 4 3 2 3 2 2" xfId="42411" xr:uid="{00000000-0005-0000-0000-0000BD540000}"/>
    <cellStyle name="Migliaia 3 4 4 3 2 3 3" xfId="30994" xr:uid="{00000000-0005-0000-0000-0000BE540000}"/>
    <cellStyle name="Migliaia 3 4 4 3 2 4" xfId="13866" xr:uid="{00000000-0005-0000-0000-0000BF540000}"/>
    <cellStyle name="Migliaia 3 4 4 3 2 4 2" xfId="36703" xr:uid="{00000000-0005-0000-0000-0000C0540000}"/>
    <cellStyle name="Migliaia 3 4 4 3 2 5" xfId="25286" xr:uid="{00000000-0005-0000-0000-0000C1540000}"/>
    <cellStyle name="Migliaia 3 4 4 3 3" xfId="3875" xr:uid="{00000000-0005-0000-0000-0000C2540000}"/>
    <cellStyle name="Migliaia 3 4 4 3 3 2" xfId="9584" xr:uid="{00000000-0005-0000-0000-0000C3540000}"/>
    <cellStyle name="Migliaia 3 4 4 3 3 2 2" xfId="21001" xr:uid="{00000000-0005-0000-0000-0000C4540000}"/>
    <cellStyle name="Migliaia 3 4 4 3 3 2 2 2" xfId="43838" xr:uid="{00000000-0005-0000-0000-0000C5540000}"/>
    <cellStyle name="Migliaia 3 4 4 3 3 2 3" xfId="32421" xr:uid="{00000000-0005-0000-0000-0000C6540000}"/>
    <cellStyle name="Migliaia 3 4 4 3 3 3" xfId="15293" xr:uid="{00000000-0005-0000-0000-0000C7540000}"/>
    <cellStyle name="Migliaia 3 4 4 3 3 3 2" xfId="38130" xr:uid="{00000000-0005-0000-0000-0000C8540000}"/>
    <cellStyle name="Migliaia 3 4 4 3 3 4" xfId="26713" xr:uid="{00000000-0005-0000-0000-0000C9540000}"/>
    <cellStyle name="Migliaia 3 4 4 3 4" xfId="6730" xr:uid="{00000000-0005-0000-0000-0000CA540000}"/>
    <cellStyle name="Migliaia 3 4 4 3 4 2" xfId="18147" xr:uid="{00000000-0005-0000-0000-0000CB540000}"/>
    <cellStyle name="Migliaia 3 4 4 3 4 2 2" xfId="40984" xr:uid="{00000000-0005-0000-0000-0000CC540000}"/>
    <cellStyle name="Migliaia 3 4 4 3 4 3" xfId="29567" xr:uid="{00000000-0005-0000-0000-0000CD540000}"/>
    <cellStyle name="Migliaia 3 4 4 3 5" xfId="12439" xr:uid="{00000000-0005-0000-0000-0000CE540000}"/>
    <cellStyle name="Migliaia 3 4 4 3 5 2" xfId="35276" xr:uid="{00000000-0005-0000-0000-0000CF540000}"/>
    <cellStyle name="Migliaia 3 4 4 3 6" xfId="23859" xr:uid="{00000000-0005-0000-0000-0000D0540000}"/>
    <cellStyle name="Migliaia 3 4 4 4" xfId="1173" xr:uid="{00000000-0005-0000-0000-0000D1540000}"/>
    <cellStyle name="Migliaia 3 4 4 4 2" xfId="2663" xr:uid="{00000000-0005-0000-0000-0000D2540000}"/>
    <cellStyle name="Migliaia 3 4 4 4 2 2" xfId="5519" xr:uid="{00000000-0005-0000-0000-0000D3540000}"/>
    <cellStyle name="Migliaia 3 4 4 4 2 2 2" xfId="11227" xr:uid="{00000000-0005-0000-0000-0000D4540000}"/>
    <cellStyle name="Migliaia 3 4 4 4 2 2 2 2" xfId="22645" xr:uid="{00000000-0005-0000-0000-0000D5540000}"/>
    <cellStyle name="Migliaia 3 4 4 4 2 2 2 2 2" xfId="45482" xr:uid="{00000000-0005-0000-0000-0000D6540000}"/>
    <cellStyle name="Migliaia 3 4 4 4 2 2 2 3" xfId="34065" xr:uid="{00000000-0005-0000-0000-0000D7540000}"/>
    <cellStyle name="Migliaia 3 4 4 4 2 2 3" xfId="16937" xr:uid="{00000000-0005-0000-0000-0000D8540000}"/>
    <cellStyle name="Migliaia 3 4 4 4 2 2 3 2" xfId="39774" xr:uid="{00000000-0005-0000-0000-0000D9540000}"/>
    <cellStyle name="Migliaia 3 4 4 4 2 2 4" xfId="28357" xr:uid="{00000000-0005-0000-0000-0000DA540000}"/>
    <cellStyle name="Migliaia 3 4 4 4 2 3" xfId="8374" xr:uid="{00000000-0005-0000-0000-0000DB540000}"/>
    <cellStyle name="Migliaia 3 4 4 4 2 3 2" xfId="19791" xr:uid="{00000000-0005-0000-0000-0000DC540000}"/>
    <cellStyle name="Migliaia 3 4 4 4 2 3 2 2" xfId="42628" xr:uid="{00000000-0005-0000-0000-0000DD540000}"/>
    <cellStyle name="Migliaia 3 4 4 4 2 3 3" xfId="31211" xr:uid="{00000000-0005-0000-0000-0000DE540000}"/>
    <cellStyle name="Migliaia 3 4 4 4 2 4" xfId="14083" xr:uid="{00000000-0005-0000-0000-0000DF540000}"/>
    <cellStyle name="Migliaia 3 4 4 4 2 4 2" xfId="36920" xr:uid="{00000000-0005-0000-0000-0000E0540000}"/>
    <cellStyle name="Migliaia 3 4 4 4 2 5" xfId="25503" xr:uid="{00000000-0005-0000-0000-0000E1540000}"/>
    <cellStyle name="Migliaia 3 4 4 4 3" xfId="4092" xr:uid="{00000000-0005-0000-0000-0000E2540000}"/>
    <cellStyle name="Migliaia 3 4 4 4 3 2" xfId="9801" xr:uid="{00000000-0005-0000-0000-0000E3540000}"/>
    <cellStyle name="Migliaia 3 4 4 4 3 2 2" xfId="21218" xr:uid="{00000000-0005-0000-0000-0000E4540000}"/>
    <cellStyle name="Migliaia 3 4 4 4 3 2 2 2" xfId="44055" xr:uid="{00000000-0005-0000-0000-0000E5540000}"/>
    <cellStyle name="Migliaia 3 4 4 4 3 2 3" xfId="32638" xr:uid="{00000000-0005-0000-0000-0000E6540000}"/>
    <cellStyle name="Migliaia 3 4 4 4 3 3" xfId="15510" xr:uid="{00000000-0005-0000-0000-0000E7540000}"/>
    <cellStyle name="Migliaia 3 4 4 4 3 3 2" xfId="38347" xr:uid="{00000000-0005-0000-0000-0000E8540000}"/>
    <cellStyle name="Migliaia 3 4 4 4 3 4" xfId="26930" xr:uid="{00000000-0005-0000-0000-0000E9540000}"/>
    <cellStyle name="Migliaia 3 4 4 4 4" xfId="6947" xr:uid="{00000000-0005-0000-0000-0000EA540000}"/>
    <cellStyle name="Migliaia 3 4 4 4 4 2" xfId="18364" xr:uid="{00000000-0005-0000-0000-0000EB540000}"/>
    <cellStyle name="Migliaia 3 4 4 4 4 2 2" xfId="41201" xr:uid="{00000000-0005-0000-0000-0000EC540000}"/>
    <cellStyle name="Migliaia 3 4 4 4 4 3" xfId="29784" xr:uid="{00000000-0005-0000-0000-0000ED540000}"/>
    <cellStyle name="Migliaia 3 4 4 4 5" xfId="12656" xr:uid="{00000000-0005-0000-0000-0000EE540000}"/>
    <cellStyle name="Migliaia 3 4 4 4 5 2" xfId="35493" xr:uid="{00000000-0005-0000-0000-0000EF540000}"/>
    <cellStyle name="Migliaia 3 4 4 4 6" xfId="24076" xr:uid="{00000000-0005-0000-0000-0000F0540000}"/>
    <cellStyle name="Migliaia 3 4 4 5" xfId="1420" xr:uid="{00000000-0005-0000-0000-0000F1540000}"/>
    <cellStyle name="Migliaia 3 4 4 5 2" xfId="2880" xr:uid="{00000000-0005-0000-0000-0000F2540000}"/>
    <cellStyle name="Migliaia 3 4 4 5 2 2" xfId="5736" xr:uid="{00000000-0005-0000-0000-0000F3540000}"/>
    <cellStyle name="Migliaia 3 4 4 5 2 2 2" xfId="11444" xr:uid="{00000000-0005-0000-0000-0000F4540000}"/>
    <cellStyle name="Migliaia 3 4 4 5 2 2 2 2" xfId="22862" xr:uid="{00000000-0005-0000-0000-0000F5540000}"/>
    <cellStyle name="Migliaia 3 4 4 5 2 2 2 2 2" xfId="45699" xr:uid="{00000000-0005-0000-0000-0000F6540000}"/>
    <cellStyle name="Migliaia 3 4 4 5 2 2 2 3" xfId="34282" xr:uid="{00000000-0005-0000-0000-0000F7540000}"/>
    <cellStyle name="Migliaia 3 4 4 5 2 2 3" xfId="17154" xr:uid="{00000000-0005-0000-0000-0000F8540000}"/>
    <cellStyle name="Migliaia 3 4 4 5 2 2 3 2" xfId="39991" xr:uid="{00000000-0005-0000-0000-0000F9540000}"/>
    <cellStyle name="Migliaia 3 4 4 5 2 2 4" xfId="28574" xr:uid="{00000000-0005-0000-0000-0000FA540000}"/>
    <cellStyle name="Migliaia 3 4 4 5 2 3" xfId="8591" xr:uid="{00000000-0005-0000-0000-0000FB540000}"/>
    <cellStyle name="Migliaia 3 4 4 5 2 3 2" xfId="20008" xr:uid="{00000000-0005-0000-0000-0000FC540000}"/>
    <cellStyle name="Migliaia 3 4 4 5 2 3 2 2" xfId="42845" xr:uid="{00000000-0005-0000-0000-0000FD540000}"/>
    <cellStyle name="Migliaia 3 4 4 5 2 3 3" xfId="31428" xr:uid="{00000000-0005-0000-0000-0000FE540000}"/>
    <cellStyle name="Migliaia 3 4 4 5 2 4" xfId="14300" xr:uid="{00000000-0005-0000-0000-0000FF540000}"/>
    <cellStyle name="Migliaia 3 4 4 5 2 4 2" xfId="37137" xr:uid="{00000000-0005-0000-0000-000000550000}"/>
    <cellStyle name="Migliaia 3 4 4 5 2 5" xfId="25720" xr:uid="{00000000-0005-0000-0000-000001550000}"/>
    <cellStyle name="Migliaia 3 4 4 5 3" xfId="4309" xr:uid="{00000000-0005-0000-0000-000002550000}"/>
    <cellStyle name="Migliaia 3 4 4 5 3 2" xfId="10018" xr:uid="{00000000-0005-0000-0000-000003550000}"/>
    <cellStyle name="Migliaia 3 4 4 5 3 2 2" xfId="21435" xr:uid="{00000000-0005-0000-0000-000004550000}"/>
    <cellStyle name="Migliaia 3 4 4 5 3 2 2 2" xfId="44272" xr:uid="{00000000-0005-0000-0000-000005550000}"/>
    <cellStyle name="Migliaia 3 4 4 5 3 2 3" xfId="32855" xr:uid="{00000000-0005-0000-0000-000006550000}"/>
    <cellStyle name="Migliaia 3 4 4 5 3 3" xfId="15727" xr:uid="{00000000-0005-0000-0000-000007550000}"/>
    <cellStyle name="Migliaia 3 4 4 5 3 3 2" xfId="38564" xr:uid="{00000000-0005-0000-0000-000008550000}"/>
    <cellStyle name="Migliaia 3 4 4 5 3 4" xfId="27147" xr:uid="{00000000-0005-0000-0000-000009550000}"/>
    <cellStyle name="Migliaia 3 4 4 5 4" xfId="7164" xr:uid="{00000000-0005-0000-0000-00000A550000}"/>
    <cellStyle name="Migliaia 3 4 4 5 4 2" xfId="18581" xr:uid="{00000000-0005-0000-0000-00000B550000}"/>
    <cellStyle name="Migliaia 3 4 4 5 4 2 2" xfId="41418" xr:uid="{00000000-0005-0000-0000-00000C550000}"/>
    <cellStyle name="Migliaia 3 4 4 5 4 3" xfId="30001" xr:uid="{00000000-0005-0000-0000-00000D550000}"/>
    <cellStyle name="Migliaia 3 4 4 5 5" xfId="12873" xr:uid="{00000000-0005-0000-0000-00000E550000}"/>
    <cellStyle name="Migliaia 3 4 4 5 5 2" xfId="35710" xr:uid="{00000000-0005-0000-0000-00000F550000}"/>
    <cellStyle name="Migliaia 3 4 4 5 6" xfId="24293" xr:uid="{00000000-0005-0000-0000-000010550000}"/>
    <cellStyle name="Migliaia 3 4 4 6" xfId="1667" xr:uid="{00000000-0005-0000-0000-000011550000}"/>
    <cellStyle name="Migliaia 3 4 4 6 2" xfId="3097" xr:uid="{00000000-0005-0000-0000-000012550000}"/>
    <cellStyle name="Migliaia 3 4 4 6 2 2" xfId="5953" xr:uid="{00000000-0005-0000-0000-000013550000}"/>
    <cellStyle name="Migliaia 3 4 4 6 2 2 2" xfId="11661" xr:uid="{00000000-0005-0000-0000-000014550000}"/>
    <cellStyle name="Migliaia 3 4 4 6 2 2 2 2" xfId="23079" xr:uid="{00000000-0005-0000-0000-000015550000}"/>
    <cellStyle name="Migliaia 3 4 4 6 2 2 2 2 2" xfId="45916" xr:uid="{00000000-0005-0000-0000-000016550000}"/>
    <cellStyle name="Migliaia 3 4 4 6 2 2 2 3" xfId="34499" xr:uid="{00000000-0005-0000-0000-000017550000}"/>
    <cellStyle name="Migliaia 3 4 4 6 2 2 3" xfId="17371" xr:uid="{00000000-0005-0000-0000-000018550000}"/>
    <cellStyle name="Migliaia 3 4 4 6 2 2 3 2" xfId="40208" xr:uid="{00000000-0005-0000-0000-000019550000}"/>
    <cellStyle name="Migliaia 3 4 4 6 2 2 4" xfId="28791" xr:uid="{00000000-0005-0000-0000-00001A550000}"/>
    <cellStyle name="Migliaia 3 4 4 6 2 3" xfId="8808" xr:uid="{00000000-0005-0000-0000-00001B550000}"/>
    <cellStyle name="Migliaia 3 4 4 6 2 3 2" xfId="20225" xr:uid="{00000000-0005-0000-0000-00001C550000}"/>
    <cellStyle name="Migliaia 3 4 4 6 2 3 2 2" xfId="43062" xr:uid="{00000000-0005-0000-0000-00001D550000}"/>
    <cellStyle name="Migliaia 3 4 4 6 2 3 3" xfId="31645" xr:uid="{00000000-0005-0000-0000-00001E550000}"/>
    <cellStyle name="Migliaia 3 4 4 6 2 4" xfId="14517" xr:uid="{00000000-0005-0000-0000-00001F550000}"/>
    <cellStyle name="Migliaia 3 4 4 6 2 4 2" xfId="37354" xr:uid="{00000000-0005-0000-0000-000020550000}"/>
    <cellStyle name="Migliaia 3 4 4 6 2 5" xfId="25937" xr:uid="{00000000-0005-0000-0000-000021550000}"/>
    <cellStyle name="Migliaia 3 4 4 6 3" xfId="4526" xr:uid="{00000000-0005-0000-0000-000022550000}"/>
    <cellStyle name="Migliaia 3 4 4 6 3 2" xfId="10235" xr:uid="{00000000-0005-0000-0000-000023550000}"/>
    <cellStyle name="Migliaia 3 4 4 6 3 2 2" xfId="21652" xr:uid="{00000000-0005-0000-0000-000024550000}"/>
    <cellStyle name="Migliaia 3 4 4 6 3 2 2 2" xfId="44489" xr:uid="{00000000-0005-0000-0000-000025550000}"/>
    <cellStyle name="Migliaia 3 4 4 6 3 2 3" xfId="33072" xr:uid="{00000000-0005-0000-0000-000026550000}"/>
    <cellStyle name="Migliaia 3 4 4 6 3 3" xfId="15944" xr:uid="{00000000-0005-0000-0000-000027550000}"/>
    <cellStyle name="Migliaia 3 4 4 6 3 3 2" xfId="38781" xr:uid="{00000000-0005-0000-0000-000028550000}"/>
    <cellStyle name="Migliaia 3 4 4 6 3 4" xfId="27364" xr:uid="{00000000-0005-0000-0000-000029550000}"/>
    <cellStyle name="Migliaia 3 4 4 6 4" xfId="7381" xr:uid="{00000000-0005-0000-0000-00002A550000}"/>
    <cellStyle name="Migliaia 3 4 4 6 4 2" xfId="18798" xr:uid="{00000000-0005-0000-0000-00002B550000}"/>
    <cellStyle name="Migliaia 3 4 4 6 4 2 2" xfId="41635" xr:uid="{00000000-0005-0000-0000-00002C550000}"/>
    <cellStyle name="Migliaia 3 4 4 6 4 3" xfId="30218" xr:uid="{00000000-0005-0000-0000-00002D550000}"/>
    <cellStyle name="Migliaia 3 4 4 6 5" xfId="13090" xr:uid="{00000000-0005-0000-0000-00002E550000}"/>
    <cellStyle name="Migliaia 3 4 4 6 5 2" xfId="35927" xr:uid="{00000000-0005-0000-0000-00002F550000}"/>
    <cellStyle name="Migliaia 3 4 4 6 6" xfId="24510" xr:uid="{00000000-0005-0000-0000-000030550000}"/>
    <cellStyle name="Migliaia 3 4 4 7" xfId="2012" xr:uid="{00000000-0005-0000-0000-000031550000}"/>
    <cellStyle name="Migliaia 3 4 4 7 2" xfId="4868" xr:uid="{00000000-0005-0000-0000-000032550000}"/>
    <cellStyle name="Migliaia 3 4 4 7 2 2" xfId="10576" xr:uid="{00000000-0005-0000-0000-000033550000}"/>
    <cellStyle name="Migliaia 3 4 4 7 2 2 2" xfId="21994" xr:uid="{00000000-0005-0000-0000-000034550000}"/>
    <cellStyle name="Migliaia 3 4 4 7 2 2 2 2" xfId="44831" xr:uid="{00000000-0005-0000-0000-000035550000}"/>
    <cellStyle name="Migliaia 3 4 4 7 2 2 3" xfId="33414" xr:uid="{00000000-0005-0000-0000-000036550000}"/>
    <cellStyle name="Migliaia 3 4 4 7 2 3" xfId="16286" xr:uid="{00000000-0005-0000-0000-000037550000}"/>
    <cellStyle name="Migliaia 3 4 4 7 2 3 2" xfId="39123" xr:uid="{00000000-0005-0000-0000-000038550000}"/>
    <cellStyle name="Migliaia 3 4 4 7 2 4" xfId="27706" xr:uid="{00000000-0005-0000-0000-000039550000}"/>
    <cellStyle name="Migliaia 3 4 4 7 3" xfId="7723" xr:uid="{00000000-0005-0000-0000-00003A550000}"/>
    <cellStyle name="Migliaia 3 4 4 7 3 2" xfId="19140" xr:uid="{00000000-0005-0000-0000-00003B550000}"/>
    <cellStyle name="Migliaia 3 4 4 7 3 2 2" xfId="41977" xr:uid="{00000000-0005-0000-0000-00003C550000}"/>
    <cellStyle name="Migliaia 3 4 4 7 3 3" xfId="30560" xr:uid="{00000000-0005-0000-0000-00003D550000}"/>
    <cellStyle name="Migliaia 3 4 4 7 4" xfId="13432" xr:uid="{00000000-0005-0000-0000-00003E550000}"/>
    <cellStyle name="Migliaia 3 4 4 7 4 2" xfId="36269" xr:uid="{00000000-0005-0000-0000-00003F550000}"/>
    <cellStyle name="Migliaia 3 4 4 7 5" xfId="24852" xr:uid="{00000000-0005-0000-0000-000040550000}"/>
    <cellStyle name="Migliaia 3 4 4 8" xfId="3441" xr:uid="{00000000-0005-0000-0000-000041550000}"/>
    <cellStyle name="Migliaia 3 4 4 8 2" xfId="9150" xr:uid="{00000000-0005-0000-0000-000042550000}"/>
    <cellStyle name="Migliaia 3 4 4 8 2 2" xfId="20567" xr:uid="{00000000-0005-0000-0000-000043550000}"/>
    <cellStyle name="Migliaia 3 4 4 8 2 2 2" xfId="43404" xr:uid="{00000000-0005-0000-0000-000044550000}"/>
    <cellStyle name="Migliaia 3 4 4 8 2 3" xfId="31987" xr:uid="{00000000-0005-0000-0000-000045550000}"/>
    <cellStyle name="Migliaia 3 4 4 8 3" xfId="14859" xr:uid="{00000000-0005-0000-0000-000046550000}"/>
    <cellStyle name="Migliaia 3 4 4 8 3 2" xfId="37696" xr:uid="{00000000-0005-0000-0000-000047550000}"/>
    <cellStyle name="Migliaia 3 4 4 8 4" xfId="26279" xr:uid="{00000000-0005-0000-0000-000048550000}"/>
    <cellStyle name="Migliaia 3 4 4 9" xfId="6296" xr:uid="{00000000-0005-0000-0000-000049550000}"/>
    <cellStyle name="Migliaia 3 4 4 9 2" xfId="17713" xr:uid="{00000000-0005-0000-0000-00004A550000}"/>
    <cellStyle name="Migliaia 3 4 4 9 2 2" xfId="40550" xr:uid="{00000000-0005-0000-0000-00004B550000}"/>
    <cellStyle name="Migliaia 3 4 4 9 3" xfId="29133" xr:uid="{00000000-0005-0000-0000-00004C550000}"/>
    <cellStyle name="Migliaia 3 4 5" xfId="532" xr:uid="{00000000-0005-0000-0000-00004D550000}"/>
    <cellStyle name="Migliaia 3 4 5 2" xfId="2115" xr:uid="{00000000-0005-0000-0000-00004E550000}"/>
    <cellStyle name="Migliaia 3 4 5 2 2" xfId="4971" xr:uid="{00000000-0005-0000-0000-00004F550000}"/>
    <cellStyle name="Migliaia 3 4 5 2 2 2" xfId="10679" xr:uid="{00000000-0005-0000-0000-000050550000}"/>
    <cellStyle name="Migliaia 3 4 5 2 2 2 2" xfId="22097" xr:uid="{00000000-0005-0000-0000-000051550000}"/>
    <cellStyle name="Migliaia 3 4 5 2 2 2 2 2" xfId="44934" xr:uid="{00000000-0005-0000-0000-000052550000}"/>
    <cellStyle name="Migliaia 3 4 5 2 2 2 3" xfId="33517" xr:uid="{00000000-0005-0000-0000-000053550000}"/>
    <cellStyle name="Migliaia 3 4 5 2 2 3" xfId="16389" xr:uid="{00000000-0005-0000-0000-000054550000}"/>
    <cellStyle name="Migliaia 3 4 5 2 2 3 2" xfId="39226" xr:uid="{00000000-0005-0000-0000-000055550000}"/>
    <cellStyle name="Migliaia 3 4 5 2 2 4" xfId="27809" xr:uid="{00000000-0005-0000-0000-000056550000}"/>
    <cellStyle name="Migliaia 3 4 5 2 3" xfId="7826" xr:uid="{00000000-0005-0000-0000-000057550000}"/>
    <cellStyle name="Migliaia 3 4 5 2 3 2" xfId="19243" xr:uid="{00000000-0005-0000-0000-000058550000}"/>
    <cellStyle name="Migliaia 3 4 5 2 3 2 2" xfId="42080" xr:uid="{00000000-0005-0000-0000-000059550000}"/>
    <cellStyle name="Migliaia 3 4 5 2 3 3" xfId="30663" xr:uid="{00000000-0005-0000-0000-00005A550000}"/>
    <cellStyle name="Migliaia 3 4 5 2 4" xfId="13535" xr:uid="{00000000-0005-0000-0000-00005B550000}"/>
    <cellStyle name="Migliaia 3 4 5 2 4 2" xfId="36372" xr:uid="{00000000-0005-0000-0000-00005C550000}"/>
    <cellStyle name="Migliaia 3 4 5 2 5" xfId="24955" xr:uid="{00000000-0005-0000-0000-00005D550000}"/>
    <cellStyle name="Migliaia 3 4 5 3" xfId="3544" xr:uid="{00000000-0005-0000-0000-00005E550000}"/>
    <cellStyle name="Migliaia 3 4 5 3 2" xfId="9253" xr:uid="{00000000-0005-0000-0000-00005F550000}"/>
    <cellStyle name="Migliaia 3 4 5 3 2 2" xfId="20670" xr:uid="{00000000-0005-0000-0000-000060550000}"/>
    <cellStyle name="Migliaia 3 4 5 3 2 2 2" xfId="43507" xr:uid="{00000000-0005-0000-0000-000061550000}"/>
    <cellStyle name="Migliaia 3 4 5 3 2 3" xfId="32090" xr:uid="{00000000-0005-0000-0000-000062550000}"/>
    <cellStyle name="Migliaia 3 4 5 3 3" xfId="14962" xr:uid="{00000000-0005-0000-0000-000063550000}"/>
    <cellStyle name="Migliaia 3 4 5 3 3 2" xfId="37799" xr:uid="{00000000-0005-0000-0000-000064550000}"/>
    <cellStyle name="Migliaia 3 4 5 3 4" xfId="26382" xr:uid="{00000000-0005-0000-0000-000065550000}"/>
    <cellStyle name="Migliaia 3 4 5 4" xfId="6399" xr:uid="{00000000-0005-0000-0000-000066550000}"/>
    <cellStyle name="Migliaia 3 4 5 4 2" xfId="17816" xr:uid="{00000000-0005-0000-0000-000067550000}"/>
    <cellStyle name="Migliaia 3 4 5 4 2 2" xfId="40653" xr:uid="{00000000-0005-0000-0000-000068550000}"/>
    <cellStyle name="Migliaia 3 4 5 4 3" xfId="29236" xr:uid="{00000000-0005-0000-0000-000069550000}"/>
    <cellStyle name="Migliaia 3 4 5 5" xfId="12108" xr:uid="{00000000-0005-0000-0000-00006A550000}"/>
    <cellStyle name="Migliaia 3 4 5 5 2" xfId="34945" xr:uid="{00000000-0005-0000-0000-00006B550000}"/>
    <cellStyle name="Migliaia 3 4 5 6" xfId="23528" xr:uid="{00000000-0005-0000-0000-00006C550000}"/>
    <cellStyle name="Migliaia 3 4 6" xfId="795" xr:uid="{00000000-0005-0000-0000-00006D550000}"/>
    <cellStyle name="Migliaia 3 4 6 2" xfId="2332" xr:uid="{00000000-0005-0000-0000-00006E550000}"/>
    <cellStyle name="Migliaia 3 4 6 2 2" xfId="5188" xr:uid="{00000000-0005-0000-0000-00006F550000}"/>
    <cellStyle name="Migliaia 3 4 6 2 2 2" xfId="10896" xr:uid="{00000000-0005-0000-0000-000070550000}"/>
    <cellStyle name="Migliaia 3 4 6 2 2 2 2" xfId="22314" xr:uid="{00000000-0005-0000-0000-000071550000}"/>
    <cellStyle name="Migliaia 3 4 6 2 2 2 2 2" xfId="45151" xr:uid="{00000000-0005-0000-0000-000072550000}"/>
    <cellStyle name="Migliaia 3 4 6 2 2 2 3" xfId="33734" xr:uid="{00000000-0005-0000-0000-000073550000}"/>
    <cellStyle name="Migliaia 3 4 6 2 2 3" xfId="16606" xr:uid="{00000000-0005-0000-0000-000074550000}"/>
    <cellStyle name="Migliaia 3 4 6 2 2 3 2" xfId="39443" xr:uid="{00000000-0005-0000-0000-000075550000}"/>
    <cellStyle name="Migliaia 3 4 6 2 2 4" xfId="28026" xr:uid="{00000000-0005-0000-0000-000076550000}"/>
    <cellStyle name="Migliaia 3 4 6 2 3" xfId="8043" xr:uid="{00000000-0005-0000-0000-000077550000}"/>
    <cellStyle name="Migliaia 3 4 6 2 3 2" xfId="19460" xr:uid="{00000000-0005-0000-0000-000078550000}"/>
    <cellStyle name="Migliaia 3 4 6 2 3 2 2" xfId="42297" xr:uid="{00000000-0005-0000-0000-000079550000}"/>
    <cellStyle name="Migliaia 3 4 6 2 3 3" xfId="30880" xr:uid="{00000000-0005-0000-0000-00007A550000}"/>
    <cellStyle name="Migliaia 3 4 6 2 4" xfId="13752" xr:uid="{00000000-0005-0000-0000-00007B550000}"/>
    <cellStyle name="Migliaia 3 4 6 2 4 2" xfId="36589" xr:uid="{00000000-0005-0000-0000-00007C550000}"/>
    <cellStyle name="Migliaia 3 4 6 2 5" xfId="25172" xr:uid="{00000000-0005-0000-0000-00007D550000}"/>
    <cellStyle name="Migliaia 3 4 6 3" xfId="3761" xr:uid="{00000000-0005-0000-0000-00007E550000}"/>
    <cellStyle name="Migliaia 3 4 6 3 2" xfId="9470" xr:uid="{00000000-0005-0000-0000-00007F550000}"/>
    <cellStyle name="Migliaia 3 4 6 3 2 2" xfId="20887" xr:uid="{00000000-0005-0000-0000-000080550000}"/>
    <cellStyle name="Migliaia 3 4 6 3 2 2 2" xfId="43724" xr:uid="{00000000-0005-0000-0000-000081550000}"/>
    <cellStyle name="Migliaia 3 4 6 3 2 3" xfId="32307" xr:uid="{00000000-0005-0000-0000-000082550000}"/>
    <cellStyle name="Migliaia 3 4 6 3 3" xfId="15179" xr:uid="{00000000-0005-0000-0000-000083550000}"/>
    <cellStyle name="Migliaia 3 4 6 3 3 2" xfId="38016" xr:uid="{00000000-0005-0000-0000-000084550000}"/>
    <cellStyle name="Migliaia 3 4 6 3 4" xfId="26599" xr:uid="{00000000-0005-0000-0000-000085550000}"/>
    <cellStyle name="Migliaia 3 4 6 4" xfId="6616" xr:uid="{00000000-0005-0000-0000-000086550000}"/>
    <cellStyle name="Migliaia 3 4 6 4 2" xfId="18033" xr:uid="{00000000-0005-0000-0000-000087550000}"/>
    <cellStyle name="Migliaia 3 4 6 4 2 2" xfId="40870" xr:uid="{00000000-0005-0000-0000-000088550000}"/>
    <cellStyle name="Migliaia 3 4 6 4 3" xfId="29453" xr:uid="{00000000-0005-0000-0000-000089550000}"/>
    <cellStyle name="Migliaia 3 4 6 5" xfId="12325" xr:uid="{00000000-0005-0000-0000-00008A550000}"/>
    <cellStyle name="Migliaia 3 4 6 5 2" xfId="35162" xr:uid="{00000000-0005-0000-0000-00008B550000}"/>
    <cellStyle name="Migliaia 3 4 6 6" xfId="23745" xr:uid="{00000000-0005-0000-0000-00008C550000}"/>
    <cellStyle name="Migliaia 3 4 7" xfId="1042" xr:uid="{00000000-0005-0000-0000-00008D550000}"/>
    <cellStyle name="Migliaia 3 4 7 2" xfId="2549" xr:uid="{00000000-0005-0000-0000-00008E550000}"/>
    <cellStyle name="Migliaia 3 4 7 2 2" xfId="5405" xr:uid="{00000000-0005-0000-0000-00008F550000}"/>
    <cellStyle name="Migliaia 3 4 7 2 2 2" xfId="11113" xr:uid="{00000000-0005-0000-0000-000090550000}"/>
    <cellStyle name="Migliaia 3 4 7 2 2 2 2" xfId="22531" xr:uid="{00000000-0005-0000-0000-000091550000}"/>
    <cellStyle name="Migliaia 3 4 7 2 2 2 2 2" xfId="45368" xr:uid="{00000000-0005-0000-0000-000092550000}"/>
    <cellStyle name="Migliaia 3 4 7 2 2 2 3" xfId="33951" xr:uid="{00000000-0005-0000-0000-000093550000}"/>
    <cellStyle name="Migliaia 3 4 7 2 2 3" xfId="16823" xr:uid="{00000000-0005-0000-0000-000094550000}"/>
    <cellStyle name="Migliaia 3 4 7 2 2 3 2" xfId="39660" xr:uid="{00000000-0005-0000-0000-000095550000}"/>
    <cellStyle name="Migliaia 3 4 7 2 2 4" xfId="28243" xr:uid="{00000000-0005-0000-0000-000096550000}"/>
    <cellStyle name="Migliaia 3 4 7 2 3" xfId="8260" xr:uid="{00000000-0005-0000-0000-000097550000}"/>
    <cellStyle name="Migliaia 3 4 7 2 3 2" xfId="19677" xr:uid="{00000000-0005-0000-0000-000098550000}"/>
    <cellStyle name="Migliaia 3 4 7 2 3 2 2" xfId="42514" xr:uid="{00000000-0005-0000-0000-000099550000}"/>
    <cellStyle name="Migliaia 3 4 7 2 3 3" xfId="31097" xr:uid="{00000000-0005-0000-0000-00009A550000}"/>
    <cellStyle name="Migliaia 3 4 7 2 4" xfId="13969" xr:uid="{00000000-0005-0000-0000-00009B550000}"/>
    <cellStyle name="Migliaia 3 4 7 2 4 2" xfId="36806" xr:uid="{00000000-0005-0000-0000-00009C550000}"/>
    <cellStyle name="Migliaia 3 4 7 2 5" xfId="25389" xr:uid="{00000000-0005-0000-0000-00009D550000}"/>
    <cellStyle name="Migliaia 3 4 7 3" xfId="3978" xr:uid="{00000000-0005-0000-0000-00009E550000}"/>
    <cellStyle name="Migliaia 3 4 7 3 2" xfId="9687" xr:uid="{00000000-0005-0000-0000-00009F550000}"/>
    <cellStyle name="Migliaia 3 4 7 3 2 2" xfId="21104" xr:uid="{00000000-0005-0000-0000-0000A0550000}"/>
    <cellStyle name="Migliaia 3 4 7 3 2 2 2" xfId="43941" xr:uid="{00000000-0005-0000-0000-0000A1550000}"/>
    <cellStyle name="Migliaia 3 4 7 3 2 3" xfId="32524" xr:uid="{00000000-0005-0000-0000-0000A2550000}"/>
    <cellStyle name="Migliaia 3 4 7 3 3" xfId="15396" xr:uid="{00000000-0005-0000-0000-0000A3550000}"/>
    <cellStyle name="Migliaia 3 4 7 3 3 2" xfId="38233" xr:uid="{00000000-0005-0000-0000-0000A4550000}"/>
    <cellStyle name="Migliaia 3 4 7 3 4" xfId="26816" xr:uid="{00000000-0005-0000-0000-0000A5550000}"/>
    <cellStyle name="Migliaia 3 4 7 4" xfId="6833" xr:uid="{00000000-0005-0000-0000-0000A6550000}"/>
    <cellStyle name="Migliaia 3 4 7 4 2" xfId="18250" xr:uid="{00000000-0005-0000-0000-0000A7550000}"/>
    <cellStyle name="Migliaia 3 4 7 4 2 2" xfId="41087" xr:uid="{00000000-0005-0000-0000-0000A8550000}"/>
    <cellStyle name="Migliaia 3 4 7 4 3" xfId="29670" xr:uid="{00000000-0005-0000-0000-0000A9550000}"/>
    <cellStyle name="Migliaia 3 4 7 5" xfId="12542" xr:uid="{00000000-0005-0000-0000-0000AA550000}"/>
    <cellStyle name="Migliaia 3 4 7 5 2" xfId="35379" xr:uid="{00000000-0005-0000-0000-0000AB550000}"/>
    <cellStyle name="Migliaia 3 4 7 6" xfId="23962" xr:uid="{00000000-0005-0000-0000-0000AC550000}"/>
    <cellStyle name="Migliaia 3 4 8" xfId="1289" xr:uid="{00000000-0005-0000-0000-0000AD550000}"/>
    <cellStyle name="Migliaia 3 4 8 2" xfId="2766" xr:uid="{00000000-0005-0000-0000-0000AE550000}"/>
    <cellStyle name="Migliaia 3 4 8 2 2" xfId="5622" xr:uid="{00000000-0005-0000-0000-0000AF550000}"/>
    <cellStyle name="Migliaia 3 4 8 2 2 2" xfId="11330" xr:uid="{00000000-0005-0000-0000-0000B0550000}"/>
    <cellStyle name="Migliaia 3 4 8 2 2 2 2" xfId="22748" xr:uid="{00000000-0005-0000-0000-0000B1550000}"/>
    <cellStyle name="Migliaia 3 4 8 2 2 2 2 2" xfId="45585" xr:uid="{00000000-0005-0000-0000-0000B2550000}"/>
    <cellStyle name="Migliaia 3 4 8 2 2 2 3" xfId="34168" xr:uid="{00000000-0005-0000-0000-0000B3550000}"/>
    <cellStyle name="Migliaia 3 4 8 2 2 3" xfId="17040" xr:uid="{00000000-0005-0000-0000-0000B4550000}"/>
    <cellStyle name="Migliaia 3 4 8 2 2 3 2" xfId="39877" xr:uid="{00000000-0005-0000-0000-0000B5550000}"/>
    <cellStyle name="Migliaia 3 4 8 2 2 4" xfId="28460" xr:uid="{00000000-0005-0000-0000-0000B6550000}"/>
    <cellStyle name="Migliaia 3 4 8 2 3" xfId="8477" xr:uid="{00000000-0005-0000-0000-0000B7550000}"/>
    <cellStyle name="Migliaia 3 4 8 2 3 2" xfId="19894" xr:uid="{00000000-0005-0000-0000-0000B8550000}"/>
    <cellStyle name="Migliaia 3 4 8 2 3 2 2" xfId="42731" xr:uid="{00000000-0005-0000-0000-0000B9550000}"/>
    <cellStyle name="Migliaia 3 4 8 2 3 3" xfId="31314" xr:uid="{00000000-0005-0000-0000-0000BA550000}"/>
    <cellStyle name="Migliaia 3 4 8 2 4" xfId="14186" xr:uid="{00000000-0005-0000-0000-0000BB550000}"/>
    <cellStyle name="Migliaia 3 4 8 2 4 2" xfId="37023" xr:uid="{00000000-0005-0000-0000-0000BC550000}"/>
    <cellStyle name="Migliaia 3 4 8 2 5" xfId="25606" xr:uid="{00000000-0005-0000-0000-0000BD550000}"/>
    <cellStyle name="Migliaia 3 4 8 3" xfId="4195" xr:uid="{00000000-0005-0000-0000-0000BE550000}"/>
    <cellStyle name="Migliaia 3 4 8 3 2" xfId="9904" xr:uid="{00000000-0005-0000-0000-0000BF550000}"/>
    <cellStyle name="Migliaia 3 4 8 3 2 2" xfId="21321" xr:uid="{00000000-0005-0000-0000-0000C0550000}"/>
    <cellStyle name="Migliaia 3 4 8 3 2 2 2" xfId="44158" xr:uid="{00000000-0005-0000-0000-0000C1550000}"/>
    <cellStyle name="Migliaia 3 4 8 3 2 3" xfId="32741" xr:uid="{00000000-0005-0000-0000-0000C2550000}"/>
    <cellStyle name="Migliaia 3 4 8 3 3" xfId="15613" xr:uid="{00000000-0005-0000-0000-0000C3550000}"/>
    <cellStyle name="Migliaia 3 4 8 3 3 2" xfId="38450" xr:uid="{00000000-0005-0000-0000-0000C4550000}"/>
    <cellStyle name="Migliaia 3 4 8 3 4" xfId="27033" xr:uid="{00000000-0005-0000-0000-0000C5550000}"/>
    <cellStyle name="Migliaia 3 4 8 4" xfId="7050" xr:uid="{00000000-0005-0000-0000-0000C6550000}"/>
    <cellStyle name="Migliaia 3 4 8 4 2" xfId="18467" xr:uid="{00000000-0005-0000-0000-0000C7550000}"/>
    <cellStyle name="Migliaia 3 4 8 4 2 2" xfId="41304" xr:uid="{00000000-0005-0000-0000-0000C8550000}"/>
    <cellStyle name="Migliaia 3 4 8 4 3" xfId="29887" xr:uid="{00000000-0005-0000-0000-0000C9550000}"/>
    <cellStyle name="Migliaia 3 4 8 5" xfId="12759" xr:uid="{00000000-0005-0000-0000-0000CA550000}"/>
    <cellStyle name="Migliaia 3 4 8 5 2" xfId="35596" xr:uid="{00000000-0005-0000-0000-0000CB550000}"/>
    <cellStyle name="Migliaia 3 4 8 6" xfId="24179" xr:uid="{00000000-0005-0000-0000-0000CC550000}"/>
    <cellStyle name="Migliaia 3 4 9" xfId="1536" xr:uid="{00000000-0005-0000-0000-0000CD550000}"/>
    <cellStyle name="Migliaia 3 4 9 2" xfId="2983" xr:uid="{00000000-0005-0000-0000-0000CE550000}"/>
    <cellStyle name="Migliaia 3 4 9 2 2" xfId="5839" xr:uid="{00000000-0005-0000-0000-0000CF550000}"/>
    <cellStyle name="Migliaia 3 4 9 2 2 2" xfId="11547" xr:uid="{00000000-0005-0000-0000-0000D0550000}"/>
    <cellStyle name="Migliaia 3 4 9 2 2 2 2" xfId="22965" xr:uid="{00000000-0005-0000-0000-0000D1550000}"/>
    <cellStyle name="Migliaia 3 4 9 2 2 2 2 2" xfId="45802" xr:uid="{00000000-0005-0000-0000-0000D2550000}"/>
    <cellStyle name="Migliaia 3 4 9 2 2 2 3" xfId="34385" xr:uid="{00000000-0005-0000-0000-0000D3550000}"/>
    <cellStyle name="Migliaia 3 4 9 2 2 3" xfId="17257" xr:uid="{00000000-0005-0000-0000-0000D4550000}"/>
    <cellStyle name="Migliaia 3 4 9 2 2 3 2" xfId="40094" xr:uid="{00000000-0005-0000-0000-0000D5550000}"/>
    <cellStyle name="Migliaia 3 4 9 2 2 4" xfId="28677" xr:uid="{00000000-0005-0000-0000-0000D6550000}"/>
    <cellStyle name="Migliaia 3 4 9 2 3" xfId="8694" xr:uid="{00000000-0005-0000-0000-0000D7550000}"/>
    <cellStyle name="Migliaia 3 4 9 2 3 2" xfId="20111" xr:uid="{00000000-0005-0000-0000-0000D8550000}"/>
    <cellStyle name="Migliaia 3 4 9 2 3 2 2" xfId="42948" xr:uid="{00000000-0005-0000-0000-0000D9550000}"/>
    <cellStyle name="Migliaia 3 4 9 2 3 3" xfId="31531" xr:uid="{00000000-0005-0000-0000-0000DA550000}"/>
    <cellStyle name="Migliaia 3 4 9 2 4" xfId="14403" xr:uid="{00000000-0005-0000-0000-0000DB550000}"/>
    <cellStyle name="Migliaia 3 4 9 2 4 2" xfId="37240" xr:uid="{00000000-0005-0000-0000-0000DC550000}"/>
    <cellStyle name="Migliaia 3 4 9 2 5" xfId="25823" xr:uid="{00000000-0005-0000-0000-0000DD550000}"/>
    <cellStyle name="Migliaia 3 4 9 3" xfId="4412" xr:uid="{00000000-0005-0000-0000-0000DE550000}"/>
    <cellStyle name="Migliaia 3 4 9 3 2" xfId="10121" xr:uid="{00000000-0005-0000-0000-0000DF550000}"/>
    <cellStyle name="Migliaia 3 4 9 3 2 2" xfId="21538" xr:uid="{00000000-0005-0000-0000-0000E0550000}"/>
    <cellStyle name="Migliaia 3 4 9 3 2 2 2" xfId="44375" xr:uid="{00000000-0005-0000-0000-0000E1550000}"/>
    <cellStyle name="Migliaia 3 4 9 3 2 3" xfId="32958" xr:uid="{00000000-0005-0000-0000-0000E2550000}"/>
    <cellStyle name="Migliaia 3 4 9 3 3" xfId="15830" xr:uid="{00000000-0005-0000-0000-0000E3550000}"/>
    <cellStyle name="Migliaia 3 4 9 3 3 2" xfId="38667" xr:uid="{00000000-0005-0000-0000-0000E4550000}"/>
    <cellStyle name="Migliaia 3 4 9 3 4" xfId="27250" xr:uid="{00000000-0005-0000-0000-0000E5550000}"/>
    <cellStyle name="Migliaia 3 4 9 4" xfId="7267" xr:uid="{00000000-0005-0000-0000-0000E6550000}"/>
    <cellStyle name="Migliaia 3 4 9 4 2" xfId="18684" xr:uid="{00000000-0005-0000-0000-0000E7550000}"/>
    <cellStyle name="Migliaia 3 4 9 4 2 2" xfId="41521" xr:uid="{00000000-0005-0000-0000-0000E8550000}"/>
    <cellStyle name="Migliaia 3 4 9 4 3" xfId="30104" xr:uid="{00000000-0005-0000-0000-0000E9550000}"/>
    <cellStyle name="Migliaia 3 4 9 5" xfId="12976" xr:uid="{00000000-0005-0000-0000-0000EA550000}"/>
    <cellStyle name="Migliaia 3 4 9 5 2" xfId="35813" xr:uid="{00000000-0005-0000-0000-0000EB550000}"/>
    <cellStyle name="Migliaia 3 4 9 6" xfId="24396" xr:uid="{00000000-0005-0000-0000-0000EC550000}"/>
    <cellStyle name="Migliaia 3 5" xfId="217" xr:uid="{00000000-0005-0000-0000-0000ED550000}"/>
    <cellStyle name="Migliaia 3 5 10" xfId="3289" xr:uid="{00000000-0005-0000-0000-0000EE550000}"/>
    <cellStyle name="Migliaia 3 5 10 2" xfId="8998" xr:uid="{00000000-0005-0000-0000-0000EF550000}"/>
    <cellStyle name="Migliaia 3 5 10 2 2" xfId="20415" xr:uid="{00000000-0005-0000-0000-0000F0550000}"/>
    <cellStyle name="Migliaia 3 5 10 2 2 2" xfId="43252" xr:uid="{00000000-0005-0000-0000-0000F1550000}"/>
    <cellStyle name="Migliaia 3 5 10 2 3" xfId="31835" xr:uid="{00000000-0005-0000-0000-0000F2550000}"/>
    <cellStyle name="Migliaia 3 5 10 3" xfId="14707" xr:uid="{00000000-0005-0000-0000-0000F3550000}"/>
    <cellStyle name="Migliaia 3 5 10 3 2" xfId="37544" xr:uid="{00000000-0005-0000-0000-0000F4550000}"/>
    <cellStyle name="Migliaia 3 5 10 4" xfId="26127" xr:uid="{00000000-0005-0000-0000-0000F5550000}"/>
    <cellStyle name="Migliaia 3 5 11" xfId="6144" xr:uid="{00000000-0005-0000-0000-0000F6550000}"/>
    <cellStyle name="Migliaia 3 5 11 2" xfId="17561" xr:uid="{00000000-0005-0000-0000-0000F7550000}"/>
    <cellStyle name="Migliaia 3 5 11 2 2" xfId="40398" xr:uid="{00000000-0005-0000-0000-0000F8550000}"/>
    <cellStyle name="Migliaia 3 5 11 3" xfId="28981" xr:uid="{00000000-0005-0000-0000-0000F9550000}"/>
    <cellStyle name="Migliaia 3 5 12" xfId="11853" xr:uid="{00000000-0005-0000-0000-0000FA550000}"/>
    <cellStyle name="Migliaia 3 5 12 2" xfId="34690" xr:uid="{00000000-0005-0000-0000-0000FB550000}"/>
    <cellStyle name="Migliaia 3 5 13" xfId="23273" xr:uid="{00000000-0005-0000-0000-0000FC550000}"/>
    <cellStyle name="Migliaia 3 5 2" xfId="310" xr:uid="{00000000-0005-0000-0000-0000FD550000}"/>
    <cellStyle name="Migliaia 3 5 2 10" xfId="6223" xr:uid="{00000000-0005-0000-0000-0000FE550000}"/>
    <cellStyle name="Migliaia 3 5 2 10 2" xfId="17640" xr:uid="{00000000-0005-0000-0000-0000FF550000}"/>
    <cellStyle name="Migliaia 3 5 2 10 2 2" xfId="40477" xr:uid="{00000000-0005-0000-0000-000000560000}"/>
    <cellStyle name="Migliaia 3 5 2 10 3" xfId="29060" xr:uid="{00000000-0005-0000-0000-000001560000}"/>
    <cellStyle name="Migliaia 3 5 2 11" xfId="11932" xr:uid="{00000000-0005-0000-0000-000002560000}"/>
    <cellStyle name="Migliaia 3 5 2 11 2" xfId="34769" xr:uid="{00000000-0005-0000-0000-000003560000}"/>
    <cellStyle name="Migliaia 3 5 2 12" xfId="23352" xr:uid="{00000000-0005-0000-0000-000004560000}"/>
    <cellStyle name="Migliaia 3 5 2 2" xfId="464" xr:uid="{00000000-0005-0000-0000-000005560000}"/>
    <cellStyle name="Migliaia 3 5 2 2 10" xfId="12056" xr:uid="{00000000-0005-0000-0000-000006560000}"/>
    <cellStyle name="Migliaia 3 5 2 2 10 2" xfId="34893" xr:uid="{00000000-0005-0000-0000-000007560000}"/>
    <cellStyle name="Migliaia 3 5 2 2 11" xfId="23476" xr:uid="{00000000-0005-0000-0000-000008560000}"/>
    <cellStyle name="Migliaia 3 5 2 2 2" xfId="718" xr:uid="{00000000-0005-0000-0000-000009560000}"/>
    <cellStyle name="Migliaia 3 5 2 2 2 2" xfId="2280" xr:uid="{00000000-0005-0000-0000-00000A560000}"/>
    <cellStyle name="Migliaia 3 5 2 2 2 2 2" xfId="5136" xr:uid="{00000000-0005-0000-0000-00000B560000}"/>
    <cellStyle name="Migliaia 3 5 2 2 2 2 2 2" xfId="10844" xr:uid="{00000000-0005-0000-0000-00000C560000}"/>
    <cellStyle name="Migliaia 3 5 2 2 2 2 2 2 2" xfId="22262" xr:uid="{00000000-0005-0000-0000-00000D560000}"/>
    <cellStyle name="Migliaia 3 5 2 2 2 2 2 2 2 2" xfId="45099" xr:uid="{00000000-0005-0000-0000-00000E560000}"/>
    <cellStyle name="Migliaia 3 5 2 2 2 2 2 2 3" xfId="33682" xr:uid="{00000000-0005-0000-0000-00000F560000}"/>
    <cellStyle name="Migliaia 3 5 2 2 2 2 2 3" xfId="16554" xr:uid="{00000000-0005-0000-0000-000010560000}"/>
    <cellStyle name="Migliaia 3 5 2 2 2 2 2 3 2" xfId="39391" xr:uid="{00000000-0005-0000-0000-000011560000}"/>
    <cellStyle name="Migliaia 3 5 2 2 2 2 2 4" xfId="27974" xr:uid="{00000000-0005-0000-0000-000012560000}"/>
    <cellStyle name="Migliaia 3 5 2 2 2 2 3" xfId="7991" xr:uid="{00000000-0005-0000-0000-000013560000}"/>
    <cellStyle name="Migliaia 3 5 2 2 2 2 3 2" xfId="19408" xr:uid="{00000000-0005-0000-0000-000014560000}"/>
    <cellStyle name="Migliaia 3 5 2 2 2 2 3 2 2" xfId="42245" xr:uid="{00000000-0005-0000-0000-000015560000}"/>
    <cellStyle name="Migliaia 3 5 2 2 2 2 3 3" xfId="30828" xr:uid="{00000000-0005-0000-0000-000016560000}"/>
    <cellStyle name="Migliaia 3 5 2 2 2 2 4" xfId="13700" xr:uid="{00000000-0005-0000-0000-000017560000}"/>
    <cellStyle name="Migliaia 3 5 2 2 2 2 4 2" xfId="36537" xr:uid="{00000000-0005-0000-0000-000018560000}"/>
    <cellStyle name="Migliaia 3 5 2 2 2 2 5" xfId="25120" xr:uid="{00000000-0005-0000-0000-000019560000}"/>
    <cellStyle name="Migliaia 3 5 2 2 2 3" xfId="3709" xr:uid="{00000000-0005-0000-0000-00001A560000}"/>
    <cellStyle name="Migliaia 3 5 2 2 2 3 2" xfId="9418" xr:uid="{00000000-0005-0000-0000-00001B560000}"/>
    <cellStyle name="Migliaia 3 5 2 2 2 3 2 2" xfId="20835" xr:uid="{00000000-0005-0000-0000-00001C560000}"/>
    <cellStyle name="Migliaia 3 5 2 2 2 3 2 2 2" xfId="43672" xr:uid="{00000000-0005-0000-0000-00001D560000}"/>
    <cellStyle name="Migliaia 3 5 2 2 2 3 2 3" xfId="32255" xr:uid="{00000000-0005-0000-0000-00001E560000}"/>
    <cellStyle name="Migliaia 3 5 2 2 2 3 3" xfId="15127" xr:uid="{00000000-0005-0000-0000-00001F560000}"/>
    <cellStyle name="Migliaia 3 5 2 2 2 3 3 2" xfId="37964" xr:uid="{00000000-0005-0000-0000-000020560000}"/>
    <cellStyle name="Migliaia 3 5 2 2 2 3 4" xfId="26547" xr:uid="{00000000-0005-0000-0000-000021560000}"/>
    <cellStyle name="Migliaia 3 5 2 2 2 4" xfId="6564" xr:uid="{00000000-0005-0000-0000-000022560000}"/>
    <cellStyle name="Migliaia 3 5 2 2 2 4 2" xfId="17981" xr:uid="{00000000-0005-0000-0000-000023560000}"/>
    <cellStyle name="Migliaia 3 5 2 2 2 4 2 2" xfId="40818" xr:uid="{00000000-0005-0000-0000-000024560000}"/>
    <cellStyle name="Migliaia 3 5 2 2 2 4 3" xfId="29401" xr:uid="{00000000-0005-0000-0000-000025560000}"/>
    <cellStyle name="Migliaia 3 5 2 2 2 5" xfId="12273" xr:uid="{00000000-0005-0000-0000-000026560000}"/>
    <cellStyle name="Migliaia 3 5 2 2 2 5 2" xfId="35110" xr:uid="{00000000-0005-0000-0000-000027560000}"/>
    <cellStyle name="Migliaia 3 5 2 2 2 6" xfId="23693" xr:uid="{00000000-0005-0000-0000-000028560000}"/>
    <cellStyle name="Migliaia 3 5 2 2 3" xfId="978" xr:uid="{00000000-0005-0000-0000-000029560000}"/>
    <cellStyle name="Migliaia 3 5 2 2 3 2" xfId="2497" xr:uid="{00000000-0005-0000-0000-00002A560000}"/>
    <cellStyle name="Migliaia 3 5 2 2 3 2 2" xfId="5353" xr:uid="{00000000-0005-0000-0000-00002B560000}"/>
    <cellStyle name="Migliaia 3 5 2 2 3 2 2 2" xfId="11061" xr:uid="{00000000-0005-0000-0000-00002C560000}"/>
    <cellStyle name="Migliaia 3 5 2 2 3 2 2 2 2" xfId="22479" xr:uid="{00000000-0005-0000-0000-00002D560000}"/>
    <cellStyle name="Migliaia 3 5 2 2 3 2 2 2 2 2" xfId="45316" xr:uid="{00000000-0005-0000-0000-00002E560000}"/>
    <cellStyle name="Migliaia 3 5 2 2 3 2 2 2 3" xfId="33899" xr:uid="{00000000-0005-0000-0000-00002F560000}"/>
    <cellStyle name="Migliaia 3 5 2 2 3 2 2 3" xfId="16771" xr:uid="{00000000-0005-0000-0000-000030560000}"/>
    <cellStyle name="Migliaia 3 5 2 2 3 2 2 3 2" xfId="39608" xr:uid="{00000000-0005-0000-0000-000031560000}"/>
    <cellStyle name="Migliaia 3 5 2 2 3 2 2 4" xfId="28191" xr:uid="{00000000-0005-0000-0000-000032560000}"/>
    <cellStyle name="Migliaia 3 5 2 2 3 2 3" xfId="8208" xr:uid="{00000000-0005-0000-0000-000033560000}"/>
    <cellStyle name="Migliaia 3 5 2 2 3 2 3 2" xfId="19625" xr:uid="{00000000-0005-0000-0000-000034560000}"/>
    <cellStyle name="Migliaia 3 5 2 2 3 2 3 2 2" xfId="42462" xr:uid="{00000000-0005-0000-0000-000035560000}"/>
    <cellStyle name="Migliaia 3 5 2 2 3 2 3 3" xfId="31045" xr:uid="{00000000-0005-0000-0000-000036560000}"/>
    <cellStyle name="Migliaia 3 5 2 2 3 2 4" xfId="13917" xr:uid="{00000000-0005-0000-0000-000037560000}"/>
    <cellStyle name="Migliaia 3 5 2 2 3 2 4 2" xfId="36754" xr:uid="{00000000-0005-0000-0000-000038560000}"/>
    <cellStyle name="Migliaia 3 5 2 2 3 2 5" xfId="25337" xr:uid="{00000000-0005-0000-0000-000039560000}"/>
    <cellStyle name="Migliaia 3 5 2 2 3 3" xfId="3926" xr:uid="{00000000-0005-0000-0000-00003A560000}"/>
    <cellStyle name="Migliaia 3 5 2 2 3 3 2" xfId="9635" xr:uid="{00000000-0005-0000-0000-00003B560000}"/>
    <cellStyle name="Migliaia 3 5 2 2 3 3 2 2" xfId="21052" xr:uid="{00000000-0005-0000-0000-00003C560000}"/>
    <cellStyle name="Migliaia 3 5 2 2 3 3 2 2 2" xfId="43889" xr:uid="{00000000-0005-0000-0000-00003D560000}"/>
    <cellStyle name="Migliaia 3 5 2 2 3 3 2 3" xfId="32472" xr:uid="{00000000-0005-0000-0000-00003E560000}"/>
    <cellStyle name="Migliaia 3 5 2 2 3 3 3" xfId="15344" xr:uid="{00000000-0005-0000-0000-00003F560000}"/>
    <cellStyle name="Migliaia 3 5 2 2 3 3 3 2" xfId="38181" xr:uid="{00000000-0005-0000-0000-000040560000}"/>
    <cellStyle name="Migliaia 3 5 2 2 3 3 4" xfId="26764" xr:uid="{00000000-0005-0000-0000-000041560000}"/>
    <cellStyle name="Migliaia 3 5 2 2 3 4" xfId="6781" xr:uid="{00000000-0005-0000-0000-000042560000}"/>
    <cellStyle name="Migliaia 3 5 2 2 3 4 2" xfId="18198" xr:uid="{00000000-0005-0000-0000-000043560000}"/>
    <cellStyle name="Migliaia 3 5 2 2 3 4 2 2" xfId="41035" xr:uid="{00000000-0005-0000-0000-000044560000}"/>
    <cellStyle name="Migliaia 3 5 2 2 3 4 3" xfId="29618" xr:uid="{00000000-0005-0000-0000-000045560000}"/>
    <cellStyle name="Migliaia 3 5 2 2 3 5" xfId="12490" xr:uid="{00000000-0005-0000-0000-000046560000}"/>
    <cellStyle name="Migliaia 3 5 2 2 3 5 2" xfId="35327" xr:uid="{00000000-0005-0000-0000-000047560000}"/>
    <cellStyle name="Migliaia 3 5 2 2 3 6" xfId="23910" xr:uid="{00000000-0005-0000-0000-000048560000}"/>
    <cellStyle name="Migliaia 3 5 2 2 4" xfId="1225" xr:uid="{00000000-0005-0000-0000-000049560000}"/>
    <cellStyle name="Migliaia 3 5 2 2 4 2" xfId="2714" xr:uid="{00000000-0005-0000-0000-00004A560000}"/>
    <cellStyle name="Migliaia 3 5 2 2 4 2 2" xfId="5570" xr:uid="{00000000-0005-0000-0000-00004B560000}"/>
    <cellStyle name="Migliaia 3 5 2 2 4 2 2 2" xfId="11278" xr:uid="{00000000-0005-0000-0000-00004C560000}"/>
    <cellStyle name="Migliaia 3 5 2 2 4 2 2 2 2" xfId="22696" xr:uid="{00000000-0005-0000-0000-00004D560000}"/>
    <cellStyle name="Migliaia 3 5 2 2 4 2 2 2 2 2" xfId="45533" xr:uid="{00000000-0005-0000-0000-00004E560000}"/>
    <cellStyle name="Migliaia 3 5 2 2 4 2 2 2 3" xfId="34116" xr:uid="{00000000-0005-0000-0000-00004F560000}"/>
    <cellStyle name="Migliaia 3 5 2 2 4 2 2 3" xfId="16988" xr:uid="{00000000-0005-0000-0000-000050560000}"/>
    <cellStyle name="Migliaia 3 5 2 2 4 2 2 3 2" xfId="39825" xr:uid="{00000000-0005-0000-0000-000051560000}"/>
    <cellStyle name="Migliaia 3 5 2 2 4 2 2 4" xfId="28408" xr:uid="{00000000-0005-0000-0000-000052560000}"/>
    <cellStyle name="Migliaia 3 5 2 2 4 2 3" xfId="8425" xr:uid="{00000000-0005-0000-0000-000053560000}"/>
    <cellStyle name="Migliaia 3 5 2 2 4 2 3 2" xfId="19842" xr:uid="{00000000-0005-0000-0000-000054560000}"/>
    <cellStyle name="Migliaia 3 5 2 2 4 2 3 2 2" xfId="42679" xr:uid="{00000000-0005-0000-0000-000055560000}"/>
    <cellStyle name="Migliaia 3 5 2 2 4 2 3 3" xfId="31262" xr:uid="{00000000-0005-0000-0000-000056560000}"/>
    <cellStyle name="Migliaia 3 5 2 2 4 2 4" xfId="14134" xr:uid="{00000000-0005-0000-0000-000057560000}"/>
    <cellStyle name="Migliaia 3 5 2 2 4 2 4 2" xfId="36971" xr:uid="{00000000-0005-0000-0000-000058560000}"/>
    <cellStyle name="Migliaia 3 5 2 2 4 2 5" xfId="25554" xr:uid="{00000000-0005-0000-0000-000059560000}"/>
    <cellStyle name="Migliaia 3 5 2 2 4 3" xfId="4143" xr:uid="{00000000-0005-0000-0000-00005A560000}"/>
    <cellStyle name="Migliaia 3 5 2 2 4 3 2" xfId="9852" xr:uid="{00000000-0005-0000-0000-00005B560000}"/>
    <cellStyle name="Migliaia 3 5 2 2 4 3 2 2" xfId="21269" xr:uid="{00000000-0005-0000-0000-00005C560000}"/>
    <cellStyle name="Migliaia 3 5 2 2 4 3 2 2 2" xfId="44106" xr:uid="{00000000-0005-0000-0000-00005D560000}"/>
    <cellStyle name="Migliaia 3 5 2 2 4 3 2 3" xfId="32689" xr:uid="{00000000-0005-0000-0000-00005E560000}"/>
    <cellStyle name="Migliaia 3 5 2 2 4 3 3" xfId="15561" xr:uid="{00000000-0005-0000-0000-00005F560000}"/>
    <cellStyle name="Migliaia 3 5 2 2 4 3 3 2" xfId="38398" xr:uid="{00000000-0005-0000-0000-000060560000}"/>
    <cellStyle name="Migliaia 3 5 2 2 4 3 4" xfId="26981" xr:uid="{00000000-0005-0000-0000-000061560000}"/>
    <cellStyle name="Migliaia 3 5 2 2 4 4" xfId="6998" xr:uid="{00000000-0005-0000-0000-000062560000}"/>
    <cellStyle name="Migliaia 3 5 2 2 4 4 2" xfId="18415" xr:uid="{00000000-0005-0000-0000-000063560000}"/>
    <cellStyle name="Migliaia 3 5 2 2 4 4 2 2" xfId="41252" xr:uid="{00000000-0005-0000-0000-000064560000}"/>
    <cellStyle name="Migliaia 3 5 2 2 4 4 3" xfId="29835" xr:uid="{00000000-0005-0000-0000-000065560000}"/>
    <cellStyle name="Migliaia 3 5 2 2 4 5" xfId="12707" xr:uid="{00000000-0005-0000-0000-000066560000}"/>
    <cellStyle name="Migliaia 3 5 2 2 4 5 2" xfId="35544" xr:uid="{00000000-0005-0000-0000-000067560000}"/>
    <cellStyle name="Migliaia 3 5 2 2 4 6" xfId="24127" xr:uid="{00000000-0005-0000-0000-000068560000}"/>
    <cellStyle name="Migliaia 3 5 2 2 5" xfId="1472" xr:uid="{00000000-0005-0000-0000-000069560000}"/>
    <cellStyle name="Migliaia 3 5 2 2 5 2" xfId="2931" xr:uid="{00000000-0005-0000-0000-00006A560000}"/>
    <cellStyle name="Migliaia 3 5 2 2 5 2 2" xfId="5787" xr:uid="{00000000-0005-0000-0000-00006B560000}"/>
    <cellStyle name="Migliaia 3 5 2 2 5 2 2 2" xfId="11495" xr:uid="{00000000-0005-0000-0000-00006C560000}"/>
    <cellStyle name="Migliaia 3 5 2 2 5 2 2 2 2" xfId="22913" xr:uid="{00000000-0005-0000-0000-00006D560000}"/>
    <cellStyle name="Migliaia 3 5 2 2 5 2 2 2 2 2" xfId="45750" xr:uid="{00000000-0005-0000-0000-00006E560000}"/>
    <cellStyle name="Migliaia 3 5 2 2 5 2 2 2 3" xfId="34333" xr:uid="{00000000-0005-0000-0000-00006F560000}"/>
    <cellStyle name="Migliaia 3 5 2 2 5 2 2 3" xfId="17205" xr:uid="{00000000-0005-0000-0000-000070560000}"/>
    <cellStyle name="Migliaia 3 5 2 2 5 2 2 3 2" xfId="40042" xr:uid="{00000000-0005-0000-0000-000071560000}"/>
    <cellStyle name="Migliaia 3 5 2 2 5 2 2 4" xfId="28625" xr:uid="{00000000-0005-0000-0000-000072560000}"/>
    <cellStyle name="Migliaia 3 5 2 2 5 2 3" xfId="8642" xr:uid="{00000000-0005-0000-0000-000073560000}"/>
    <cellStyle name="Migliaia 3 5 2 2 5 2 3 2" xfId="20059" xr:uid="{00000000-0005-0000-0000-000074560000}"/>
    <cellStyle name="Migliaia 3 5 2 2 5 2 3 2 2" xfId="42896" xr:uid="{00000000-0005-0000-0000-000075560000}"/>
    <cellStyle name="Migliaia 3 5 2 2 5 2 3 3" xfId="31479" xr:uid="{00000000-0005-0000-0000-000076560000}"/>
    <cellStyle name="Migliaia 3 5 2 2 5 2 4" xfId="14351" xr:uid="{00000000-0005-0000-0000-000077560000}"/>
    <cellStyle name="Migliaia 3 5 2 2 5 2 4 2" xfId="37188" xr:uid="{00000000-0005-0000-0000-000078560000}"/>
    <cellStyle name="Migliaia 3 5 2 2 5 2 5" xfId="25771" xr:uid="{00000000-0005-0000-0000-000079560000}"/>
    <cellStyle name="Migliaia 3 5 2 2 5 3" xfId="4360" xr:uid="{00000000-0005-0000-0000-00007A560000}"/>
    <cellStyle name="Migliaia 3 5 2 2 5 3 2" xfId="10069" xr:uid="{00000000-0005-0000-0000-00007B560000}"/>
    <cellStyle name="Migliaia 3 5 2 2 5 3 2 2" xfId="21486" xr:uid="{00000000-0005-0000-0000-00007C560000}"/>
    <cellStyle name="Migliaia 3 5 2 2 5 3 2 2 2" xfId="44323" xr:uid="{00000000-0005-0000-0000-00007D560000}"/>
    <cellStyle name="Migliaia 3 5 2 2 5 3 2 3" xfId="32906" xr:uid="{00000000-0005-0000-0000-00007E560000}"/>
    <cellStyle name="Migliaia 3 5 2 2 5 3 3" xfId="15778" xr:uid="{00000000-0005-0000-0000-00007F560000}"/>
    <cellStyle name="Migliaia 3 5 2 2 5 3 3 2" xfId="38615" xr:uid="{00000000-0005-0000-0000-000080560000}"/>
    <cellStyle name="Migliaia 3 5 2 2 5 3 4" xfId="27198" xr:uid="{00000000-0005-0000-0000-000081560000}"/>
    <cellStyle name="Migliaia 3 5 2 2 5 4" xfId="7215" xr:uid="{00000000-0005-0000-0000-000082560000}"/>
    <cellStyle name="Migliaia 3 5 2 2 5 4 2" xfId="18632" xr:uid="{00000000-0005-0000-0000-000083560000}"/>
    <cellStyle name="Migliaia 3 5 2 2 5 4 2 2" xfId="41469" xr:uid="{00000000-0005-0000-0000-000084560000}"/>
    <cellStyle name="Migliaia 3 5 2 2 5 4 3" xfId="30052" xr:uid="{00000000-0005-0000-0000-000085560000}"/>
    <cellStyle name="Migliaia 3 5 2 2 5 5" xfId="12924" xr:uid="{00000000-0005-0000-0000-000086560000}"/>
    <cellStyle name="Migliaia 3 5 2 2 5 5 2" xfId="35761" xr:uid="{00000000-0005-0000-0000-000087560000}"/>
    <cellStyle name="Migliaia 3 5 2 2 5 6" xfId="24344" xr:uid="{00000000-0005-0000-0000-000088560000}"/>
    <cellStyle name="Migliaia 3 5 2 2 6" xfId="1719" xr:uid="{00000000-0005-0000-0000-000089560000}"/>
    <cellStyle name="Migliaia 3 5 2 2 6 2" xfId="3148" xr:uid="{00000000-0005-0000-0000-00008A560000}"/>
    <cellStyle name="Migliaia 3 5 2 2 6 2 2" xfId="6004" xr:uid="{00000000-0005-0000-0000-00008B560000}"/>
    <cellStyle name="Migliaia 3 5 2 2 6 2 2 2" xfId="11712" xr:uid="{00000000-0005-0000-0000-00008C560000}"/>
    <cellStyle name="Migliaia 3 5 2 2 6 2 2 2 2" xfId="23130" xr:uid="{00000000-0005-0000-0000-00008D560000}"/>
    <cellStyle name="Migliaia 3 5 2 2 6 2 2 2 2 2" xfId="45967" xr:uid="{00000000-0005-0000-0000-00008E560000}"/>
    <cellStyle name="Migliaia 3 5 2 2 6 2 2 2 3" xfId="34550" xr:uid="{00000000-0005-0000-0000-00008F560000}"/>
    <cellStyle name="Migliaia 3 5 2 2 6 2 2 3" xfId="17422" xr:uid="{00000000-0005-0000-0000-000090560000}"/>
    <cellStyle name="Migliaia 3 5 2 2 6 2 2 3 2" xfId="40259" xr:uid="{00000000-0005-0000-0000-000091560000}"/>
    <cellStyle name="Migliaia 3 5 2 2 6 2 2 4" xfId="28842" xr:uid="{00000000-0005-0000-0000-000092560000}"/>
    <cellStyle name="Migliaia 3 5 2 2 6 2 3" xfId="8859" xr:uid="{00000000-0005-0000-0000-000093560000}"/>
    <cellStyle name="Migliaia 3 5 2 2 6 2 3 2" xfId="20276" xr:uid="{00000000-0005-0000-0000-000094560000}"/>
    <cellStyle name="Migliaia 3 5 2 2 6 2 3 2 2" xfId="43113" xr:uid="{00000000-0005-0000-0000-000095560000}"/>
    <cellStyle name="Migliaia 3 5 2 2 6 2 3 3" xfId="31696" xr:uid="{00000000-0005-0000-0000-000096560000}"/>
    <cellStyle name="Migliaia 3 5 2 2 6 2 4" xfId="14568" xr:uid="{00000000-0005-0000-0000-000097560000}"/>
    <cellStyle name="Migliaia 3 5 2 2 6 2 4 2" xfId="37405" xr:uid="{00000000-0005-0000-0000-000098560000}"/>
    <cellStyle name="Migliaia 3 5 2 2 6 2 5" xfId="25988" xr:uid="{00000000-0005-0000-0000-000099560000}"/>
    <cellStyle name="Migliaia 3 5 2 2 6 3" xfId="4577" xr:uid="{00000000-0005-0000-0000-00009A560000}"/>
    <cellStyle name="Migliaia 3 5 2 2 6 3 2" xfId="10286" xr:uid="{00000000-0005-0000-0000-00009B560000}"/>
    <cellStyle name="Migliaia 3 5 2 2 6 3 2 2" xfId="21703" xr:uid="{00000000-0005-0000-0000-00009C560000}"/>
    <cellStyle name="Migliaia 3 5 2 2 6 3 2 2 2" xfId="44540" xr:uid="{00000000-0005-0000-0000-00009D560000}"/>
    <cellStyle name="Migliaia 3 5 2 2 6 3 2 3" xfId="33123" xr:uid="{00000000-0005-0000-0000-00009E560000}"/>
    <cellStyle name="Migliaia 3 5 2 2 6 3 3" xfId="15995" xr:uid="{00000000-0005-0000-0000-00009F560000}"/>
    <cellStyle name="Migliaia 3 5 2 2 6 3 3 2" xfId="38832" xr:uid="{00000000-0005-0000-0000-0000A0560000}"/>
    <cellStyle name="Migliaia 3 5 2 2 6 3 4" xfId="27415" xr:uid="{00000000-0005-0000-0000-0000A1560000}"/>
    <cellStyle name="Migliaia 3 5 2 2 6 4" xfId="7432" xr:uid="{00000000-0005-0000-0000-0000A2560000}"/>
    <cellStyle name="Migliaia 3 5 2 2 6 4 2" xfId="18849" xr:uid="{00000000-0005-0000-0000-0000A3560000}"/>
    <cellStyle name="Migliaia 3 5 2 2 6 4 2 2" xfId="41686" xr:uid="{00000000-0005-0000-0000-0000A4560000}"/>
    <cellStyle name="Migliaia 3 5 2 2 6 4 3" xfId="30269" xr:uid="{00000000-0005-0000-0000-0000A5560000}"/>
    <cellStyle name="Migliaia 3 5 2 2 6 5" xfId="13141" xr:uid="{00000000-0005-0000-0000-0000A6560000}"/>
    <cellStyle name="Migliaia 3 5 2 2 6 5 2" xfId="35978" xr:uid="{00000000-0005-0000-0000-0000A7560000}"/>
    <cellStyle name="Migliaia 3 5 2 2 6 6" xfId="24561" xr:uid="{00000000-0005-0000-0000-0000A8560000}"/>
    <cellStyle name="Migliaia 3 5 2 2 7" xfId="2063" xr:uid="{00000000-0005-0000-0000-0000A9560000}"/>
    <cellStyle name="Migliaia 3 5 2 2 7 2" xfId="4919" xr:uid="{00000000-0005-0000-0000-0000AA560000}"/>
    <cellStyle name="Migliaia 3 5 2 2 7 2 2" xfId="10627" xr:uid="{00000000-0005-0000-0000-0000AB560000}"/>
    <cellStyle name="Migliaia 3 5 2 2 7 2 2 2" xfId="22045" xr:uid="{00000000-0005-0000-0000-0000AC560000}"/>
    <cellStyle name="Migliaia 3 5 2 2 7 2 2 2 2" xfId="44882" xr:uid="{00000000-0005-0000-0000-0000AD560000}"/>
    <cellStyle name="Migliaia 3 5 2 2 7 2 2 3" xfId="33465" xr:uid="{00000000-0005-0000-0000-0000AE560000}"/>
    <cellStyle name="Migliaia 3 5 2 2 7 2 3" xfId="16337" xr:uid="{00000000-0005-0000-0000-0000AF560000}"/>
    <cellStyle name="Migliaia 3 5 2 2 7 2 3 2" xfId="39174" xr:uid="{00000000-0005-0000-0000-0000B0560000}"/>
    <cellStyle name="Migliaia 3 5 2 2 7 2 4" xfId="27757" xr:uid="{00000000-0005-0000-0000-0000B1560000}"/>
    <cellStyle name="Migliaia 3 5 2 2 7 3" xfId="7774" xr:uid="{00000000-0005-0000-0000-0000B2560000}"/>
    <cellStyle name="Migliaia 3 5 2 2 7 3 2" xfId="19191" xr:uid="{00000000-0005-0000-0000-0000B3560000}"/>
    <cellStyle name="Migliaia 3 5 2 2 7 3 2 2" xfId="42028" xr:uid="{00000000-0005-0000-0000-0000B4560000}"/>
    <cellStyle name="Migliaia 3 5 2 2 7 3 3" xfId="30611" xr:uid="{00000000-0005-0000-0000-0000B5560000}"/>
    <cellStyle name="Migliaia 3 5 2 2 7 4" xfId="13483" xr:uid="{00000000-0005-0000-0000-0000B6560000}"/>
    <cellStyle name="Migliaia 3 5 2 2 7 4 2" xfId="36320" xr:uid="{00000000-0005-0000-0000-0000B7560000}"/>
    <cellStyle name="Migliaia 3 5 2 2 7 5" xfId="24903" xr:uid="{00000000-0005-0000-0000-0000B8560000}"/>
    <cellStyle name="Migliaia 3 5 2 2 8" xfId="3492" xr:uid="{00000000-0005-0000-0000-0000B9560000}"/>
    <cellStyle name="Migliaia 3 5 2 2 8 2" xfId="9201" xr:uid="{00000000-0005-0000-0000-0000BA560000}"/>
    <cellStyle name="Migliaia 3 5 2 2 8 2 2" xfId="20618" xr:uid="{00000000-0005-0000-0000-0000BB560000}"/>
    <cellStyle name="Migliaia 3 5 2 2 8 2 2 2" xfId="43455" xr:uid="{00000000-0005-0000-0000-0000BC560000}"/>
    <cellStyle name="Migliaia 3 5 2 2 8 2 3" xfId="32038" xr:uid="{00000000-0005-0000-0000-0000BD560000}"/>
    <cellStyle name="Migliaia 3 5 2 2 8 3" xfId="14910" xr:uid="{00000000-0005-0000-0000-0000BE560000}"/>
    <cellStyle name="Migliaia 3 5 2 2 8 3 2" xfId="37747" xr:uid="{00000000-0005-0000-0000-0000BF560000}"/>
    <cellStyle name="Migliaia 3 5 2 2 8 4" xfId="26330" xr:uid="{00000000-0005-0000-0000-0000C0560000}"/>
    <cellStyle name="Migliaia 3 5 2 2 9" xfId="6347" xr:uid="{00000000-0005-0000-0000-0000C1560000}"/>
    <cellStyle name="Migliaia 3 5 2 2 9 2" xfId="17764" xr:uid="{00000000-0005-0000-0000-0000C2560000}"/>
    <cellStyle name="Migliaia 3 5 2 2 9 2 2" xfId="40601" xr:uid="{00000000-0005-0000-0000-0000C3560000}"/>
    <cellStyle name="Migliaia 3 5 2 2 9 3" xfId="29184" xr:uid="{00000000-0005-0000-0000-0000C4560000}"/>
    <cellStyle name="Migliaia 3 5 2 3" xfId="584" xr:uid="{00000000-0005-0000-0000-0000C5560000}"/>
    <cellStyle name="Migliaia 3 5 2 3 2" xfId="2166" xr:uid="{00000000-0005-0000-0000-0000C6560000}"/>
    <cellStyle name="Migliaia 3 5 2 3 2 2" xfId="5022" xr:uid="{00000000-0005-0000-0000-0000C7560000}"/>
    <cellStyle name="Migliaia 3 5 2 3 2 2 2" xfId="10730" xr:uid="{00000000-0005-0000-0000-0000C8560000}"/>
    <cellStyle name="Migliaia 3 5 2 3 2 2 2 2" xfId="22148" xr:uid="{00000000-0005-0000-0000-0000C9560000}"/>
    <cellStyle name="Migliaia 3 5 2 3 2 2 2 2 2" xfId="44985" xr:uid="{00000000-0005-0000-0000-0000CA560000}"/>
    <cellStyle name="Migliaia 3 5 2 3 2 2 2 3" xfId="33568" xr:uid="{00000000-0005-0000-0000-0000CB560000}"/>
    <cellStyle name="Migliaia 3 5 2 3 2 2 3" xfId="16440" xr:uid="{00000000-0005-0000-0000-0000CC560000}"/>
    <cellStyle name="Migliaia 3 5 2 3 2 2 3 2" xfId="39277" xr:uid="{00000000-0005-0000-0000-0000CD560000}"/>
    <cellStyle name="Migliaia 3 5 2 3 2 2 4" xfId="27860" xr:uid="{00000000-0005-0000-0000-0000CE560000}"/>
    <cellStyle name="Migliaia 3 5 2 3 2 3" xfId="7877" xr:uid="{00000000-0005-0000-0000-0000CF560000}"/>
    <cellStyle name="Migliaia 3 5 2 3 2 3 2" xfId="19294" xr:uid="{00000000-0005-0000-0000-0000D0560000}"/>
    <cellStyle name="Migliaia 3 5 2 3 2 3 2 2" xfId="42131" xr:uid="{00000000-0005-0000-0000-0000D1560000}"/>
    <cellStyle name="Migliaia 3 5 2 3 2 3 3" xfId="30714" xr:uid="{00000000-0005-0000-0000-0000D2560000}"/>
    <cellStyle name="Migliaia 3 5 2 3 2 4" xfId="13586" xr:uid="{00000000-0005-0000-0000-0000D3560000}"/>
    <cellStyle name="Migliaia 3 5 2 3 2 4 2" xfId="36423" xr:uid="{00000000-0005-0000-0000-0000D4560000}"/>
    <cellStyle name="Migliaia 3 5 2 3 2 5" xfId="25006" xr:uid="{00000000-0005-0000-0000-0000D5560000}"/>
    <cellStyle name="Migliaia 3 5 2 3 3" xfId="3595" xr:uid="{00000000-0005-0000-0000-0000D6560000}"/>
    <cellStyle name="Migliaia 3 5 2 3 3 2" xfId="9304" xr:uid="{00000000-0005-0000-0000-0000D7560000}"/>
    <cellStyle name="Migliaia 3 5 2 3 3 2 2" xfId="20721" xr:uid="{00000000-0005-0000-0000-0000D8560000}"/>
    <cellStyle name="Migliaia 3 5 2 3 3 2 2 2" xfId="43558" xr:uid="{00000000-0005-0000-0000-0000D9560000}"/>
    <cellStyle name="Migliaia 3 5 2 3 3 2 3" xfId="32141" xr:uid="{00000000-0005-0000-0000-0000DA560000}"/>
    <cellStyle name="Migliaia 3 5 2 3 3 3" xfId="15013" xr:uid="{00000000-0005-0000-0000-0000DB560000}"/>
    <cellStyle name="Migliaia 3 5 2 3 3 3 2" xfId="37850" xr:uid="{00000000-0005-0000-0000-0000DC560000}"/>
    <cellStyle name="Migliaia 3 5 2 3 3 4" xfId="26433" xr:uid="{00000000-0005-0000-0000-0000DD560000}"/>
    <cellStyle name="Migliaia 3 5 2 3 4" xfId="6450" xr:uid="{00000000-0005-0000-0000-0000DE560000}"/>
    <cellStyle name="Migliaia 3 5 2 3 4 2" xfId="17867" xr:uid="{00000000-0005-0000-0000-0000DF560000}"/>
    <cellStyle name="Migliaia 3 5 2 3 4 2 2" xfId="40704" xr:uid="{00000000-0005-0000-0000-0000E0560000}"/>
    <cellStyle name="Migliaia 3 5 2 3 4 3" xfId="29287" xr:uid="{00000000-0005-0000-0000-0000E1560000}"/>
    <cellStyle name="Migliaia 3 5 2 3 5" xfId="12159" xr:uid="{00000000-0005-0000-0000-0000E2560000}"/>
    <cellStyle name="Migliaia 3 5 2 3 5 2" xfId="34996" xr:uid="{00000000-0005-0000-0000-0000E3560000}"/>
    <cellStyle name="Migliaia 3 5 2 3 6" xfId="23579" xr:uid="{00000000-0005-0000-0000-0000E4560000}"/>
    <cellStyle name="Migliaia 3 5 2 4" xfId="847" xr:uid="{00000000-0005-0000-0000-0000E5560000}"/>
    <cellStyle name="Migliaia 3 5 2 4 2" xfId="2383" xr:uid="{00000000-0005-0000-0000-0000E6560000}"/>
    <cellStyle name="Migliaia 3 5 2 4 2 2" xfId="5239" xr:uid="{00000000-0005-0000-0000-0000E7560000}"/>
    <cellStyle name="Migliaia 3 5 2 4 2 2 2" xfId="10947" xr:uid="{00000000-0005-0000-0000-0000E8560000}"/>
    <cellStyle name="Migliaia 3 5 2 4 2 2 2 2" xfId="22365" xr:uid="{00000000-0005-0000-0000-0000E9560000}"/>
    <cellStyle name="Migliaia 3 5 2 4 2 2 2 2 2" xfId="45202" xr:uid="{00000000-0005-0000-0000-0000EA560000}"/>
    <cellStyle name="Migliaia 3 5 2 4 2 2 2 3" xfId="33785" xr:uid="{00000000-0005-0000-0000-0000EB560000}"/>
    <cellStyle name="Migliaia 3 5 2 4 2 2 3" xfId="16657" xr:uid="{00000000-0005-0000-0000-0000EC560000}"/>
    <cellStyle name="Migliaia 3 5 2 4 2 2 3 2" xfId="39494" xr:uid="{00000000-0005-0000-0000-0000ED560000}"/>
    <cellStyle name="Migliaia 3 5 2 4 2 2 4" xfId="28077" xr:uid="{00000000-0005-0000-0000-0000EE560000}"/>
    <cellStyle name="Migliaia 3 5 2 4 2 3" xfId="8094" xr:uid="{00000000-0005-0000-0000-0000EF560000}"/>
    <cellStyle name="Migliaia 3 5 2 4 2 3 2" xfId="19511" xr:uid="{00000000-0005-0000-0000-0000F0560000}"/>
    <cellStyle name="Migliaia 3 5 2 4 2 3 2 2" xfId="42348" xr:uid="{00000000-0005-0000-0000-0000F1560000}"/>
    <cellStyle name="Migliaia 3 5 2 4 2 3 3" xfId="30931" xr:uid="{00000000-0005-0000-0000-0000F2560000}"/>
    <cellStyle name="Migliaia 3 5 2 4 2 4" xfId="13803" xr:uid="{00000000-0005-0000-0000-0000F3560000}"/>
    <cellStyle name="Migliaia 3 5 2 4 2 4 2" xfId="36640" xr:uid="{00000000-0005-0000-0000-0000F4560000}"/>
    <cellStyle name="Migliaia 3 5 2 4 2 5" xfId="25223" xr:uid="{00000000-0005-0000-0000-0000F5560000}"/>
    <cellStyle name="Migliaia 3 5 2 4 3" xfId="3812" xr:uid="{00000000-0005-0000-0000-0000F6560000}"/>
    <cellStyle name="Migliaia 3 5 2 4 3 2" xfId="9521" xr:uid="{00000000-0005-0000-0000-0000F7560000}"/>
    <cellStyle name="Migliaia 3 5 2 4 3 2 2" xfId="20938" xr:uid="{00000000-0005-0000-0000-0000F8560000}"/>
    <cellStyle name="Migliaia 3 5 2 4 3 2 2 2" xfId="43775" xr:uid="{00000000-0005-0000-0000-0000F9560000}"/>
    <cellStyle name="Migliaia 3 5 2 4 3 2 3" xfId="32358" xr:uid="{00000000-0005-0000-0000-0000FA560000}"/>
    <cellStyle name="Migliaia 3 5 2 4 3 3" xfId="15230" xr:uid="{00000000-0005-0000-0000-0000FB560000}"/>
    <cellStyle name="Migliaia 3 5 2 4 3 3 2" xfId="38067" xr:uid="{00000000-0005-0000-0000-0000FC560000}"/>
    <cellStyle name="Migliaia 3 5 2 4 3 4" xfId="26650" xr:uid="{00000000-0005-0000-0000-0000FD560000}"/>
    <cellStyle name="Migliaia 3 5 2 4 4" xfId="6667" xr:uid="{00000000-0005-0000-0000-0000FE560000}"/>
    <cellStyle name="Migliaia 3 5 2 4 4 2" xfId="18084" xr:uid="{00000000-0005-0000-0000-0000FF560000}"/>
    <cellStyle name="Migliaia 3 5 2 4 4 2 2" xfId="40921" xr:uid="{00000000-0005-0000-0000-000000570000}"/>
    <cellStyle name="Migliaia 3 5 2 4 4 3" xfId="29504" xr:uid="{00000000-0005-0000-0000-000001570000}"/>
    <cellStyle name="Migliaia 3 5 2 4 5" xfId="12376" xr:uid="{00000000-0005-0000-0000-000002570000}"/>
    <cellStyle name="Migliaia 3 5 2 4 5 2" xfId="35213" xr:uid="{00000000-0005-0000-0000-000003570000}"/>
    <cellStyle name="Migliaia 3 5 2 4 6" xfId="23796" xr:uid="{00000000-0005-0000-0000-000004570000}"/>
    <cellStyle name="Migliaia 3 5 2 5" xfId="1094" xr:uid="{00000000-0005-0000-0000-000005570000}"/>
    <cellStyle name="Migliaia 3 5 2 5 2" xfId="2600" xr:uid="{00000000-0005-0000-0000-000006570000}"/>
    <cellStyle name="Migliaia 3 5 2 5 2 2" xfId="5456" xr:uid="{00000000-0005-0000-0000-000007570000}"/>
    <cellStyle name="Migliaia 3 5 2 5 2 2 2" xfId="11164" xr:uid="{00000000-0005-0000-0000-000008570000}"/>
    <cellStyle name="Migliaia 3 5 2 5 2 2 2 2" xfId="22582" xr:uid="{00000000-0005-0000-0000-000009570000}"/>
    <cellStyle name="Migliaia 3 5 2 5 2 2 2 2 2" xfId="45419" xr:uid="{00000000-0005-0000-0000-00000A570000}"/>
    <cellStyle name="Migliaia 3 5 2 5 2 2 2 3" xfId="34002" xr:uid="{00000000-0005-0000-0000-00000B570000}"/>
    <cellStyle name="Migliaia 3 5 2 5 2 2 3" xfId="16874" xr:uid="{00000000-0005-0000-0000-00000C570000}"/>
    <cellStyle name="Migliaia 3 5 2 5 2 2 3 2" xfId="39711" xr:uid="{00000000-0005-0000-0000-00000D570000}"/>
    <cellStyle name="Migliaia 3 5 2 5 2 2 4" xfId="28294" xr:uid="{00000000-0005-0000-0000-00000E570000}"/>
    <cellStyle name="Migliaia 3 5 2 5 2 3" xfId="8311" xr:uid="{00000000-0005-0000-0000-00000F570000}"/>
    <cellStyle name="Migliaia 3 5 2 5 2 3 2" xfId="19728" xr:uid="{00000000-0005-0000-0000-000010570000}"/>
    <cellStyle name="Migliaia 3 5 2 5 2 3 2 2" xfId="42565" xr:uid="{00000000-0005-0000-0000-000011570000}"/>
    <cellStyle name="Migliaia 3 5 2 5 2 3 3" xfId="31148" xr:uid="{00000000-0005-0000-0000-000012570000}"/>
    <cellStyle name="Migliaia 3 5 2 5 2 4" xfId="14020" xr:uid="{00000000-0005-0000-0000-000013570000}"/>
    <cellStyle name="Migliaia 3 5 2 5 2 4 2" xfId="36857" xr:uid="{00000000-0005-0000-0000-000014570000}"/>
    <cellStyle name="Migliaia 3 5 2 5 2 5" xfId="25440" xr:uid="{00000000-0005-0000-0000-000015570000}"/>
    <cellStyle name="Migliaia 3 5 2 5 3" xfId="4029" xr:uid="{00000000-0005-0000-0000-000016570000}"/>
    <cellStyle name="Migliaia 3 5 2 5 3 2" xfId="9738" xr:uid="{00000000-0005-0000-0000-000017570000}"/>
    <cellStyle name="Migliaia 3 5 2 5 3 2 2" xfId="21155" xr:uid="{00000000-0005-0000-0000-000018570000}"/>
    <cellStyle name="Migliaia 3 5 2 5 3 2 2 2" xfId="43992" xr:uid="{00000000-0005-0000-0000-000019570000}"/>
    <cellStyle name="Migliaia 3 5 2 5 3 2 3" xfId="32575" xr:uid="{00000000-0005-0000-0000-00001A570000}"/>
    <cellStyle name="Migliaia 3 5 2 5 3 3" xfId="15447" xr:uid="{00000000-0005-0000-0000-00001B570000}"/>
    <cellStyle name="Migliaia 3 5 2 5 3 3 2" xfId="38284" xr:uid="{00000000-0005-0000-0000-00001C570000}"/>
    <cellStyle name="Migliaia 3 5 2 5 3 4" xfId="26867" xr:uid="{00000000-0005-0000-0000-00001D570000}"/>
    <cellStyle name="Migliaia 3 5 2 5 4" xfId="6884" xr:uid="{00000000-0005-0000-0000-00001E570000}"/>
    <cellStyle name="Migliaia 3 5 2 5 4 2" xfId="18301" xr:uid="{00000000-0005-0000-0000-00001F570000}"/>
    <cellStyle name="Migliaia 3 5 2 5 4 2 2" xfId="41138" xr:uid="{00000000-0005-0000-0000-000020570000}"/>
    <cellStyle name="Migliaia 3 5 2 5 4 3" xfId="29721" xr:uid="{00000000-0005-0000-0000-000021570000}"/>
    <cellStyle name="Migliaia 3 5 2 5 5" xfId="12593" xr:uid="{00000000-0005-0000-0000-000022570000}"/>
    <cellStyle name="Migliaia 3 5 2 5 5 2" xfId="35430" xr:uid="{00000000-0005-0000-0000-000023570000}"/>
    <cellStyle name="Migliaia 3 5 2 5 6" xfId="24013" xr:uid="{00000000-0005-0000-0000-000024570000}"/>
    <cellStyle name="Migliaia 3 5 2 6" xfId="1341" xr:uid="{00000000-0005-0000-0000-000025570000}"/>
    <cellStyle name="Migliaia 3 5 2 6 2" xfId="2817" xr:uid="{00000000-0005-0000-0000-000026570000}"/>
    <cellStyle name="Migliaia 3 5 2 6 2 2" xfId="5673" xr:uid="{00000000-0005-0000-0000-000027570000}"/>
    <cellStyle name="Migliaia 3 5 2 6 2 2 2" xfId="11381" xr:uid="{00000000-0005-0000-0000-000028570000}"/>
    <cellStyle name="Migliaia 3 5 2 6 2 2 2 2" xfId="22799" xr:uid="{00000000-0005-0000-0000-000029570000}"/>
    <cellStyle name="Migliaia 3 5 2 6 2 2 2 2 2" xfId="45636" xr:uid="{00000000-0005-0000-0000-00002A570000}"/>
    <cellStyle name="Migliaia 3 5 2 6 2 2 2 3" xfId="34219" xr:uid="{00000000-0005-0000-0000-00002B570000}"/>
    <cellStyle name="Migliaia 3 5 2 6 2 2 3" xfId="17091" xr:uid="{00000000-0005-0000-0000-00002C570000}"/>
    <cellStyle name="Migliaia 3 5 2 6 2 2 3 2" xfId="39928" xr:uid="{00000000-0005-0000-0000-00002D570000}"/>
    <cellStyle name="Migliaia 3 5 2 6 2 2 4" xfId="28511" xr:uid="{00000000-0005-0000-0000-00002E570000}"/>
    <cellStyle name="Migliaia 3 5 2 6 2 3" xfId="8528" xr:uid="{00000000-0005-0000-0000-00002F570000}"/>
    <cellStyle name="Migliaia 3 5 2 6 2 3 2" xfId="19945" xr:uid="{00000000-0005-0000-0000-000030570000}"/>
    <cellStyle name="Migliaia 3 5 2 6 2 3 2 2" xfId="42782" xr:uid="{00000000-0005-0000-0000-000031570000}"/>
    <cellStyle name="Migliaia 3 5 2 6 2 3 3" xfId="31365" xr:uid="{00000000-0005-0000-0000-000032570000}"/>
    <cellStyle name="Migliaia 3 5 2 6 2 4" xfId="14237" xr:uid="{00000000-0005-0000-0000-000033570000}"/>
    <cellStyle name="Migliaia 3 5 2 6 2 4 2" xfId="37074" xr:uid="{00000000-0005-0000-0000-000034570000}"/>
    <cellStyle name="Migliaia 3 5 2 6 2 5" xfId="25657" xr:uid="{00000000-0005-0000-0000-000035570000}"/>
    <cellStyle name="Migliaia 3 5 2 6 3" xfId="4246" xr:uid="{00000000-0005-0000-0000-000036570000}"/>
    <cellStyle name="Migliaia 3 5 2 6 3 2" xfId="9955" xr:uid="{00000000-0005-0000-0000-000037570000}"/>
    <cellStyle name="Migliaia 3 5 2 6 3 2 2" xfId="21372" xr:uid="{00000000-0005-0000-0000-000038570000}"/>
    <cellStyle name="Migliaia 3 5 2 6 3 2 2 2" xfId="44209" xr:uid="{00000000-0005-0000-0000-000039570000}"/>
    <cellStyle name="Migliaia 3 5 2 6 3 2 3" xfId="32792" xr:uid="{00000000-0005-0000-0000-00003A570000}"/>
    <cellStyle name="Migliaia 3 5 2 6 3 3" xfId="15664" xr:uid="{00000000-0005-0000-0000-00003B570000}"/>
    <cellStyle name="Migliaia 3 5 2 6 3 3 2" xfId="38501" xr:uid="{00000000-0005-0000-0000-00003C570000}"/>
    <cellStyle name="Migliaia 3 5 2 6 3 4" xfId="27084" xr:uid="{00000000-0005-0000-0000-00003D570000}"/>
    <cellStyle name="Migliaia 3 5 2 6 4" xfId="7101" xr:uid="{00000000-0005-0000-0000-00003E570000}"/>
    <cellStyle name="Migliaia 3 5 2 6 4 2" xfId="18518" xr:uid="{00000000-0005-0000-0000-00003F570000}"/>
    <cellStyle name="Migliaia 3 5 2 6 4 2 2" xfId="41355" xr:uid="{00000000-0005-0000-0000-000040570000}"/>
    <cellStyle name="Migliaia 3 5 2 6 4 3" xfId="29938" xr:uid="{00000000-0005-0000-0000-000041570000}"/>
    <cellStyle name="Migliaia 3 5 2 6 5" xfId="12810" xr:uid="{00000000-0005-0000-0000-000042570000}"/>
    <cellStyle name="Migliaia 3 5 2 6 5 2" xfId="35647" xr:uid="{00000000-0005-0000-0000-000043570000}"/>
    <cellStyle name="Migliaia 3 5 2 6 6" xfId="24230" xr:uid="{00000000-0005-0000-0000-000044570000}"/>
    <cellStyle name="Migliaia 3 5 2 7" xfId="1588" xr:uid="{00000000-0005-0000-0000-000045570000}"/>
    <cellStyle name="Migliaia 3 5 2 7 2" xfId="3034" xr:uid="{00000000-0005-0000-0000-000046570000}"/>
    <cellStyle name="Migliaia 3 5 2 7 2 2" xfId="5890" xr:uid="{00000000-0005-0000-0000-000047570000}"/>
    <cellStyle name="Migliaia 3 5 2 7 2 2 2" xfId="11598" xr:uid="{00000000-0005-0000-0000-000048570000}"/>
    <cellStyle name="Migliaia 3 5 2 7 2 2 2 2" xfId="23016" xr:uid="{00000000-0005-0000-0000-000049570000}"/>
    <cellStyle name="Migliaia 3 5 2 7 2 2 2 2 2" xfId="45853" xr:uid="{00000000-0005-0000-0000-00004A570000}"/>
    <cellStyle name="Migliaia 3 5 2 7 2 2 2 3" xfId="34436" xr:uid="{00000000-0005-0000-0000-00004B570000}"/>
    <cellStyle name="Migliaia 3 5 2 7 2 2 3" xfId="17308" xr:uid="{00000000-0005-0000-0000-00004C570000}"/>
    <cellStyle name="Migliaia 3 5 2 7 2 2 3 2" xfId="40145" xr:uid="{00000000-0005-0000-0000-00004D570000}"/>
    <cellStyle name="Migliaia 3 5 2 7 2 2 4" xfId="28728" xr:uid="{00000000-0005-0000-0000-00004E570000}"/>
    <cellStyle name="Migliaia 3 5 2 7 2 3" xfId="8745" xr:uid="{00000000-0005-0000-0000-00004F570000}"/>
    <cellStyle name="Migliaia 3 5 2 7 2 3 2" xfId="20162" xr:uid="{00000000-0005-0000-0000-000050570000}"/>
    <cellStyle name="Migliaia 3 5 2 7 2 3 2 2" xfId="42999" xr:uid="{00000000-0005-0000-0000-000051570000}"/>
    <cellStyle name="Migliaia 3 5 2 7 2 3 3" xfId="31582" xr:uid="{00000000-0005-0000-0000-000052570000}"/>
    <cellStyle name="Migliaia 3 5 2 7 2 4" xfId="14454" xr:uid="{00000000-0005-0000-0000-000053570000}"/>
    <cellStyle name="Migliaia 3 5 2 7 2 4 2" xfId="37291" xr:uid="{00000000-0005-0000-0000-000054570000}"/>
    <cellStyle name="Migliaia 3 5 2 7 2 5" xfId="25874" xr:uid="{00000000-0005-0000-0000-000055570000}"/>
    <cellStyle name="Migliaia 3 5 2 7 3" xfId="4463" xr:uid="{00000000-0005-0000-0000-000056570000}"/>
    <cellStyle name="Migliaia 3 5 2 7 3 2" xfId="10172" xr:uid="{00000000-0005-0000-0000-000057570000}"/>
    <cellStyle name="Migliaia 3 5 2 7 3 2 2" xfId="21589" xr:uid="{00000000-0005-0000-0000-000058570000}"/>
    <cellStyle name="Migliaia 3 5 2 7 3 2 2 2" xfId="44426" xr:uid="{00000000-0005-0000-0000-000059570000}"/>
    <cellStyle name="Migliaia 3 5 2 7 3 2 3" xfId="33009" xr:uid="{00000000-0005-0000-0000-00005A570000}"/>
    <cellStyle name="Migliaia 3 5 2 7 3 3" xfId="15881" xr:uid="{00000000-0005-0000-0000-00005B570000}"/>
    <cellStyle name="Migliaia 3 5 2 7 3 3 2" xfId="38718" xr:uid="{00000000-0005-0000-0000-00005C570000}"/>
    <cellStyle name="Migliaia 3 5 2 7 3 4" xfId="27301" xr:uid="{00000000-0005-0000-0000-00005D570000}"/>
    <cellStyle name="Migliaia 3 5 2 7 4" xfId="7318" xr:uid="{00000000-0005-0000-0000-00005E570000}"/>
    <cellStyle name="Migliaia 3 5 2 7 4 2" xfId="18735" xr:uid="{00000000-0005-0000-0000-00005F570000}"/>
    <cellStyle name="Migliaia 3 5 2 7 4 2 2" xfId="41572" xr:uid="{00000000-0005-0000-0000-000060570000}"/>
    <cellStyle name="Migliaia 3 5 2 7 4 3" xfId="30155" xr:uid="{00000000-0005-0000-0000-000061570000}"/>
    <cellStyle name="Migliaia 3 5 2 7 5" xfId="13027" xr:uid="{00000000-0005-0000-0000-000062570000}"/>
    <cellStyle name="Migliaia 3 5 2 7 5 2" xfId="35864" xr:uid="{00000000-0005-0000-0000-000063570000}"/>
    <cellStyle name="Migliaia 3 5 2 7 6" xfId="24447" xr:uid="{00000000-0005-0000-0000-000064570000}"/>
    <cellStyle name="Migliaia 3 5 2 8" xfId="1939" xr:uid="{00000000-0005-0000-0000-000065570000}"/>
    <cellStyle name="Migliaia 3 5 2 8 2" xfId="4795" xr:uid="{00000000-0005-0000-0000-000066570000}"/>
    <cellStyle name="Migliaia 3 5 2 8 2 2" xfId="10504" xr:uid="{00000000-0005-0000-0000-000067570000}"/>
    <cellStyle name="Migliaia 3 5 2 8 2 2 2" xfId="21921" xr:uid="{00000000-0005-0000-0000-000068570000}"/>
    <cellStyle name="Migliaia 3 5 2 8 2 2 2 2" xfId="44758" xr:uid="{00000000-0005-0000-0000-000069570000}"/>
    <cellStyle name="Migliaia 3 5 2 8 2 2 3" xfId="33341" xr:uid="{00000000-0005-0000-0000-00006A570000}"/>
    <cellStyle name="Migliaia 3 5 2 8 2 3" xfId="16213" xr:uid="{00000000-0005-0000-0000-00006B570000}"/>
    <cellStyle name="Migliaia 3 5 2 8 2 3 2" xfId="39050" xr:uid="{00000000-0005-0000-0000-00006C570000}"/>
    <cellStyle name="Migliaia 3 5 2 8 2 4" xfId="27633" xr:uid="{00000000-0005-0000-0000-00006D570000}"/>
    <cellStyle name="Migliaia 3 5 2 8 3" xfId="7650" xr:uid="{00000000-0005-0000-0000-00006E570000}"/>
    <cellStyle name="Migliaia 3 5 2 8 3 2" xfId="19067" xr:uid="{00000000-0005-0000-0000-00006F570000}"/>
    <cellStyle name="Migliaia 3 5 2 8 3 2 2" xfId="41904" xr:uid="{00000000-0005-0000-0000-000070570000}"/>
    <cellStyle name="Migliaia 3 5 2 8 3 3" xfId="30487" xr:uid="{00000000-0005-0000-0000-000071570000}"/>
    <cellStyle name="Migliaia 3 5 2 8 4" xfId="13359" xr:uid="{00000000-0005-0000-0000-000072570000}"/>
    <cellStyle name="Migliaia 3 5 2 8 4 2" xfId="36196" xr:uid="{00000000-0005-0000-0000-000073570000}"/>
    <cellStyle name="Migliaia 3 5 2 8 5" xfId="24779" xr:uid="{00000000-0005-0000-0000-000074570000}"/>
    <cellStyle name="Migliaia 3 5 2 9" xfId="3368" xr:uid="{00000000-0005-0000-0000-000075570000}"/>
    <cellStyle name="Migliaia 3 5 2 9 2" xfId="9077" xr:uid="{00000000-0005-0000-0000-000076570000}"/>
    <cellStyle name="Migliaia 3 5 2 9 2 2" xfId="20494" xr:uid="{00000000-0005-0000-0000-000077570000}"/>
    <cellStyle name="Migliaia 3 5 2 9 2 2 2" xfId="43331" xr:uid="{00000000-0005-0000-0000-000078570000}"/>
    <cellStyle name="Migliaia 3 5 2 9 2 3" xfId="31914" xr:uid="{00000000-0005-0000-0000-000079570000}"/>
    <cellStyle name="Migliaia 3 5 2 9 3" xfId="14786" xr:uid="{00000000-0005-0000-0000-00007A570000}"/>
    <cellStyle name="Migliaia 3 5 2 9 3 2" xfId="37623" xr:uid="{00000000-0005-0000-0000-00007B570000}"/>
    <cellStyle name="Migliaia 3 5 2 9 4" xfId="26206" xr:uid="{00000000-0005-0000-0000-00007C570000}"/>
    <cellStyle name="Migliaia 3 5 3" xfId="393" xr:uid="{00000000-0005-0000-0000-00007D570000}"/>
    <cellStyle name="Migliaia 3 5 3 10" xfId="11992" xr:uid="{00000000-0005-0000-0000-00007E570000}"/>
    <cellStyle name="Migliaia 3 5 3 10 2" xfId="34829" xr:uid="{00000000-0005-0000-0000-00007F570000}"/>
    <cellStyle name="Migliaia 3 5 3 11" xfId="23412" xr:uid="{00000000-0005-0000-0000-000080570000}"/>
    <cellStyle name="Migliaia 3 5 3 2" xfId="647" xr:uid="{00000000-0005-0000-0000-000081570000}"/>
    <cellStyle name="Migliaia 3 5 3 2 2" xfId="2216" xr:uid="{00000000-0005-0000-0000-000082570000}"/>
    <cellStyle name="Migliaia 3 5 3 2 2 2" xfId="5072" xr:uid="{00000000-0005-0000-0000-000083570000}"/>
    <cellStyle name="Migliaia 3 5 3 2 2 2 2" xfId="10780" xr:uid="{00000000-0005-0000-0000-000084570000}"/>
    <cellStyle name="Migliaia 3 5 3 2 2 2 2 2" xfId="22198" xr:uid="{00000000-0005-0000-0000-000085570000}"/>
    <cellStyle name="Migliaia 3 5 3 2 2 2 2 2 2" xfId="45035" xr:uid="{00000000-0005-0000-0000-000086570000}"/>
    <cellStyle name="Migliaia 3 5 3 2 2 2 2 3" xfId="33618" xr:uid="{00000000-0005-0000-0000-000087570000}"/>
    <cellStyle name="Migliaia 3 5 3 2 2 2 3" xfId="16490" xr:uid="{00000000-0005-0000-0000-000088570000}"/>
    <cellStyle name="Migliaia 3 5 3 2 2 2 3 2" xfId="39327" xr:uid="{00000000-0005-0000-0000-000089570000}"/>
    <cellStyle name="Migliaia 3 5 3 2 2 2 4" xfId="27910" xr:uid="{00000000-0005-0000-0000-00008A570000}"/>
    <cellStyle name="Migliaia 3 5 3 2 2 3" xfId="7927" xr:uid="{00000000-0005-0000-0000-00008B570000}"/>
    <cellStyle name="Migliaia 3 5 3 2 2 3 2" xfId="19344" xr:uid="{00000000-0005-0000-0000-00008C570000}"/>
    <cellStyle name="Migliaia 3 5 3 2 2 3 2 2" xfId="42181" xr:uid="{00000000-0005-0000-0000-00008D570000}"/>
    <cellStyle name="Migliaia 3 5 3 2 2 3 3" xfId="30764" xr:uid="{00000000-0005-0000-0000-00008E570000}"/>
    <cellStyle name="Migliaia 3 5 3 2 2 4" xfId="13636" xr:uid="{00000000-0005-0000-0000-00008F570000}"/>
    <cellStyle name="Migliaia 3 5 3 2 2 4 2" xfId="36473" xr:uid="{00000000-0005-0000-0000-000090570000}"/>
    <cellStyle name="Migliaia 3 5 3 2 2 5" xfId="25056" xr:uid="{00000000-0005-0000-0000-000091570000}"/>
    <cellStyle name="Migliaia 3 5 3 2 3" xfId="3645" xr:uid="{00000000-0005-0000-0000-000092570000}"/>
    <cellStyle name="Migliaia 3 5 3 2 3 2" xfId="9354" xr:uid="{00000000-0005-0000-0000-000093570000}"/>
    <cellStyle name="Migliaia 3 5 3 2 3 2 2" xfId="20771" xr:uid="{00000000-0005-0000-0000-000094570000}"/>
    <cellStyle name="Migliaia 3 5 3 2 3 2 2 2" xfId="43608" xr:uid="{00000000-0005-0000-0000-000095570000}"/>
    <cellStyle name="Migliaia 3 5 3 2 3 2 3" xfId="32191" xr:uid="{00000000-0005-0000-0000-000096570000}"/>
    <cellStyle name="Migliaia 3 5 3 2 3 3" xfId="15063" xr:uid="{00000000-0005-0000-0000-000097570000}"/>
    <cellStyle name="Migliaia 3 5 3 2 3 3 2" xfId="37900" xr:uid="{00000000-0005-0000-0000-000098570000}"/>
    <cellStyle name="Migliaia 3 5 3 2 3 4" xfId="26483" xr:uid="{00000000-0005-0000-0000-000099570000}"/>
    <cellStyle name="Migliaia 3 5 3 2 4" xfId="6500" xr:uid="{00000000-0005-0000-0000-00009A570000}"/>
    <cellStyle name="Migliaia 3 5 3 2 4 2" xfId="17917" xr:uid="{00000000-0005-0000-0000-00009B570000}"/>
    <cellStyle name="Migliaia 3 5 3 2 4 2 2" xfId="40754" xr:uid="{00000000-0005-0000-0000-00009C570000}"/>
    <cellStyle name="Migliaia 3 5 3 2 4 3" xfId="29337" xr:uid="{00000000-0005-0000-0000-00009D570000}"/>
    <cellStyle name="Migliaia 3 5 3 2 5" xfId="12209" xr:uid="{00000000-0005-0000-0000-00009E570000}"/>
    <cellStyle name="Migliaia 3 5 3 2 5 2" xfId="35046" xr:uid="{00000000-0005-0000-0000-00009F570000}"/>
    <cellStyle name="Migliaia 3 5 3 2 6" xfId="23629" xr:uid="{00000000-0005-0000-0000-0000A0570000}"/>
    <cellStyle name="Migliaia 3 5 3 3" xfId="907" xr:uid="{00000000-0005-0000-0000-0000A1570000}"/>
    <cellStyle name="Migliaia 3 5 3 3 2" xfId="2433" xr:uid="{00000000-0005-0000-0000-0000A2570000}"/>
    <cellStyle name="Migliaia 3 5 3 3 2 2" xfId="5289" xr:uid="{00000000-0005-0000-0000-0000A3570000}"/>
    <cellStyle name="Migliaia 3 5 3 3 2 2 2" xfId="10997" xr:uid="{00000000-0005-0000-0000-0000A4570000}"/>
    <cellStyle name="Migliaia 3 5 3 3 2 2 2 2" xfId="22415" xr:uid="{00000000-0005-0000-0000-0000A5570000}"/>
    <cellStyle name="Migliaia 3 5 3 3 2 2 2 2 2" xfId="45252" xr:uid="{00000000-0005-0000-0000-0000A6570000}"/>
    <cellStyle name="Migliaia 3 5 3 3 2 2 2 3" xfId="33835" xr:uid="{00000000-0005-0000-0000-0000A7570000}"/>
    <cellStyle name="Migliaia 3 5 3 3 2 2 3" xfId="16707" xr:uid="{00000000-0005-0000-0000-0000A8570000}"/>
    <cellStyle name="Migliaia 3 5 3 3 2 2 3 2" xfId="39544" xr:uid="{00000000-0005-0000-0000-0000A9570000}"/>
    <cellStyle name="Migliaia 3 5 3 3 2 2 4" xfId="28127" xr:uid="{00000000-0005-0000-0000-0000AA570000}"/>
    <cellStyle name="Migliaia 3 5 3 3 2 3" xfId="8144" xr:uid="{00000000-0005-0000-0000-0000AB570000}"/>
    <cellStyle name="Migliaia 3 5 3 3 2 3 2" xfId="19561" xr:uid="{00000000-0005-0000-0000-0000AC570000}"/>
    <cellStyle name="Migliaia 3 5 3 3 2 3 2 2" xfId="42398" xr:uid="{00000000-0005-0000-0000-0000AD570000}"/>
    <cellStyle name="Migliaia 3 5 3 3 2 3 3" xfId="30981" xr:uid="{00000000-0005-0000-0000-0000AE570000}"/>
    <cellStyle name="Migliaia 3 5 3 3 2 4" xfId="13853" xr:uid="{00000000-0005-0000-0000-0000AF570000}"/>
    <cellStyle name="Migliaia 3 5 3 3 2 4 2" xfId="36690" xr:uid="{00000000-0005-0000-0000-0000B0570000}"/>
    <cellStyle name="Migliaia 3 5 3 3 2 5" xfId="25273" xr:uid="{00000000-0005-0000-0000-0000B1570000}"/>
    <cellStyle name="Migliaia 3 5 3 3 3" xfId="3862" xr:uid="{00000000-0005-0000-0000-0000B2570000}"/>
    <cellStyle name="Migliaia 3 5 3 3 3 2" xfId="9571" xr:uid="{00000000-0005-0000-0000-0000B3570000}"/>
    <cellStyle name="Migliaia 3 5 3 3 3 2 2" xfId="20988" xr:uid="{00000000-0005-0000-0000-0000B4570000}"/>
    <cellStyle name="Migliaia 3 5 3 3 3 2 2 2" xfId="43825" xr:uid="{00000000-0005-0000-0000-0000B5570000}"/>
    <cellStyle name="Migliaia 3 5 3 3 3 2 3" xfId="32408" xr:uid="{00000000-0005-0000-0000-0000B6570000}"/>
    <cellStyle name="Migliaia 3 5 3 3 3 3" xfId="15280" xr:uid="{00000000-0005-0000-0000-0000B7570000}"/>
    <cellStyle name="Migliaia 3 5 3 3 3 3 2" xfId="38117" xr:uid="{00000000-0005-0000-0000-0000B8570000}"/>
    <cellStyle name="Migliaia 3 5 3 3 3 4" xfId="26700" xr:uid="{00000000-0005-0000-0000-0000B9570000}"/>
    <cellStyle name="Migliaia 3 5 3 3 4" xfId="6717" xr:uid="{00000000-0005-0000-0000-0000BA570000}"/>
    <cellStyle name="Migliaia 3 5 3 3 4 2" xfId="18134" xr:uid="{00000000-0005-0000-0000-0000BB570000}"/>
    <cellStyle name="Migliaia 3 5 3 3 4 2 2" xfId="40971" xr:uid="{00000000-0005-0000-0000-0000BC570000}"/>
    <cellStyle name="Migliaia 3 5 3 3 4 3" xfId="29554" xr:uid="{00000000-0005-0000-0000-0000BD570000}"/>
    <cellStyle name="Migliaia 3 5 3 3 5" xfId="12426" xr:uid="{00000000-0005-0000-0000-0000BE570000}"/>
    <cellStyle name="Migliaia 3 5 3 3 5 2" xfId="35263" xr:uid="{00000000-0005-0000-0000-0000BF570000}"/>
    <cellStyle name="Migliaia 3 5 3 3 6" xfId="23846" xr:uid="{00000000-0005-0000-0000-0000C0570000}"/>
    <cellStyle name="Migliaia 3 5 3 4" xfId="1154" xr:uid="{00000000-0005-0000-0000-0000C1570000}"/>
    <cellStyle name="Migliaia 3 5 3 4 2" xfId="2650" xr:uid="{00000000-0005-0000-0000-0000C2570000}"/>
    <cellStyle name="Migliaia 3 5 3 4 2 2" xfId="5506" xr:uid="{00000000-0005-0000-0000-0000C3570000}"/>
    <cellStyle name="Migliaia 3 5 3 4 2 2 2" xfId="11214" xr:uid="{00000000-0005-0000-0000-0000C4570000}"/>
    <cellStyle name="Migliaia 3 5 3 4 2 2 2 2" xfId="22632" xr:uid="{00000000-0005-0000-0000-0000C5570000}"/>
    <cellStyle name="Migliaia 3 5 3 4 2 2 2 2 2" xfId="45469" xr:uid="{00000000-0005-0000-0000-0000C6570000}"/>
    <cellStyle name="Migliaia 3 5 3 4 2 2 2 3" xfId="34052" xr:uid="{00000000-0005-0000-0000-0000C7570000}"/>
    <cellStyle name="Migliaia 3 5 3 4 2 2 3" xfId="16924" xr:uid="{00000000-0005-0000-0000-0000C8570000}"/>
    <cellStyle name="Migliaia 3 5 3 4 2 2 3 2" xfId="39761" xr:uid="{00000000-0005-0000-0000-0000C9570000}"/>
    <cellStyle name="Migliaia 3 5 3 4 2 2 4" xfId="28344" xr:uid="{00000000-0005-0000-0000-0000CA570000}"/>
    <cellStyle name="Migliaia 3 5 3 4 2 3" xfId="8361" xr:uid="{00000000-0005-0000-0000-0000CB570000}"/>
    <cellStyle name="Migliaia 3 5 3 4 2 3 2" xfId="19778" xr:uid="{00000000-0005-0000-0000-0000CC570000}"/>
    <cellStyle name="Migliaia 3 5 3 4 2 3 2 2" xfId="42615" xr:uid="{00000000-0005-0000-0000-0000CD570000}"/>
    <cellStyle name="Migliaia 3 5 3 4 2 3 3" xfId="31198" xr:uid="{00000000-0005-0000-0000-0000CE570000}"/>
    <cellStyle name="Migliaia 3 5 3 4 2 4" xfId="14070" xr:uid="{00000000-0005-0000-0000-0000CF570000}"/>
    <cellStyle name="Migliaia 3 5 3 4 2 4 2" xfId="36907" xr:uid="{00000000-0005-0000-0000-0000D0570000}"/>
    <cellStyle name="Migliaia 3 5 3 4 2 5" xfId="25490" xr:uid="{00000000-0005-0000-0000-0000D1570000}"/>
    <cellStyle name="Migliaia 3 5 3 4 3" xfId="4079" xr:uid="{00000000-0005-0000-0000-0000D2570000}"/>
    <cellStyle name="Migliaia 3 5 3 4 3 2" xfId="9788" xr:uid="{00000000-0005-0000-0000-0000D3570000}"/>
    <cellStyle name="Migliaia 3 5 3 4 3 2 2" xfId="21205" xr:uid="{00000000-0005-0000-0000-0000D4570000}"/>
    <cellStyle name="Migliaia 3 5 3 4 3 2 2 2" xfId="44042" xr:uid="{00000000-0005-0000-0000-0000D5570000}"/>
    <cellStyle name="Migliaia 3 5 3 4 3 2 3" xfId="32625" xr:uid="{00000000-0005-0000-0000-0000D6570000}"/>
    <cellStyle name="Migliaia 3 5 3 4 3 3" xfId="15497" xr:uid="{00000000-0005-0000-0000-0000D7570000}"/>
    <cellStyle name="Migliaia 3 5 3 4 3 3 2" xfId="38334" xr:uid="{00000000-0005-0000-0000-0000D8570000}"/>
    <cellStyle name="Migliaia 3 5 3 4 3 4" xfId="26917" xr:uid="{00000000-0005-0000-0000-0000D9570000}"/>
    <cellStyle name="Migliaia 3 5 3 4 4" xfId="6934" xr:uid="{00000000-0005-0000-0000-0000DA570000}"/>
    <cellStyle name="Migliaia 3 5 3 4 4 2" xfId="18351" xr:uid="{00000000-0005-0000-0000-0000DB570000}"/>
    <cellStyle name="Migliaia 3 5 3 4 4 2 2" xfId="41188" xr:uid="{00000000-0005-0000-0000-0000DC570000}"/>
    <cellStyle name="Migliaia 3 5 3 4 4 3" xfId="29771" xr:uid="{00000000-0005-0000-0000-0000DD570000}"/>
    <cellStyle name="Migliaia 3 5 3 4 5" xfId="12643" xr:uid="{00000000-0005-0000-0000-0000DE570000}"/>
    <cellStyle name="Migliaia 3 5 3 4 5 2" xfId="35480" xr:uid="{00000000-0005-0000-0000-0000DF570000}"/>
    <cellStyle name="Migliaia 3 5 3 4 6" xfId="24063" xr:uid="{00000000-0005-0000-0000-0000E0570000}"/>
    <cellStyle name="Migliaia 3 5 3 5" xfId="1401" xr:uid="{00000000-0005-0000-0000-0000E1570000}"/>
    <cellStyle name="Migliaia 3 5 3 5 2" xfId="2867" xr:uid="{00000000-0005-0000-0000-0000E2570000}"/>
    <cellStyle name="Migliaia 3 5 3 5 2 2" xfId="5723" xr:uid="{00000000-0005-0000-0000-0000E3570000}"/>
    <cellStyle name="Migliaia 3 5 3 5 2 2 2" xfId="11431" xr:uid="{00000000-0005-0000-0000-0000E4570000}"/>
    <cellStyle name="Migliaia 3 5 3 5 2 2 2 2" xfId="22849" xr:uid="{00000000-0005-0000-0000-0000E5570000}"/>
    <cellStyle name="Migliaia 3 5 3 5 2 2 2 2 2" xfId="45686" xr:uid="{00000000-0005-0000-0000-0000E6570000}"/>
    <cellStyle name="Migliaia 3 5 3 5 2 2 2 3" xfId="34269" xr:uid="{00000000-0005-0000-0000-0000E7570000}"/>
    <cellStyle name="Migliaia 3 5 3 5 2 2 3" xfId="17141" xr:uid="{00000000-0005-0000-0000-0000E8570000}"/>
    <cellStyle name="Migliaia 3 5 3 5 2 2 3 2" xfId="39978" xr:uid="{00000000-0005-0000-0000-0000E9570000}"/>
    <cellStyle name="Migliaia 3 5 3 5 2 2 4" xfId="28561" xr:uid="{00000000-0005-0000-0000-0000EA570000}"/>
    <cellStyle name="Migliaia 3 5 3 5 2 3" xfId="8578" xr:uid="{00000000-0005-0000-0000-0000EB570000}"/>
    <cellStyle name="Migliaia 3 5 3 5 2 3 2" xfId="19995" xr:uid="{00000000-0005-0000-0000-0000EC570000}"/>
    <cellStyle name="Migliaia 3 5 3 5 2 3 2 2" xfId="42832" xr:uid="{00000000-0005-0000-0000-0000ED570000}"/>
    <cellStyle name="Migliaia 3 5 3 5 2 3 3" xfId="31415" xr:uid="{00000000-0005-0000-0000-0000EE570000}"/>
    <cellStyle name="Migliaia 3 5 3 5 2 4" xfId="14287" xr:uid="{00000000-0005-0000-0000-0000EF570000}"/>
    <cellStyle name="Migliaia 3 5 3 5 2 4 2" xfId="37124" xr:uid="{00000000-0005-0000-0000-0000F0570000}"/>
    <cellStyle name="Migliaia 3 5 3 5 2 5" xfId="25707" xr:uid="{00000000-0005-0000-0000-0000F1570000}"/>
    <cellStyle name="Migliaia 3 5 3 5 3" xfId="4296" xr:uid="{00000000-0005-0000-0000-0000F2570000}"/>
    <cellStyle name="Migliaia 3 5 3 5 3 2" xfId="10005" xr:uid="{00000000-0005-0000-0000-0000F3570000}"/>
    <cellStyle name="Migliaia 3 5 3 5 3 2 2" xfId="21422" xr:uid="{00000000-0005-0000-0000-0000F4570000}"/>
    <cellStyle name="Migliaia 3 5 3 5 3 2 2 2" xfId="44259" xr:uid="{00000000-0005-0000-0000-0000F5570000}"/>
    <cellStyle name="Migliaia 3 5 3 5 3 2 3" xfId="32842" xr:uid="{00000000-0005-0000-0000-0000F6570000}"/>
    <cellStyle name="Migliaia 3 5 3 5 3 3" xfId="15714" xr:uid="{00000000-0005-0000-0000-0000F7570000}"/>
    <cellStyle name="Migliaia 3 5 3 5 3 3 2" xfId="38551" xr:uid="{00000000-0005-0000-0000-0000F8570000}"/>
    <cellStyle name="Migliaia 3 5 3 5 3 4" xfId="27134" xr:uid="{00000000-0005-0000-0000-0000F9570000}"/>
    <cellStyle name="Migliaia 3 5 3 5 4" xfId="7151" xr:uid="{00000000-0005-0000-0000-0000FA570000}"/>
    <cellStyle name="Migliaia 3 5 3 5 4 2" xfId="18568" xr:uid="{00000000-0005-0000-0000-0000FB570000}"/>
    <cellStyle name="Migliaia 3 5 3 5 4 2 2" xfId="41405" xr:uid="{00000000-0005-0000-0000-0000FC570000}"/>
    <cellStyle name="Migliaia 3 5 3 5 4 3" xfId="29988" xr:uid="{00000000-0005-0000-0000-0000FD570000}"/>
    <cellStyle name="Migliaia 3 5 3 5 5" xfId="12860" xr:uid="{00000000-0005-0000-0000-0000FE570000}"/>
    <cellStyle name="Migliaia 3 5 3 5 5 2" xfId="35697" xr:uid="{00000000-0005-0000-0000-0000FF570000}"/>
    <cellStyle name="Migliaia 3 5 3 5 6" xfId="24280" xr:uid="{00000000-0005-0000-0000-000000580000}"/>
    <cellStyle name="Migliaia 3 5 3 6" xfId="1648" xr:uid="{00000000-0005-0000-0000-000001580000}"/>
    <cellStyle name="Migliaia 3 5 3 6 2" xfId="3084" xr:uid="{00000000-0005-0000-0000-000002580000}"/>
    <cellStyle name="Migliaia 3 5 3 6 2 2" xfId="5940" xr:uid="{00000000-0005-0000-0000-000003580000}"/>
    <cellStyle name="Migliaia 3 5 3 6 2 2 2" xfId="11648" xr:uid="{00000000-0005-0000-0000-000004580000}"/>
    <cellStyle name="Migliaia 3 5 3 6 2 2 2 2" xfId="23066" xr:uid="{00000000-0005-0000-0000-000005580000}"/>
    <cellStyle name="Migliaia 3 5 3 6 2 2 2 2 2" xfId="45903" xr:uid="{00000000-0005-0000-0000-000006580000}"/>
    <cellStyle name="Migliaia 3 5 3 6 2 2 2 3" xfId="34486" xr:uid="{00000000-0005-0000-0000-000007580000}"/>
    <cellStyle name="Migliaia 3 5 3 6 2 2 3" xfId="17358" xr:uid="{00000000-0005-0000-0000-000008580000}"/>
    <cellStyle name="Migliaia 3 5 3 6 2 2 3 2" xfId="40195" xr:uid="{00000000-0005-0000-0000-000009580000}"/>
    <cellStyle name="Migliaia 3 5 3 6 2 2 4" xfId="28778" xr:uid="{00000000-0005-0000-0000-00000A580000}"/>
    <cellStyle name="Migliaia 3 5 3 6 2 3" xfId="8795" xr:uid="{00000000-0005-0000-0000-00000B580000}"/>
    <cellStyle name="Migliaia 3 5 3 6 2 3 2" xfId="20212" xr:uid="{00000000-0005-0000-0000-00000C580000}"/>
    <cellStyle name="Migliaia 3 5 3 6 2 3 2 2" xfId="43049" xr:uid="{00000000-0005-0000-0000-00000D580000}"/>
    <cellStyle name="Migliaia 3 5 3 6 2 3 3" xfId="31632" xr:uid="{00000000-0005-0000-0000-00000E580000}"/>
    <cellStyle name="Migliaia 3 5 3 6 2 4" xfId="14504" xr:uid="{00000000-0005-0000-0000-00000F580000}"/>
    <cellStyle name="Migliaia 3 5 3 6 2 4 2" xfId="37341" xr:uid="{00000000-0005-0000-0000-000010580000}"/>
    <cellStyle name="Migliaia 3 5 3 6 2 5" xfId="25924" xr:uid="{00000000-0005-0000-0000-000011580000}"/>
    <cellStyle name="Migliaia 3 5 3 6 3" xfId="4513" xr:uid="{00000000-0005-0000-0000-000012580000}"/>
    <cellStyle name="Migliaia 3 5 3 6 3 2" xfId="10222" xr:uid="{00000000-0005-0000-0000-000013580000}"/>
    <cellStyle name="Migliaia 3 5 3 6 3 2 2" xfId="21639" xr:uid="{00000000-0005-0000-0000-000014580000}"/>
    <cellStyle name="Migliaia 3 5 3 6 3 2 2 2" xfId="44476" xr:uid="{00000000-0005-0000-0000-000015580000}"/>
    <cellStyle name="Migliaia 3 5 3 6 3 2 3" xfId="33059" xr:uid="{00000000-0005-0000-0000-000016580000}"/>
    <cellStyle name="Migliaia 3 5 3 6 3 3" xfId="15931" xr:uid="{00000000-0005-0000-0000-000017580000}"/>
    <cellStyle name="Migliaia 3 5 3 6 3 3 2" xfId="38768" xr:uid="{00000000-0005-0000-0000-000018580000}"/>
    <cellStyle name="Migliaia 3 5 3 6 3 4" xfId="27351" xr:uid="{00000000-0005-0000-0000-000019580000}"/>
    <cellStyle name="Migliaia 3 5 3 6 4" xfId="7368" xr:uid="{00000000-0005-0000-0000-00001A580000}"/>
    <cellStyle name="Migliaia 3 5 3 6 4 2" xfId="18785" xr:uid="{00000000-0005-0000-0000-00001B580000}"/>
    <cellStyle name="Migliaia 3 5 3 6 4 2 2" xfId="41622" xr:uid="{00000000-0005-0000-0000-00001C580000}"/>
    <cellStyle name="Migliaia 3 5 3 6 4 3" xfId="30205" xr:uid="{00000000-0005-0000-0000-00001D580000}"/>
    <cellStyle name="Migliaia 3 5 3 6 5" xfId="13077" xr:uid="{00000000-0005-0000-0000-00001E580000}"/>
    <cellStyle name="Migliaia 3 5 3 6 5 2" xfId="35914" xr:uid="{00000000-0005-0000-0000-00001F580000}"/>
    <cellStyle name="Migliaia 3 5 3 6 6" xfId="24497" xr:uid="{00000000-0005-0000-0000-000020580000}"/>
    <cellStyle name="Migliaia 3 5 3 7" xfId="1999" xr:uid="{00000000-0005-0000-0000-000021580000}"/>
    <cellStyle name="Migliaia 3 5 3 7 2" xfId="4855" xr:uid="{00000000-0005-0000-0000-000022580000}"/>
    <cellStyle name="Migliaia 3 5 3 7 2 2" xfId="10563" xr:uid="{00000000-0005-0000-0000-000023580000}"/>
    <cellStyle name="Migliaia 3 5 3 7 2 2 2" xfId="21981" xr:uid="{00000000-0005-0000-0000-000024580000}"/>
    <cellStyle name="Migliaia 3 5 3 7 2 2 2 2" xfId="44818" xr:uid="{00000000-0005-0000-0000-000025580000}"/>
    <cellStyle name="Migliaia 3 5 3 7 2 2 3" xfId="33401" xr:uid="{00000000-0005-0000-0000-000026580000}"/>
    <cellStyle name="Migliaia 3 5 3 7 2 3" xfId="16273" xr:uid="{00000000-0005-0000-0000-000027580000}"/>
    <cellStyle name="Migliaia 3 5 3 7 2 3 2" xfId="39110" xr:uid="{00000000-0005-0000-0000-000028580000}"/>
    <cellStyle name="Migliaia 3 5 3 7 2 4" xfId="27693" xr:uid="{00000000-0005-0000-0000-000029580000}"/>
    <cellStyle name="Migliaia 3 5 3 7 3" xfId="7710" xr:uid="{00000000-0005-0000-0000-00002A580000}"/>
    <cellStyle name="Migliaia 3 5 3 7 3 2" xfId="19127" xr:uid="{00000000-0005-0000-0000-00002B580000}"/>
    <cellStyle name="Migliaia 3 5 3 7 3 2 2" xfId="41964" xr:uid="{00000000-0005-0000-0000-00002C580000}"/>
    <cellStyle name="Migliaia 3 5 3 7 3 3" xfId="30547" xr:uid="{00000000-0005-0000-0000-00002D580000}"/>
    <cellStyle name="Migliaia 3 5 3 7 4" xfId="13419" xr:uid="{00000000-0005-0000-0000-00002E580000}"/>
    <cellStyle name="Migliaia 3 5 3 7 4 2" xfId="36256" xr:uid="{00000000-0005-0000-0000-00002F580000}"/>
    <cellStyle name="Migliaia 3 5 3 7 5" xfId="24839" xr:uid="{00000000-0005-0000-0000-000030580000}"/>
    <cellStyle name="Migliaia 3 5 3 8" xfId="3428" xr:uid="{00000000-0005-0000-0000-000031580000}"/>
    <cellStyle name="Migliaia 3 5 3 8 2" xfId="9137" xr:uid="{00000000-0005-0000-0000-000032580000}"/>
    <cellStyle name="Migliaia 3 5 3 8 2 2" xfId="20554" xr:uid="{00000000-0005-0000-0000-000033580000}"/>
    <cellStyle name="Migliaia 3 5 3 8 2 2 2" xfId="43391" xr:uid="{00000000-0005-0000-0000-000034580000}"/>
    <cellStyle name="Migliaia 3 5 3 8 2 3" xfId="31974" xr:uid="{00000000-0005-0000-0000-000035580000}"/>
    <cellStyle name="Migliaia 3 5 3 8 3" xfId="14846" xr:uid="{00000000-0005-0000-0000-000036580000}"/>
    <cellStyle name="Migliaia 3 5 3 8 3 2" xfId="37683" xr:uid="{00000000-0005-0000-0000-000037580000}"/>
    <cellStyle name="Migliaia 3 5 3 8 4" xfId="26266" xr:uid="{00000000-0005-0000-0000-000038580000}"/>
    <cellStyle name="Migliaia 3 5 3 9" xfId="6283" xr:uid="{00000000-0005-0000-0000-000039580000}"/>
    <cellStyle name="Migliaia 3 5 3 9 2" xfId="17700" xr:uid="{00000000-0005-0000-0000-00003A580000}"/>
    <cellStyle name="Migliaia 3 5 3 9 2 2" xfId="40537" xr:uid="{00000000-0005-0000-0000-00003B580000}"/>
    <cellStyle name="Migliaia 3 5 3 9 3" xfId="29120" xr:uid="{00000000-0005-0000-0000-00003C580000}"/>
    <cellStyle name="Migliaia 3 5 4" xfId="513" xr:uid="{00000000-0005-0000-0000-00003D580000}"/>
    <cellStyle name="Migliaia 3 5 4 2" xfId="2102" xr:uid="{00000000-0005-0000-0000-00003E580000}"/>
    <cellStyle name="Migliaia 3 5 4 2 2" xfId="4958" xr:uid="{00000000-0005-0000-0000-00003F580000}"/>
    <cellStyle name="Migliaia 3 5 4 2 2 2" xfId="10666" xr:uid="{00000000-0005-0000-0000-000040580000}"/>
    <cellStyle name="Migliaia 3 5 4 2 2 2 2" xfId="22084" xr:uid="{00000000-0005-0000-0000-000041580000}"/>
    <cellStyle name="Migliaia 3 5 4 2 2 2 2 2" xfId="44921" xr:uid="{00000000-0005-0000-0000-000042580000}"/>
    <cellStyle name="Migliaia 3 5 4 2 2 2 3" xfId="33504" xr:uid="{00000000-0005-0000-0000-000043580000}"/>
    <cellStyle name="Migliaia 3 5 4 2 2 3" xfId="16376" xr:uid="{00000000-0005-0000-0000-000044580000}"/>
    <cellStyle name="Migliaia 3 5 4 2 2 3 2" xfId="39213" xr:uid="{00000000-0005-0000-0000-000045580000}"/>
    <cellStyle name="Migliaia 3 5 4 2 2 4" xfId="27796" xr:uid="{00000000-0005-0000-0000-000046580000}"/>
    <cellStyle name="Migliaia 3 5 4 2 3" xfId="7813" xr:uid="{00000000-0005-0000-0000-000047580000}"/>
    <cellStyle name="Migliaia 3 5 4 2 3 2" xfId="19230" xr:uid="{00000000-0005-0000-0000-000048580000}"/>
    <cellStyle name="Migliaia 3 5 4 2 3 2 2" xfId="42067" xr:uid="{00000000-0005-0000-0000-000049580000}"/>
    <cellStyle name="Migliaia 3 5 4 2 3 3" xfId="30650" xr:uid="{00000000-0005-0000-0000-00004A580000}"/>
    <cellStyle name="Migliaia 3 5 4 2 4" xfId="13522" xr:uid="{00000000-0005-0000-0000-00004B580000}"/>
    <cellStyle name="Migliaia 3 5 4 2 4 2" xfId="36359" xr:uid="{00000000-0005-0000-0000-00004C580000}"/>
    <cellStyle name="Migliaia 3 5 4 2 5" xfId="24942" xr:uid="{00000000-0005-0000-0000-00004D580000}"/>
    <cellStyle name="Migliaia 3 5 4 3" xfId="3531" xr:uid="{00000000-0005-0000-0000-00004E580000}"/>
    <cellStyle name="Migliaia 3 5 4 3 2" xfId="9240" xr:uid="{00000000-0005-0000-0000-00004F580000}"/>
    <cellStyle name="Migliaia 3 5 4 3 2 2" xfId="20657" xr:uid="{00000000-0005-0000-0000-000050580000}"/>
    <cellStyle name="Migliaia 3 5 4 3 2 2 2" xfId="43494" xr:uid="{00000000-0005-0000-0000-000051580000}"/>
    <cellStyle name="Migliaia 3 5 4 3 2 3" xfId="32077" xr:uid="{00000000-0005-0000-0000-000052580000}"/>
    <cellStyle name="Migliaia 3 5 4 3 3" xfId="14949" xr:uid="{00000000-0005-0000-0000-000053580000}"/>
    <cellStyle name="Migliaia 3 5 4 3 3 2" xfId="37786" xr:uid="{00000000-0005-0000-0000-000054580000}"/>
    <cellStyle name="Migliaia 3 5 4 3 4" xfId="26369" xr:uid="{00000000-0005-0000-0000-000055580000}"/>
    <cellStyle name="Migliaia 3 5 4 4" xfId="6386" xr:uid="{00000000-0005-0000-0000-000056580000}"/>
    <cellStyle name="Migliaia 3 5 4 4 2" xfId="17803" xr:uid="{00000000-0005-0000-0000-000057580000}"/>
    <cellStyle name="Migliaia 3 5 4 4 2 2" xfId="40640" xr:uid="{00000000-0005-0000-0000-000058580000}"/>
    <cellStyle name="Migliaia 3 5 4 4 3" xfId="29223" xr:uid="{00000000-0005-0000-0000-000059580000}"/>
    <cellStyle name="Migliaia 3 5 4 5" xfId="12095" xr:uid="{00000000-0005-0000-0000-00005A580000}"/>
    <cellStyle name="Migliaia 3 5 4 5 2" xfId="34932" xr:uid="{00000000-0005-0000-0000-00005B580000}"/>
    <cellStyle name="Migliaia 3 5 4 6" xfId="23515" xr:uid="{00000000-0005-0000-0000-00005C580000}"/>
    <cellStyle name="Migliaia 3 5 5" xfId="776" xr:uid="{00000000-0005-0000-0000-00005D580000}"/>
    <cellStyle name="Migliaia 3 5 5 2" xfId="2319" xr:uid="{00000000-0005-0000-0000-00005E580000}"/>
    <cellStyle name="Migliaia 3 5 5 2 2" xfId="5175" xr:uid="{00000000-0005-0000-0000-00005F580000}"/>
    <cellStyle name="Migliaia 3 5 5 2 2 2" xfId="10883" xr:uid="{00000000-0005-0000-0000-000060580000}"/>
    <cellStyle name="Migliaia 3 5 5 2 2 2 2" xfId="22301" xr:uid="{00000000-0005-0000-0000-000061580000}"/>
    <cellStyle name="Migliaia 3 5 5 2 2 2 2 2" xfId="45138" xr:uid="{00000000-0005-0000-0000-000062580000}"/>
    <cellStyle name="Migliaia 3 5 5 2 2 2 3" xfId="33721" xr:uid="{00000000-0005-0000-0000-000063580000}"/>
    <cellStyle name="Migliaia 3 5 5 2 2 3" xfId="16593" xr:uid="{00000000-0005-0000-0000-000064580000}"/>
    <cellStyle name="Migliaia 3 5 5 2 2 3 2" xfId="39430" xr:uid="{00000000-0005-0000-0000-000065580000}"/>
    <cellStyle name="Migliaia 3 5 5 2 2 4" xfId="28013" xr:uid="{00000000-0005-0000-0000-000066580000}"/>
    <cellStyle name="Migliaia 3 5 5 2 3" xfId="8030" xr:uid="{00000000-0005-0000-0000-000067580000}"/>
    <cellStyle name="Migliaia 3 5 5 2 3 2" xfId="19447" xr:uid="{00000000-0005-0000-0000-000068580000}"/>
    <cellStyle name="Migliaia 3 5 5 2 3 2 2" xfId="42284" xr:uid="{00000000-0005-0000-0000-000069580000}"/>
    <cellStyle name="Migliaia 3 5 5 2 3 3" xfId="30867" xr:uid="{00000000-0005-0000-0000-00006A580000}"/>
    <cellStyle name="Migliaia 3 5 5 2 4" xfId="13739" xr:uid="{00000000-0005-0000-0000-00006B580000}"/>
    <cellStyle name="Migliaia 3 5 5 2 4 2" xfId="36576" xr:uid="{00000000-0005-0000-0000-00006C580000}"/>
    <cellStyle name="Migliaia 3 5 5 2 5" xfId="25159" xr:uid="{00000000-0005-0000-0000-00006D580000}"/>
    <cellStyle name="Migliaia 3 5 5 3" xfId="3748" xr:uid="{00000000-0005-0000-0000-00006E580000}"/>
    <cellStyle name="Migliaia 3 5 5 3 2" xfId="9457" xr:uid="{00000000-0005-0000-0000-00006F580000}"/>
    <cellStyle name="Migliaia 3 5 5 3 2 2" xfId="20874" xr:uid="{00000000-0005-0000-0000-000070580000}"/>
    <cellStyle name="Migliaia 3 5 5 3 2 2 2" xfId="43711" xr:uid="{00000000-0005-0000-0000-000071580000}"/>
    <cellStyle name="Migliaia 3 5 5 3 2 3" xfId="32294" xr:uid="{00000000-0005-0000-0000-000072580000}"/>
    <cellStyle name="Migliaia 3 5 5 3 3" xfId="15166" xr:uid="{00000000-0005-0000-0000-000073580000}"/>
    <cellStyle name="Migliaia 3 5 5 3 3 2" xfId="38003" xr:uid="{00000000-0005-0000-0000-000074580000}"/>
    <cellStyle name="Migliaia 3 5 5 3 4" xfId="26586" xr:uid="{00000000-0005-0000-0000-000075580000}"/>
    <cellStyle name="Migliaia 3 5 5 4" xfId="6603" xr:uid="{00000000-0005-0000-0000-000076580000}"/>
    <cellStyle name="Migliaia 3 5 5 4 2" xfId="18020" xr:uid="{00000000-0005-0000-0000-000077580000}"/>
    <cellStyle name="Migliaia 3 5 5 4 2 2" xfId="40857" xr:uid="{00000000-0005-0000-0000-000078580000}"/>
    <cellStyle name="Migliaia 3 5 5 4 3" xfId="29440" xr:uid="{00000000-0005-0000-0000-000079580000}"/>
    <cellStyle name="Migliaia 3 5 5 5" xfId="12312" xr:uid="{00000000-0005-0000-0000-00007A580000}"/>
    <cellStyle name="Migliaia 3 5 5 5 2" xfId="35149" xr:uid="{00000000-0005-0000-0000-00007B580000}"/>
    <cellStyle name="Migliaia 3 5 5 6" xfId="23732" xr:uid="{00000000-0005-0000-0000-00007C580000}"/>
    <cellStyle name="Migliaia 3 5 6" xfId="1023" xr:uid="{00000000-0005-0000-0000-00007D580000}"/>
    <cellStyle name="Migliaia 3 5 6 2" xfId="2536" xr:uid="{00000000-0005-0000-0000-00007E580000}"/>
    <cellStyle name="Migliaia 3 5 6 2 2" xfId="5392" xr:uid="{00000000-0005-0000-0000-00007F580000}"/>
    <cellStyle name="Migliaia 3 5 6 2 2 2" xfId="11100" xr:uid="{00000000-0005-0000-0000-000080580000}"/>
    <cellStyle name="Migliaia 3 5 6 2 2 2 2" xfId="22518" xr:uid="{00000000-0005-0000-0000-000081580000}"/>
    <cellStyle name="Migliaia 3 5 6 2 2 2 2 2" xfId="45355" xr:uid="{00000000-0005-0000-0000-000082580000}"/>
    <cellStyle name="Migliaia 3 5 6 2 2 2 3" xfId="33938" xr:uid="{00000000-0005-0000-0000-000083580000}"/>
    <cellStyle name="Migliaia 3 5 6 2 2 3" xfId="16810" xr:uid="{00000000-0005-0000-0000-000084580000}"/>
    <cellStyle name="Migliaia 3 5 6 2 2 3 2" xfId="39647" xr:uid="{00000000-0005-0000-0000-000085580000}"/>
    <cellStyle name="Migliaia 3 5 6 2 2 4" xfId="28230" xr:uid="{00000000-0005-0000-0000-000086580000}"/>
    <cellStyle name="Migliaia 3 5 6 2 3" xfId="8247" xr:uid="{00000000-0005-0000-0000-000087580000}"/>
    <cellStyle name="Migliaia 3 5 6 2 3 2" xfId="19664" xr:uid="{00000000-0005-0000-0000-000088580000}"/>
    <cellStyle name="Migliaia 3 5 6 2 3 2 2" xfId="42501" xr:uid="{00000000-0005-0000-0000-000089580000}"/>
    <cellStyle name="Migliaia 3 5 6 2 3 3" xfId="31084" xr:uid="{00000000-0005-0000-0000-00008A580000}"/>
    <cellStyle name="Migliaia 3 5 6 2 4" xfId="13956" xr:uid="{00000000-0005-0000-0000-00008B580000}"/>
    <cellStyle name="Migliaia 3 5 6 2 4 2" xfId="36793" xr:uid="{00000000-0005-0000-0000-00008C580000}"/>
    <cellStyle name="Migliaia 3 5 6 2 5" xfId="25376" xr:uid="{00000000-0005-0000-0000-00008D580000}"/>
    <cellStyle name="Migliaia 3 5 6 3" xfId="3965" xr:uid="{00000000-0005-0000-0000-00008E580000}"/>
    <cellStyle name="Migliaia 3 5 6 3 2" xfId="9674" xr:uid="{00000000-0005-0000-0000-00008F580000}"/>
    <cellStyle name="Migliaia 3 5 6 3 2 2" xfId="21091" xr:uid="{00000000-0005-0000-0000-000090580000}"/>
    <cellStyle name="Migliaia 3 5 6 3 2 2 2" xfId="43928" xr:uid="{00000000-0005-0000-0000-000091580000}"/>
    <cellStyle name="Migliaia 3 5 6 3 2 3" xfId="32511" xr:uid="{00000000-0005-0000-0000-000092580000}"/>
    <cellStyle name="Migliaia 3 5 6 3 3" xfId="15383" xr:uid="{00000000-0005-0000-0000-000093580000}"/>
    <cellStyle name="Migliaia 3 5 6 3 3 2" xfId="38220" xr:uid="{00000000-0005-0000-0000-000094580000}"/>
    <cellStyle name="Migliaia 3 5 6 3 4" xfId="26803" xr:uid="{00000000-0005-0000-0000-000095580000}"/>
    <cellStyle name="Migliaia 3 5 6 4" xfId="6820" xr:uid="{00000000-0005-0000-0000-000096580000}"/>
    <cellStyle name="Migliaia 3 5 6 4 2" xfId="18237" xr:uid="{00000000-0005-0000-0000-000097580000}"/>
    <cellStyle name="Migliaia 3 5 6 4 2 2" xfId="41074" xr:uid="{00000000-0005-0000-0000-000098580000}"/>
    <cellStyle name="Migliaia 3 5 6 4 3" xfId="29657" xr:uid="{00000000-0005-0000-0000-000099580000}"/>
    <cellStyle name="Migliaia 3 5 6 5" xfId="12529" xr:uid="{00000000-0005-0000-0000-00009A580000}"/>
    <cellStyle name="Migliaia 3 5 6 5 2" xfId="35366" xr:uid="{00000000-0005-0000-0000-00009B580000}"/>
    <cellStyle name="Migliaia 3 5 6 6" xfId="23949" xr:uid="{00000000-0005-0000-0000-00009C580000}"/>
    <cellStyle name="Migliaia 3 5 7" xfId="1270" xr:uid="{00000000-0005-0000-0000-00009D580000}"/>
    <cellStyle name="Migliaia 3 5 7 2" xfId="2753" xr:uid="{00000000-0005-0000-0000-00009E580000}"/>
    <cellStyle name="Migliaia 3 5 7 2 2" xfId="5609" xr:uid="{00000000-0005-0000-0000-00009F580000}"/>
    <cellStyle name="Migliaia 3 5 7 2 2 2" xfId="11317" xr:uid="{00000000-0005-0000-0000-0000A0580000}"/>
    <cellStyle name="Migliaia 3 5 7 2 2 2 2" xfId="22735" xr:uid="{00000000-0005-0000-0000-0000A1580000}"/>
    <cellStyle name="Migliaia 3 5 7 2 2 2 2 2" xfId="45572" xr:uid="{00000000-0005-0000-0000-0000A2580000}"/>
    <cellStyle name="Migliaia 3 5 7 2 2 2 3" xfId="34155" xr:uid="{00000000-0005-0000-0000-0000A3580000}"/>
    <cellStyle name="Migliaia 3 5 7 2 2 3" xfId="17027" xr:uid="{00000000-0005-0000-0000-0000A4580000}"/>
    <cellStyle name="Migliaia 3 5 7 2 2 3 2" xfId="39864" xr:uid="{00000000-0005-0000-0000-0000A5580000}"/>
    <cellStyle name="Migliaia 3 5 7 2 2 4" xfId="28447" xr:uid="{00000000-0005-0000-0000-0000A6580000}"/>
    <cellStyle name="Migliaia 3 5 7 2 3" xfId="8464" xr:uid="{00000000-0005-0000-0000-0000A7580000}"/>
    <cellStyle name="Migliaia 3 5 7 2 3 2" xfId="19881" xr:uid="{00000000-0005-0000-0000-0000A8580000}"/>
    <cellStyle name="Migliaia 3 5 7 2 3 2 2" xfId="42718" xr:uid="{00000000-0005-0000-0000-0000A9580000}"/>
    <cellStyle name="Migliaia 3 5 7 2 3 3" xfId="31301" xr:uid="{00000000-0005-0000-0000-0000AA580000}"/>
    <cellStyle name="Migliaia 3 5 7 2 4" xfId="14173" xr:uid="{00000000-0005-0000-0000-0000AB580000}"/>
    <cellStyle name="Migliaia 3 5 7 2 4 2" xfId="37010" xr:uid="{00000000-0005-0000-0000-0000AC580000}"/>
    <cellStyle name="Migliaia 3 5 7 2 5" xfId="25593" xr:uid="{00000000-0005-0000-0000-0000AD580000}"/>
    <cellStyle name="Migliaia 3 5 7 3" xfId="4182" xr:uid="{00000000-0005-0000-0000-0000AE580000}"/>
    <cellStyle name="Migliaia 3 5 7 3 2" xfId="9891" xr:uid="{00000000-0005-0000-0000-0000AF580000}"/>
    <cellStyle name="Migliaia 3 5 7 3 2 2" xfId="21308" xr:uid="{00000000-0005-0000-0000-0000B0580000}"/>
    <cellStyle name="Migliaia 3 5 7 3 2 2 2" xfId="44145" xr:uid="{00000000-0005-0000-0000-0000B1580000}"/>
    <cellStyle name="Migliaia 3 5 7 3 2 3" xfId="32728" xr:uid="{00000000-0005-0000-0000-0000B2580000}"/>
    <cellStyle name="Migliaia 3 5 7 3 3" xfId="15600" xr:uid="{00000000-0005-0000-0000-0000B3580000}"/>
    <cellStyle name="Migliaia 3 5 7 3 3 2" xfId="38437" xr:uid="{00000000-0005-0000-0000-0000B4580000}"/>
    <cellStyle name="Migliaia 3 5 7 3 4" xfId="27020" xr:uid="{00000000-0005-0000-0000-0000B5580000}"/>
    <cellStyle name="Migliaia 3 5 7 4" xfId="7037" xr:uid="{00000000-0005-0000-0000-0000B6580000}"/>
    <cellStyle name="Migliaia 3 5 7 4 2" xfId="18454" xr:uid="{00000000-0005-0000-0000-0000B7580000}"/>
    <cellStyle name="Migliaia 3 5 7 4 2 2" xfId="41291" xr:uid="{00000000-0005-0000-0000-0000B8580000}"/>
    <cellStyle name="Migliaia 3 5 7 4 3" xfId="29874" xr:uid="{00000000-0005-0000-0000-0000B9580000}"/>
    <cellStyle name="Migliaia 3 5 7 5" xfId="12746" xr:uid="{00000000-0005-0000-0000-0000BA580000}"/>
    <cellStyle name="Migliaia 3 5 7 5 2" xfId="35583" xr:uid="{00000000-0005-0000-0000-0000BB580000}"/>
    <cellStyle name="Migliaia 3 5 7 6" xfId="24166" xr:uid="{00000000-0005-0000-0000-0000BC580000}"/>
    <cellStyle name="Migliaia 3 5 8" xfId="1517" xr:uid="{00000000-0005-0000-0000-0000BD580000}"/>
    <cellStyle name="Migliaia 3 5 8 2" xfId="2970" xr:uid="{00000000-0005-0000-0000-0000BE580000}"/>
    <cellStyle name="Migliaia 3 5 8 2 2" xfId="5826" xr:uid="{00000000-0005-0000-0000-0000BF580000}"/>
    <cellStyle name="Migliaia 3 5 8 2 2 2" xfId="11534" xr:uid="{00000000-0005-0000-0000-0000C0580000}"/>
    <cellStyle name="Migliaia 3 5 8 2 2 2 2" xfId="22952" xr:uid="{00000000-0005-0000-0000-0000C1580000}"/>
    <cellStyle name="Migliaia 3 5 8 2 2 2 2 2" xfId="45789" xr:uid="{00000000-0005-0000-0000-0000C2580000}"/>
    <cellStyle name="Migliaia 3 5 8 2 2 2 3" xfId="34372" xr:uid="{00000000-0005-0000-0000-0000C3580000}"/>
    <cellStyle name="Migliaia 3 5 8 2 2 3" xfId="17244" xr:uid="{00000000-0005-0000-0000-0000C4580000}"/>
    <cellStyle name="Migliaia 3 5 8 2 2 3 2" xfId="40081" xr:uid="{00000000-0005-0000-0000-0000C5580000}"/>
    <cellStyle name="Migliaia 3 5 8 2 2 4" xfId="28664" xr:uid="{00000000-0005-0000-0000-0000C6580000}"/>
    <cellStyle name="Migliaia 3 5 8 2 3" xfId="8681" xr:uid="{00000000-0005-0000-0000-0000C7580000}"/>
    <cellStyle name="Migliaia 3 5 8 2 3 2" xfId="20098" xr:uid="{00000000-0005-0000-0000-0000C8580000}"/>
    <cellStyle name="Migliaia 3 5 8 2 3 2 2" xfId="42935" xr:uid="{00000000-0005-0000-0000-0000C9580000}"/>
    <cellStyle name="Migliaia 3 5 8 2 3 3" xfId="31518" xr:uid="{00000000-0005-0000-0000-0000CA580000}"/>
    <cellStyle name="Migliaia 3 5 8 2 4" xfId="14390" xr:uid="{00000000-0005-0000-0000-0000CB580000}"/>
    <cellStyle name="Migliaia 3 5 8 2 4 2" xfId="37227" xr:uid="{00000000-0005-0000-0000-0000CC580000}"/>
    <cellStyle name="Migliaia 3 5 8 2 5" xfId="25810" xr:uid="{00000000-0005-0000-0000-0000CD580000}"/>
    <cellStyle name="Migliaia 3 5 8 3" xfId="4399" xr:uid="{00000000-0005-0000-0000-0000CE580000}"/>
    <cellStyle name="Migliaia 3 5 8 3 2" xfId="10108" xr:uid="{00000000-0005-0000-0000-0000CF580000}"/>
    <cellStyle name="Migliaia 3 5 8 3 2 2" xfId="21525" xr:uid="{00000000-0005-0000-0000-0000D0580000}"/>
    <cellStyle name="Migliaia 3 5 8 3 2 2 2" xfId="44362" xr:uid="{00000000-0005-0000-0000-0000D1580000}"/>
    <cellStyle name="Migliaia 3 5 8 3 2 3" xfId="32945" xr:uid="{00000000-0005-0000-0000-0000D2580000}"/>
    <cellStyle name="Migliaia 3 5 8 3 3" xfId="15817" xr:uid="{00000000-0005-0000-0000-0000D3580000}"/>
    <cellStyle name="Migliaia 3 5 8 3 3 2" xfId="38654" xr:uid="{00000000-0005-0000-0000-0000D4580000}"/>
    <cellStyle name="Migliaia 3 5 8 3 4" xfId="27237" xr:uid="{00000000-0005-0000-0000-0000D5580000}"/>
    <cellStyle name="Migliaia 3 5 8 4" xfId="7254" xr:uid="{00000000-0005-0000-0000-0000D6580000}"/>
    <cellStyle name="Migliaia 3 5 8 4 2" xfId="18671" xr:uid="{00000000-0005-0000-0000-0000D7580000}"/>
    <cellStyle name="Migliaia 3 5 8 4 2 2" xfId="41508" xr:uid="{00000000-0005-0000-0000-0000D8580000}"/>
    <cellStyle name="Migliaia 3 5 8 4 3" xfId="30091" xr:uid="{00000000-0005-0000-0000-0000D9580000}"/>
    <cellStyle name="Migliaia 3 5 8 5" xfId="12963" xr:uid="{00000000-0005-0000-0000-0000DA580000}"/>
    <cellStyle name="Migliaia 3 5 8 5 2" xfId="35800" xr:uid="{00000000-0005-0000-0000-0000DB580000}"/>
    <cellStyle name="Migliaia 3 5 8 6" xfId="24383" xr:uid="{00000000-0005-0000-0000-0000DC580000}"/>
    <cellStyle name="Migliaia 3 5 9" xfId="1860" xr:uid="{00000000-0005-0000-0000-0000DD580000}"/>
    <cellStyle name="Migliaia 3 5 9 2" xfId="4716" xr:uid="{00000000-0005-0000-0000-0000DE580000}"/>
    <cellStyle name="Migliaia 3 5 9 2 2" xfId="10425" xr:uid="{00000000-0005-0000-0000-0000DF580000}"/>
    <cellStyle name="Migliaia 3 5 9 2 2 2" xfId="21842" xr:uid="{00000000-0005-0000-0000-0000E0580000}"/>
    <cellStyle name="Migliaia 3 5 9 2 2 2 2" xfId="44679" xr:uid="{00000000-0005-0000-0000-0000E1580000}"/>
    <cellStyle name="Migliaia 3 5 9 2 2 3" xfId="33262" xr:uid="{00000000-0005-0000-0000-0000E2580000}"/>
    <cellStyle name="Migliaia 3 5 9 2 3" xfId="16134" xr:uid="{00000000-0005-0000-0000-0000E3580000}"/>
    <cellStyle name="Migliaia 3 5 9 2 3 2" xfId="38971" xr:uid="{00000000-0005-0000-0000-0000E4580000}"/>
    <cellStyle name="Migliaia 3 5 9 2 4" xfId="27554" xr:uid="{00000000-0005-0000-0000-0000E5580000}"/>
    <cellStyle name="Migliaia 3 5 9 3" xfId="7571" xr:uid="{00000000-0005-0000-0000-0000E6580000}"/>
    <cellStyle name="Migliaia 3 5 9 3 2" xfId="18988" xr:uid="{00000000-0005-0000-0000-0000E7580000}"/>
    <cellStyle name="Migliaia 3 5 9 3 2 2" xfId="41825" xr:uid="{00000000-0005-0000-0000-0000E8580000}"/>
    <cellStyle name="Migliaia 3 5 9 3 3" xfId="30408" xr:uid="{00000000-0005-0000-0000-0000E9580000}"/>
    <cellStyle name="Migliaia 3 5 9 4" xfId="13280" xr:uid="{00000000-0005-0000-0000-0000EA580000}"/>
    <cellStyle name="Migliaia 3 5 9 4 2" xfId="36117" xr:uid="{00000000-0005-0000-0000-0000EB580000}"/>
    <cellStyle name="Migliaia 3 5 9 5" xfId="24700" xr:uid="{00000000-0005-0000-0000-0000EC580000}"/>
    <cellStyle name="Migliaia 3 6" xfId="295" xr:uid="{00000000-0005-0000-0000-0000ED580000}"/>
    <cellStyle name="Migliaia 3 6 10" xfId="6208" xr:uid="{00000000-0005-0000-0000-0000EE580000}"/>
    <cellStyle name="Migliaia 3 6 10 2" xfId="17625" xr:uid="{00000000-0005-0000-0000-0000EF580000}"/>
    <cellStyle name="Migliaia 3 6 10 2 2" xfId="40462" xr:uid="{00000000-0005-0000-0000-0000F0580000}"/>
    <cellStyle name="Migliaia 3 6 10 3" xfId="29045" xr:uid="{00000000-0005-0000-0000-0000F1580000}"/>
    <cellStyle name="Migliaia 3 6 11" xfId="11917" xr:uid="{00000000-0005-0000-0000-0000F2580000}"/>
    <cellStyle name="Migliaia 3 6 11 2" xfId="34754" xr:uid="{00000000-0005-0000-0000-0000F3580000}"/>
    <cellStyle name="Migliaia 3 6 12" xfId="23337" xr:uid="{00000000-0005-0000-0000-0000F4580000}"/>
    <cellStyle name="Migliaia 3 6 2" xfId="451" xr:uid="{00000000-0005-0000-0000-0000F5580000}"/>
    <cellStyle name="Migliaia 3 6 2 10" xfId="12043" xr:uid="{00000000-0005-0000-0000-0000F6580000}"/>
    <cellStyle name="Migliaia 3 6 2 10 2" xfId="34880" xr:uid="{00000000-0005-0000-0000-0000F7580000}"/>
    <cellStyle name="Migliaia 3 6 2 11" xfId="23463" xr:uid="{00000000-0005-0000-0000-0000F8580000}"/>
    <cellStyle name="Migliaia 3 6 2 2" xfId="705" xr:uid="{00000000-0005-0000-0000-0000F9580000}"/>
    <cellStyle name="Migliaia 3 6 2 2 2" xfId="2267" xr:uid="{00000000-0005-0000-0000-0000FA580000}"/>
    <cellStyle name="Migliaia 3 6 2 2 2 2" xfId="5123" xr:uid="{00000000-0005-0000-0000-0000FB580000}"/>
    <cellStyle name="Migliaia 3 6 2 2 2 2 2" xfId="10831" xr:uid="{00000000-0005-0000-0000-0000FC580000}"/>
    <cellStyle name="Migliaia 3 6 2 2 2 2 2 2" xfId="22249" xr:uid="{00000000-0005-0000-0000-0000FD580000}"/>
    <cellStyle name="Migliaia 3 6 2 2 2 2 2 2 2" xfId="45086" xr:uid="{00000000-0005-0000-0000-0000FE580000}"/>
    <cellStyle name="Migliaia 3 6 2 2 2 2 2 3" xfId="33669" xr:uid="{00000000-0005-0000-0000-0000FF580000}"/>
    <cellStyle name="Migliaia 3 6 2 2 2 2 3" xfId="16541" xr:uid="{00000000-0005-0000-0000-000000590000}"/>
    <cellStyle name="Migliaia 3 6 2 2 2 2 3 2" xfId="39378" xr:uid="{00000000-0005-0000-0000-000001590000}"/>
    <cellStyle name="Migliaia 3 6 2 2 2 2 4" xfId="27961" xr:uid="{00000000-0005-0000-0000-000002590000}"/>
    <cellStyle name="Migliaia 3 6 2 2 2 3" xfId="7978" xr:uid="{00000000-0005-0000-0000-000003590000}"/>
    <cellStyle name="Migliaia 3 6 2 2 2 3 2" xfId="19395" xr:uid="{00000000-0005-0000-0000-000004590000}"/>
    <cellStyle name="Migliaia 3 6 2 2 2 3 2 2" xfId="42232" xr:uid="{00000000-0005-0000-0000-000005590000}"/>
    <cellStyle name="Migliaia 3 6 2 2 2 3 3" xfId="30815" xr:uid="{00000000-0005-0000-0000-000006590000}"/>
    <cellStyle name="Migliaia 3 6 2 2 2 4" xfId="13687" xr:uid="{00000000-0005-0000-0000-000007590000}"/>
    <cellStyle name="Migliaia 3 6 2 2 2 4 2" xfId="36524" xr:uid="{00000000-0005-0000-0000-000008590000}"/>
    <cellStyle name="Migliaia 3 6 2 2 2 5" xfId="25107" xr:uid="{00000000-0005-0000-0000-000009590000}"/>
    <cellStyle name="Migliaia 3 6 2 2 3" xfId="3696" xr:uid="{00000000-0005-0000-0000-00000A590000}"/>
    <cellStyle name="Migliaia 3 6 2 2 3 2" xfId="9405" xr:uid="{00000000-0005-0000-0000-00000B590000}"/>
    <cellStyle name="Migliaia 3 6 2 2 3 2 2" xfId="20822" xr:uid="{00000000-0005-0000-0000-00000C590000}"/>
    <cellStyle name="Migliaia 3 6 2 2 3 2 2 2" xfId="43659" xr:uid="{00000000-0005-0000-0000-00000D590000}"/>
    <cellStyle name="Migliaia 3 6 2 2 3 2 3" xfId="32242" xr:uid="{00000000-0005-0000-0000-00000E590000}"/>
    <cellStyle name="Migliaia 3 6 2 2 3 3" xfId="15114" xr:uid="{00000000-0005-0000-0000-00000F590000}"/>
    <cellStyle name="Migliaia 3 6 2 2 3 3 2" xfId="37951" xr:uid="{00000000-0005-0000-0000-000010590000}"/>
    <cellStyle name="Migliaia 3 6 2 2 3 4" xfId="26534" xr:uid="{00000000-0005-0000-0000-000011590000}"/>
    <cellStyle name="Migliaia 3 6 2 2 4" xfId="6551" xr:uid="{00000000-0005-0000-0000-000012590000}"/>
    <cellStyle name="Migliaia 3 6 2 2 4 2" xfId="17968" xr:uid="{00000000-0005-0000-0000-000013590000}"/>
    <cellStyle name="Migliaia 3 6 2 2 4 2 2" xfId="40805" xr:uid="{00000000-0005-0000-0000-000014590000}"/>
    <cellStyle name="Migliaia 3 6 2 2 4 3" xfId="29388" xr:uid="{00000000-0005-0000-0000-000015590000}"/>
    <cellStyle name="Migliaia 3 6 2 2 5" xfId="12260" xr:uid="{00000000-0005-0000-0000-000016590000}"/>
    <cellStyle name="Migliaia 3 6 2 2 5 2" xfId="35097" xr:uid="{00000000-0005-0000-0000-000017590000}"/>
    <cellStyle name="Migliaia 3 6 2 2 6" xfId="23680" xr:uid="{00000000-0005-0000-0000-000018590000}"/>
    <cellStyle name="Migliaia 3 6 2 3" xfId="965" xr:uid="{00000000-0005-0000-0000-000019590000}"/>
    <cellStyle name="Migliaia 3 6 2 3 2" xfId="2484" xr:uid="{00000000-0005-0000-0000-00001A590000}"/>
    <cellStyle name="Migliaia 3 6 2 3 2 2" xfId="5340" xr:uid="{00000000-0005-0000-0000-00001B590000}"/>
    <cellStyle name="Migliaia 3 6 2 3 2 2 2" xfId="11048" xr:uid="{00000000-0005-0000-0000-00001C590000}"/>
    <cellStyle name="Migliaia 3 6 2 3 2 2 2 2" xfId="22466" xr:uid="{00000000-0005-0000-0000-00001D590000}"/>
    <cellStyle name="Migliaia 3 6 2 3 2 2 2 2 2" xfId="45303" xr:uid="{00000000-0005-0000-0000-00001E590000}"/>
    <cellStyle name="Migliaia 3 6 2 3 2 2 2 3" xfId="33886" xr:uid="{00000000-0005-0000-0000-00001F590000}"/>
    <cellStyle name="Migliaia 3 6 2 3 2 2 3" xfId="16758" xr:uid="{00000000-0005-0000-0000-000020590000}"/>
    <cellStyle name="Migliaia 3 6 2 3 2 2 3 2" xfId="39595" xr:uid="{00000000-0005-0000-0000-000021590000}"/>
    <cellStyle name="Migliaia 3 6 2 3 2 2 4" xfId="28178" xr:uid="{00000000-0005-0000-0000-000022590000}"/>
    <cellStyle name="Migliaia 3 6 2 3 2 3" xfId="8195" xr:uid="{00000000-0005-0000-0000-000023590000}"/>
    <cellStyle name="Migliaia 3 6 2 3 2 3 2" xfId="19612" xr:uid="{00000000-0005-0000-0000-000024590000}"/>
    <cellStyle name="Migliaia 3 6 2 3 2 3 2 2" xfId="42449" xr:uid="{00000000-0005-0000-0000-000025590000}"/>
    <cellStyle name="Migliaia 3 6 2 3 2 3 3" xfId="31032" xr:uid="{00000000-0005-0000-0000-000026590000}"/>
    <cellStyle name="Migliaia 3 6 2 3 2 4" xfId="13904" xr:uid="{00000000-0005-0000-0000-000027590000}"/>
    <cellStyle name="Migliaia 3 6 2 3 2 4 2" xfId="36741" xr:uid="{00000000-0005-0000-0000-000028590000}"/>
    <cellStyle name="Migliaia 3 6 2 3 2 5" xfId="25324" xr:uid="{00000000-0005-0000-0000-000029590000}"/>
    <cellStyle name="Migliaia 3 6 2 3 3" xfId="3913" xr:uid="{00000000-0005-0000-0000-00002A590000}"/>
    <cellStyle name="Migliaia 3 6 2 3 3 2" xfId="9622" xr:uid="{00000000-0005-0000-0000-00002B590000}"/>
    <cellStyle name="Migliaia 3 6 2 3 3 2 2" xfId="21039" xr:uid="{00000000-0005-0000-0000-00002C590000}"/>
    <cellStyle name="Migliaia 3 6 2 3 3 2 2 2" xfId="43876" xr:uid="{00000000-0005-0000-0000-00002D590000}"/>
    <cellStyle name="Migliaia 3 6 2 3 3 2 3" xfId="32459" xr:uid="{00000000-0005-0000-0000-00002E590000}"/>
    <cellStyle name="Migliaia 3 6 2 3 3 3" xfId="15331" xr:uid="{00000000-0005-0000-0000-00002F590000}"/>
    <cellStyle name="Migliaia 3 6 2 3 3 3 2" xfId="38168" xr:uid="{00000000-0005-0000-0000-000030590000}"/>
    <cellStyle name="Migliaia 3 6 2 3 3 4" xfId="26751" xr:uid="{00000000-0005-0000-0000-000031590000}"/>
    <cellStyle name="Migliaia 3 6 2 3 4" xfId="6768" xr:uid="{00000000-0005-0000-0000-000032590000}"/>
    <cellStyle name="Migliaia 3 6 2 3 4 2" xfId="18185" xr:uid="{00000000-0005-0000-0000-000033590000}"/>
    <cellStyle name="Migliaia 3 6 2 3 4 2 2" xfId="41022" xr:uid="{00000000-0005-0000-0000-000034590000}"/>
    <cellStyle name="Migliaia 3 6 2 3 4 3" xfId="29605" xr:uid="{00000000-0005-0000-0000-000035590000}"/>
    <cellStyle name="Migliaia 3 6 2 3 5" xfId="12477" xr:uid="{00000000-0005-0000-0000-000036590000}"/>
    <cellStyle name="Migliaia 3 6 2 3 5 2" xfId="35314" xr:uid="{00000000-0005-0000-0000-000037590000}"/>
    <cellStyle name="Migliaia 3 6 2 3 6" xfId="23897" xr:uid="{00000000-0005-0000-0000-000038590000}"/>
    <cellStyle name="Migliaia 3 6 2 4" xfId="1212" xr:uid="{00000000-0005-0000-0000-000039590000}"/>
    <cellStyle name="Migliaia 3 6 2 4 2" xfId="2701" xr:uid="{00000000-0005-0000-0000-00003A590000}"/>
    <cellStyle name="Migliaia 3 6 2 4 2 2" xfId="5557" xr:uid="{00000000-0005-0000-0000-00003B590000}"/>
    <cellStyle name="Migliaia 3 6 2 4 2 2 2" xfId="11265" xr:uid="{00000000-0005-0000-0000-00003C590000}"/>
    <cellStyle name="Migliaia 3 6 2 4 2 2 2 2" xfId="22683" xr:uid="{00000000-0005-0000-0000-00003D590000}"/>
    <cellStyle name="Migliaia 3 6 2 4 2 2 2 2 2" xfId="45520" xr:uid="{00000000-0005-0000-0000-00003E590000}"/>
    <cellStyle name="Migliaia 3 6 2 4 2 2 2 3" xfId="34103" xr:uid="{00000000-0005-0000-0000-00003F590000}"/>
    <cellStyle name="Migliaia 3 6 2 4 2 2 3" xfId="16975" xr:uid="{00000000-0005-0000-0000-000040590000}"/>
    <cellStyle name="Migliaia 3 6 2 4 2 2 3 2" xfId="39812" xr:uid="{00000000-0005-0000-0000-000041590000}"/>
    <cellStyle name="Migliaia 3 6 2 4 2 2 4" xfId="28395" xr:uid="{00000000-0005-0000-0000-000042590000}"/>
    <cellStyle name="Migliaia 3 6 2 4 2 3" xfId="8412" xr:uid="{00000000-0005-0000-0000-000043590000}"/>
    <cellStyle name="Migliaia 3 6 2 4 2 3 2" xfId="19829" xr:uid="{00000000-0005-0000-0000-000044590000}"/>
    <cellStyle name="Migliaia 3 6 2 4 2 3 2 2" xfId="42666" xr:uid="{00000000-0005-0000-0000-000045590000}"/>
    <cellStyle name="Migliaia 3 6 2 4 2 3 3" xfId="31249" xr:uid="{00000000-0005-0000-0000-000046590000}"/>
    <cellStyle name="Migliaia 3 6 2 4 2 4" xfId="14121" xr:uid="{00000000-0005-0000-0000-000047590000}"/>
    <cellStyle name="Migliaia 3 6 2 4 2 4 2" xfId="36958" xr:uid="{00000000-0005-0000-0000-000048590000}"/>
    <cellStyle name="Migliaia 3 6 2 4 2 5" xfId="25541" xr:uid="{00000000-0005-0000-0000-000049590000}"/>
    <cellStyle name="Migliaia 3 6 2 4 3" xfId="4130" xr:uid="{00000000-0005-0000-0000-00004A590000}"/>
    <cellStyle name="Migliaia 3 6 2 4 3 2" xfId="9839" xr:uid="{00000000-0005-0000-0000-00004B590000}"/>
    <cellStyle name="Migliaia 3 6 2 4 3 2 2" xfId="21256" xr:uid="{00000000-0005-0000-0000-00004C590000}"/>
    <cellStyle name="Migliaia 3 6 2 4 3 2 2 2" xfId="44093" xr:uid="{00000000-0005-0000-0000-00004D590000}"/>
    <cellStyle name="Migliaia 3 6 2 4 3 2 3" xfId="32676" xr:uid="{00000000-0005-0000-0000-00004E590000}"/>
    <cellStyle name="Migliaia 3 6 2 4 3 3" xfId="15548" xr:uid="{00000000-0005-0000-0000-00004F590000}"/>
    <cellStyle name="Migliaia 3 6 2 4 3 3 2" xfId="38385" xr:uid="{00000000-0005-0000-0000-000050590000}"/>
    <cellStyle name="Migliaia 3 6 2 4 3 4" xfId="26968" xr:uid="{00000000-0005-0000-0000-000051590000}"/>
    <cellStyle name="Migliaia 3 6 2 4 4" xfId="6985" xr:uid="{00000000-0005-0000-0000-000052590000}"/>
    <cellStyle name="Migliaia 3 6 2 4 4 2" xfId="18402" xr:uid="{00000000-0005-0000-0000-000053590000}"/>
    <cellStyle name="Migliaia 3 6 2 4 4 2 2" xfId="41239" xr:uid="{00000000-0005-0000-0000-000054590000}"/>
    <cellStyle name="Migliaia 3 6 2 4 4 3" xfId="29822" xr:uid="{00000000-0005-0000-0000-000055590000}"/>
    <cellStyle name="Migliaia 3 6 2 4 5" xfId="12694" xr:uid="{00000000-0005-0000-0000-000056590000}"/>
    <cellStyle name="Migliaia 3 6 2 4 5 2" xfId="35531" xr:uid="{00000000-0005-0000-0000-000057590000}"/>
    <cellStyle name="Migliaia 3 6 2 4 6" xfId="24114" xr:uid="{00000000-0005-0000-0000-000058590000}"/>
    <cellStyle name="Migliaia 3 6 2 5" xfId="1459" xr:uid="{00000000-0005-0000-0000-000059590000}"/>
    <cellStyle name="Migliaia 3 6 2 5 2" xfId="2918" xr:uid="{00000000-0005-0000-0000-00005A590000}"/>
    <cellStyle name="Migliaia 3 6 2 5 2 2" xfId="5774" xr:uid="{00000000-0005-0000-0000-00005B590000}"/>
    <cellStyle name="Migliaia 3 6 2 5 2 2 2" xfId="11482" xr:uid="{00000000-0005-0000-0000-00005C590000}"/>
    <cellStyle name="Migliaia 3 6 2 5 2 2 2 2" xfId="22900" xr:uid="{00000000-0005-0000-0000-00005D590000}"/>
    <cellStyle name="Migliaia 3 6 2 5 2 2 2 2 2" xfId="45737" xr:uid="{00000000-0005-0000-0000-00005E590000}"/>
    <cellStyle name="Migliaia 3 6 2 5 2 2 2 3" xfId="34320" xr:uid="{00000000-0005-0000-0000-00005F590000}"/>
    <cellStyle name="Migliaia 3 6 2 5 2 2 3" xfId="17192" xr:uid="{00000000-0005-0000-0000-000060590000}"/>
    <cellStyle name="Migliaia 3 6 2 5 2 2 3 2" xfId="40029" xr:uid="{00000000-0005-0000-0000-000061590000}"/>
    <cellStyle name="Migliaia 3 6 2 5 2 2 4" xfId="28612" xr:uid="{00000000-0005-0000-0000-000062590000}"/>
    <cellStyle name="Migliaia 3 6 2 5 2 3" xfId="8629" xr:uid="{00000000-0005-0000-0000-000063590000}"/>
    <cellStyle name="Migliaia 3 6 2 5 2 3 2" xfId="20046" xr:uid="{00000000-0005-0000-0000-000064590000}"/>
    <cellStyle name="Migliaia 3 6 2 5 2 3 2 2" xfId="42883" xr:uid="{00000000-0005-0000-0000-000065590000}"/>
    <cellStyle name="Migliaia 3 6 2 5 2 3 3" xfId="31466" xr:uid="{00000000-0005-0000-0000-000066590000}"/>
    <cellStyle name="Migliaia 3 6 2 5 2 4" xfId="14338" xr:uid="{00000000-0005-0000-0000-000067590000}"/>
    <cellStyle name="Migliaia 3 6 2 5 2 4 2" xfId="37175" xr:uid="{00000000-0005-0000-0000-000068590000}"/>
    <cellStyle name="Migliaia 3 6 2 5 2 5" xfId="25758" xr:uid="{00000000-0005-0000-0000-000069590000}"/>
    <cellStyle name="Migliaia 3 6 2 5 3" xfId="4347" xr:uid="{00000000-0005-0000-0000-00006A590000}"/>
    <cellStyle name="Migliaia 3 6 2 5 3 2" xfId="10056" xr:uid="{00000000-0005-0000-0000-00006B590000}"/>
    <cellStyle name="Migliaia 3 6 2 5 3 2 2" xfId="21473" xr:uid="{00000000-0005-0000-0000-00006C590000}"/>
    <cellStyle name="Migliaia 3 6 2 5 3 2 2 2" xfId="44310" xr:uid="{00000000-0005-0000-0000-00006D590000}"/>
    <cellStyle name="Migliaia 3 6 2 5 3 2 3" xfId="32893" xr:uid="{00000000-0005-0000-0000-00006E590000}"/>
    <cellStyle name="Migliaia 3 6 2 5 3 3" xfId="15765" xr:uid="{00000000-0005-0000-0000-00006F590000}"/>
    <cellStyle name="Migliaia 3 6 2 5 3 3 2" xfId="38602" xr:uid="{00000000-0005-0000-0000-000070590000}"/>
    <cellStyle name="Migliaia 3 6 2 5 3 4" xfId="27185" xr:uid="{00000000-0005-0000-0000-000071590000}"/>
    <cellStyle name="Migliaia 3 6 2 5 4" xfId="7202" xr:uid="{00000000-0005-0000-0000-000072590000}"/>
    <cellStyle name="Migliaia 3 6 2 5 4 2" xfId="18619" xr:uid="{00000000-0005-0000-0000-000073590000}"/>
    <cellStyle name="Migliaia 3 6 2 5 4 2 2" xfId="41456" xr:uid="{00000000-0005-0000-0000-000074590000}"/>
    <cellStyle name="Migliaia 3 6 2 5 4 3" xfId="30039" xr:uid="{00000000-0005-0000-0000-000075590000}"/>
    <cellStyle name="Migliaia 3 6 2 5 5" xfId="12911" xr:uid="{00000000-0005-0000-0000-000076590000}"/>
    <cellStyle name="Migliaia 3 6 2 5 5 2" xfId="35748" xr:uid="{00000000-0005-0000-0000-000077590000}"/>
    <cellStyle name="Migliaia 3 6 2 5 6" xfId="24331" xr:uid="{00000000-0005-0000-0000-000078590000}"/>
    <cellStyle name="Migliaia 3 6 2 6" xfId="1706" xr:uid="{00000000-0005-0000-0000-000079590000}"/>
    <cellStyle name="Migliaia 3 6 2 6 2" xfId="3135" xr:uid="{00000000-0005-0000-0000-00007A590000}"/>
    <cellStyle name="Migliaia 3 6 2 6 2 2" xfId="5991" xr:uid="{00000000-0005-0000-0000-00007B590000}"/>
    <cellStyle name="Migliaia 3 6 2 6 2 2 2" xfId="11699" xr:uid="{00000000-0005-0000-0000-00007C590000}"/>
    <cellStyle name="Migliaia 3 6 2 6 2 2 2 2" xfId="23117" xr:uid="{00000000-0005-0000-0000-00007D590000}"/>
    <cellStyle name="Migliaia 3 6 2 6 2 2 2 2 2" xfId="45954" xr:uid="{00000000-0005-0000-0000-00007E590000}"/>
    <cellStyle name="Migliaia 3 6 2 6 2 2 2 3" xfId="34537" xr:uid="{00000000-0005-0000-0000-00007F590000}"/>
    <cellStyle name="Migliaia 3 6 2 6 2 2 3" xfId="17409" xr:uid="{00000000-0005-0000-0000-000080590000}"/>
    <cellStyle name="Migliaia 3 6 2 6 2 2 3 2" xfId="40246" xr:uid="{00000000-0005-0000-0000-000081590000}"/>
    <cellStyle name="Migliaia 3 6 2 6 2 2 4" xfId="28829" xr:uid="{00000000-0005-0000-0000-000082590000}"/>
    <cellStyle name="Migliaia 3 6 2 6 2 3" xfId="8846" xr:uid="{00000000-0005-0000-0000-000083590000}"/>
    <cellStyle name="Migliaia 3 6 2 6 2 3 2" xfId="20263" xr:uid="{00000000-0005-0000-0000-000084590000}"/>
    <cellStyle name="Migliaia 3 6 2 6 2 3 2 2" xfId="43100" xr:uid="{00000000-0005-0000-0000-000085590000}"/>
    <cellStyle name="Migliaia 3 6 2 6 2 3 3" xfId="31683" xr:uid="{00000000-0005-0000-0000-000086590000}"/>
    <cellStyle name="Migliaia 3 6 2 6 2 4" xfId="14555" xr:uid="{00000000-0005-0000-0000-000087590000}"/>
    <cellStyle name="Migliaia 3 6 2 6 2 4 2" xfId="37392" xr:uid="{00000000-0005-0000-0000-000088590000}"/>
    <cellStyle name="Migliaia 3 6 2 6 2 5" xfId="25975" xr:uid="{00000000-0005-0000-0000-000089590000}"/>
    <cellStyle name="Migliaia 3 6 2 6 3" xfId="4564" xr:uid="{00000000-0005-0000-0000-00008A590000}"/>
    <cellStyle name="Migliaia 3 6 2 6 3 2" xfId="10273" xr:uid="{00000000-0005-0000-0000-00008B590000}"/>
    <cellStyle name="Migliaia 3 6 2 6 3 2 2" xfId="21690" xr:uid="{00000000-0005-0000-0000-00008C590000}"/>
    <cellStyle name="Migliaia 3 6 2 6 3 2 2 2" xfId="44527" xr:uid="{00000000-0005-0000-0000-00008D590000}"/>
    <cellStyle name="Migliaia 3 6 2 6 3 2 3" xfId="33110" xr:uid="{00000000-0005-0000-0000-00008E590000}"/>
    <cellStyle name="Migliaia 3 6 2 6 3 3" xfId="15982" xr:uid="{00000000-0005-0000-0000-00008F590000}"/>
    <cellStyle name="Migliaia 3 6 2 6 3 3 2" xfId="38819" xr:uid="{00000000-0005-0000-0000-000090590000}"/>
    <cellStyle name="Migliaia 3 6 2 6 3 4" xfId="27402" xr:uid="{00000000-0005-0000-0000-000091590000}"/>
    <cellStyle name="Migliaia 3 6 2 6 4" xfId="7419" xr:uid="{00000000-0005-0000-0000-000092590000}"/>
    <cellStyle name="Migliaia 3 6 2 6 4 2" xfId="18836" xr:uid="{00000000-0005-0000-0000-000093590000}"/>
    <cellStyle name="Migliaia 3 6 2 6 4 2 2" xfId="41673" xr:uid="{00000000-0005-0000-0000-000094590000}"/>
    <cellStyle name="Migliaia 3 6 2 6 4 3" xfId="30256" xr:uid="{00000000-0005-0000-0000-000095590000}"/>
    <cellStyle name="Migliaia 3 6 2 6 5" xfId="13128" xr:uid="{00000000-0005-0000-0000-000096590000}"/>
    <cellStyle name="Migliaia 3 6 2 6 5 2" xfId="35965" xr:uid="{00000000-0005-0000-0000-000097590000}"/>
    <cellStyle name="Migliaia 3 6 2 6 6" xfId="24548" xr:uid="{00000000-0005-0000-0000-000098590000}"/>
    <cellStyle name="Migliaia 3 6 2 7" xfId="2050" xr:uid="{00000000-0005-0000-0000-000099590000}"/>
    <cellStyle name="Migliaia 3 6 2 7 2" xfId="4906" xr:uid="{00000000-0005-0000-0000-00009A590000}"/>
    <cellStyle name="Migliaia 3 6 2 7 2 2" xfId="10614" xr:uid="{00000000-0005-0000-0000-00009B590000}"/>
    <cellStyle name="Migliaia 3 6 2 7 2 2 2" xfId="22032" xr:uid="{00000000-0005-0000-0000-00009C590000}"/>
    <cellStyle name="Migliaia 3 6 2 7 2 2 2 2" xfId="44869" xr:uid="{00000000-0005-0000-0000-00009D590000}"/>
    <cellStyle name="Migliaia 3 6 2 7 2 2 3" xfId="33452" xr:uid="{00000000-0005-0000-0000-00009E590000}"/>
    <cellStyle name="Migliaia 3 6 2 7 2 3" xfId="16324" xr:uid="{00000000-0005-0000-0000-00009F590000}"/>
    <cellStyle name="Migliaia 3 6 2 7 2 3 2" xfId="39161" xr:uid="{00000000-0005-0000-0000-0000A0590000}"/>
    <cellStyle name="Migliaia 3 6 2 7 2 4" xfId="27744" xr:uid="{00000000-0005-0000-0000-0000A1590000}"/>
    <cellStyle name="Migliaia 3 6 2 7 3" xfId="7761" xr:uid="{00000000-0005-0000-0000-0000A2590000}"/>
    <cellStyle name="Migliaia 3 6 2 7 3 2" xfId="19178" xr:uid="{00000000-0005-0000-0000-0000A3590000}"/>
    <cellStyle name="Migliaia 3 6 2 7 3 2 2" xfId="42015" xr:uid="{00000000-0005-0000-0000-0000A4590000}"/>
    <cellStyle name="Migliaia 3 6 2 7 3 3" xfId="30598" xr:uid="{00000000-0005-0000-0000-0000A5590000}"/>
    <cellStyle name="Migliaia 3 6 2 7 4" xfId="13470" xr:uid="{00000000-0005-0000-0000-0000A6590000}"/>
    <cellStyle name="Migliaia 3 6 2 7 4 2" xfId="36307" xr:uid="{00000000-0005-0000-0000-0000A7590000}"/>
    <cellStyle name="Migliaia 3 6 2 7 5" xfId="24890" xr:uid="{00000000-0005-0000-0000-0000A8590000}"/>
    <cellStyle name="Migliaia 3 6 2 8" xfId="3479" xr:uid="{00000000-0005-0000-0000-0000A9590000}"/>
    <cellStyle name="Migliaia 3 6 2 8 2" xfId="9188" xr:uid="{00000000-0005-0000-0000-0000AA590000}"/>
    <cellStyle name="Migliaia 3 6 2 8 2 2" xfId="20605" xr:uid="{00000000-0005-0000-0000-0000AB590000}"/>
    <cellStyle name="Migliaia 3 6 2 8 2 2 2" xfId="43442" xr:uid="{00000000-0005-0000-0000-0000AC590000}"/>
    <cellStyle name="Migliaia 3 6 2 8 2 3" xfId="32025" xr:uid="{00000000-0005-0000-0000-0000AD590000}"/>
    <cellStyle name="Migliaia 3 6 2 8 3" xfId="14897" xr:uid="{00000000-0005-0000-0000-0000AE590000}"/>
    <cellStyle name="Migliaia 3 6 2 8 3 2" xfId="37734" xr:uid="{00000000-0005-0000-0000-0000AF590000}"/>
    <cellStyle name="Migliaia 3 6 2 8 4" xfId="26317" xr:uid="{00000000-0005-0000-0000-0000B0590000}"/>
    <cellStyle name="Migliaia 3 6 2 9" xfId="6334" xr:uid="{00000000-0005-0000-0000-0000B1590000}"/>
    <cellStyle name="Migliaia 3 6 2 9 2" xfId="17751" xr:uid="{00000000-0005-0000-0000-0000B2590000}"/>
    <cellStyle name="Migliaia 3 6 2 9 2 2" xfId="40588" xr:uid="{00000000-0005-0000-0000-0000B3590000}"/>
    <cellStyle name="Migliaia 3 6 2 9 3" xfId="29171" xr:uid="{00000000-0005-0000-0000-0000B4590000}"/>
    <cellStyle name="Migliaia 3 6 3" xfId="571" xr:uid="{00000000-0005-0000-0000-0000B5590000}"/>
    <cellStyle name="Migliaia 3 6 3 2" xfId="2153" xr:uid="{00000000-0005-0000-0000-0000B6590000}"/>
    <cellStyle name="Migliaia 3 6 3 2 2" xfId="5009" xr:uid="{00000000-0005-0000-0000-0000B7590000}"/>
    <cellStyle name="Migliaia 3 6 3 2 2 2" xfId="10717" xr:uid="{00000000-0005-0000-0000-0000B8590000}"/>
    <cellStyle name="Migliaia 3 6 3 2 2 2 2" xfId="22135" xr:uid="{00000000-0005-0000-0000-0000B9590000}"/>
    <cellStyle name="Migliaia 3 6 3 2 2 2 2 2" xfId="44972" xr:uid="{00000000-0005-0000-0000-0000BA590000}"/>
    <cellStyle name="Migliaia 3 6 3 2 2 2 3" xfId="33555" xr:uid="{00000000-0005-0000-0000-0000BB590000}"/>
    <cellStyle name="Migliaia 3 6 3 2 2 3" xfId="16427" xr:uid="{00000000-0005-0000-0000-0000BC590000}"/>
    <cellStyle name="Migliaia 3 6 3 2 2 3 2" xfId="39264" xr:uid="{00000000-0005-0000-0000-0000BD590000}"/>
    <cellStyle name="Migliaia 3 6 3 2 2 4" xfId="27847" xr:uid="{00000000-0005-0000-0000-0000BE590000}"/>
    <cellStyle name="Migliaia 3 6 3 2 3" xfId="7864" xr:uid="{00000000-0005-0000-0000-0000BF590000}"/>
    <cellStyle name="Migliaia 3 6 3 2 3 2" xfId="19281" xr:uid="{00000000-0005-0000-0000-0000C0590000}"/>
    <cellStyle name="Migliaia 3 6 3 2 3 2 2" xfId="42118" xr:uid="{00000000-0005-0000-0000-0000C1590000}"/>
    <cellStyle name="Migliaia 3 6 3 2 3 3" xfId="30701" xr:uid="{00000000-0005-0000-0000-0000C2590000}"/>
    <cellStyle name="Migliaia 3 6 3 2 4" xfId="13573" xr:uid="{00000000-0005-0000-0000-0000C3590000}"/>
    <cellStyle name="Migliaia 3 6 3 2 4 2" xfId="36410" xr:uid="{00000000-0005-0000-0000-0000C4590000}"/>
    <cellStyle name="Migliaia 3 6 3 2 5" xfId="24993" xr:uid="{00000000-0005-0000-0000-0000C5590000}"/>
    <cellStyle name="Migliaia 3 6 3 3" xfId="3582" xr:uid="{00000000-0005-0000-0000-0000C6590000}"/>
    <cellStyle name="Migliaia 3 6 3 3 2" xfId="9291" xr:uid="{00000000-0005-0000-0000-0000C7590000}"/>
    <cellStyle name="Migliaia 3 6 3 3 2 2" xfId="20708" xr:uid="{00000000-0005-0000-0000-0000C8590000}"/>
    <cellStyle name="Migliaia 3 6 3 3 2 2 2" xfId="43545" xr:uid="{00000000-0005-0000-0000-0000C9590000}"/>
    <cellStyle name="Migliaia 3 6 3 3 2 3" xfId="32128" xr:uid="{00000000-0005-0000-0000-0000CA590000}"/>
    <cellStyle name="Migliaia 3 6 3 3 3" xfId="15000" xr:uid="{00000000-0005-0000-0000-0000CB590000}"/>
    <cellStyle name="Migliaia 3 6 3 3 3 2" xfId="37837" xr:uid="{00000000-0005-0000-0000-0000CC590000}"/>
    <cellStyle name="Migliaia 3 6 3 3 4" xfId="26420" xr:uid="{00000000-0005-0000-0000-0000CD590000}"/>
    <cellStyle name="Migliaia 3 6 3 4" xfId="6437" xr:uid="{00000000-0005-0000-0000-0000CE590000}"/>
    <cellStyle name="Migliaia 3 6 3 4 2" xfId="17854" xr:uid="{00000000-0005-0000-0000-0000CF590000}"/>
    <cellStyle name="Migliaia 3 6 3 4 2 2" xfId="40691" xr:uid="{00000000-0005-0000-0000-0000D0590000}"/>
    <cellStyle name="Migliaia 3 6 3 4 3" xfId="29274" xr:uid="{00000000-0005-0000-0000-0000D1590000}"/>
    <cellStyle name="Migliaia 3 6 3 5" xfId="12146" xr:uid="{00000000-0005-0000-0000-0000D2590000}"/>
    <cellStyle name="Migliaia 3 6 3 5 2" xfId="34983" xr:uid="{00000000-0005-0000-0000-0000D3590000}"/>
    <cellStyle name="Migliaia 3 6 3 6" xfId="23566" xr:uid="{00000000-0005-0000-0000-0000D4590000}"/>
    <cellStyle name="Migliaia 3 6 4" xfId="834" xr:uid="{00000000-0005-0000-0000-0000D5590000}"/>
    <cellStyle name="Migliaia 3 6 4 2" xfId="2370" xr:uid="{00000000-0005-0000-0000-0000D6590000}"/>
    <cellStyle name="Migliaia 3 6 4 2 2" xfId="5226" xr:uid="{00000000-0005-0000-0000-0000D7590000}"/>
    <cellStyle name="Migliaia 3 6 4 2 2 2" xfId="10934" xr:uid="{00000000-0005-0000-0000-0000D8590000}"/>
    <cellStyle name="Migliaia 3 6 4 2 2 2 2" xfId="22352" xr:uid="{00000000-0005-0000-0000-0000D9590000}"/>
    <cellStyle name="Migliaia 3 6 4 2 2 2 2 2" xfId="45189" xr:uid="{00000000-0005-0000-0000-0000DA590000}"/>
    <cellStyle name="Migliaia 3 6 4 2 2 2 3" xfId="33772" xr:uid="{00000000-0005-0000-0000-0000DB590000}"/>
    <cellStyle name="Migliaia 3 6 4 2 2 3" xfId="16644" xr:uid="{00000000-0005-0000-0000-0000DC590000}"/>
    <cellStyle name="Migliaia 3 6 4 2 2 3 2" xfId="39481" xr:uid="{00000000-0005-0000-0000-0000DD590000}"/>
    <cellStyle name="Migliaia 3 6 4 2 2 4" xfId="28064" xr:uid="{00000000-0005-0000-0000-0000DE590000}"/>
    <cellStyle name="Migliaia 3 6 4 2 3" xfId="8081" xr:uid="{00000000-0005-0000-0000-0000DF590000}"/>
    <cellStyle name="Migliaia 3 6 4 2 3 2" xfId="19498" xr:uid="{00000000-0005-0000-0000-0000E0590000}"/>
    <cellStyle name="Migliaia 3 6 4 2 3 2 2" xfId="42335" xr:uid="{00000000-0005-0000-0000-0000E1590000}"/>
    <cellStyle name="Migliaia 3 6 4 2 3 3" xfId="30918" xr:uid="{00000000-0005-0000-0000-0000E2590000}"/>
    <cellStyle name="Migliaia 3 6 4 2 4" xfId="13790" xr:uid="{00000000-0005-0000-0000-0000E3590000}"/>
    <cellStyle name="Migliaia 3 6 4 2 4 2" xfId="36627" xr:uid="{00000000-0005-0000-0000-0000E4590000}"/>
    <cellStyle name="Migliaia 3 6 4 2 5" xfId="25210" xr:uid="{00000000-0005-0000-0000-0000E5590000}"/>
    <cellStyle name="Migliaia 3 6 4 3" xfId="3799" xr:uid="{00000000-0005-0000-0000-0000E6590000}"/>
    <cellStyle name="Migliaia 3 6 4 3 2" xfId="9508" xr:uid="{00000000-0005-0000-0000-0000E7590000}"/>
    <cellStyle name="Migliaia 3 6 4 3 2 2" xfId="20925" xr:uid="{00000000-0005-0000-0000-0000E8590000}"/>
    <cellStyle name="Migliaia 3 6 4 3 2 2 2" xfId="43762" xr:uid="{00000000-0005-0000-0000-0000E9590000}"/>
    <cellStyle name="Migliaia 3 6 4 3 2 3" xfId="32345" xr:uid="{00000000-0005-0000-0000-0000EA590000}"/>
    <cellStyle name="Migliaia 3 6 4 3 3" xfId="15217" xr:uid="{00000000-0005-0000-0000-0000EB590000}"/>
    <cellStyle name="Migliaia 3 6 4 3 3 2" xfId="38054" xr:uid="{00000000-0005-0000-0000-0000EC590000}"/>
    <cellStyle name="Migliaia 3 6 4 3 4" xfId="26637" xr:uid="{00000000-0005-0000-0000-0000ED590000}"/>
    <cellStyle name="Migliaia 3 6 4 4" xfId="6654" xr:uid="{00000000-0005-0000-0000-0000EE590000}"/>
    <cellStyle name="Migliaia 3 6 4 4 2" xfId="18071" xr:uid="{00000000-0005-0000-0000-0000EF590000}"/>
    <cellStyle name="Migliaia 3 6 4 4 2 2" xfId="40908" xr:uid="{00000000-0005-0000-0000-0000F0590000}"/>
    <cellStyle name="Migliaia 3 6 4 4 3" xfId="29491" xr:uid="{00000000-0005-0000-0000-0000F1590000}"/>
    <cellStyle name="Migliaia 3 6 4 5" xfId="12363" xr:uid="{00000000-0005-0000-0000-0000F2590000}"/>
    <cellStyle name="Migliaia 3 6 4 5 2" xfId="35200" xr:uid="{00000000-0005-0000-0000-0000F3590000}"/>
    <cellStyle name="Migliaia 3 6 4 6" xfId="23783" xr:uid="{00000000-0005-0000-0000-0000F4590000}"/>
    <cellStyle name="Migliaia 3 6 5" xfId="1081" xr:uid="{00000000-0005-0000-0000-0000F5590000}"/>
    <cellStyle name="Migliaia 3 6 5 2" xfId="2587" xr:uid="{00000000-0005-0000-0000-0000F6590000}"/>
    <cellStyle name="Migliaia 3 6 5 2 2" xfId="5443" xr:uid="{00000000-0005-0000-0000-0000F7590000}"/>
    <cellStyle name="Migliaia 3 6 5 2 2 2" xfId="11151" xr:uid="{00000000-0005-0000-0000-0000F8590000}"/>
    <cellStyle name="Migliaia 3 6 5 2 2 2 2" xfId="22569" xr:uid="{00000000-0005-0000-0000-0000F9590000}"/>
    <cellStyle name="Migliaia 3 6 5 2 2 2 2 2" xfId="45406" xr:uid="{00000000-0005-0000-0000-0000FA590000}"/>
    <cellStyle name="Migliaia 3 6 5 2 2 2 3" xfId="33989" xr:uid="{00000000-0005-0000-0000-0000FB590000}"/>
    <cellStyle name="Migliaia 3 6 5 2 2 3" xfId="16861" xr:uid="{00000000-0005-0000-0000-0000FC590000}"/>
    <cellStyle name="Migliaia 3 6 5 2 2 3 2" xfId="39698" xr:uid="{00000000-0005-0000-0000-0000FD590000}"/>
    <cellStyle name="Migliaia 3 6 5 2 2 4" xfId="28281" xr:uid="{00000000-0005-0000-0000-0000FE590000}"/>
    <cellStyle name="Migliaia 3 6 5 2 3" xfId="8298" xr:uid="{00000000-0005-0000-0000-0000FF590000}"/>
    <cellStyle name="Migliaia 3 6 5 2 3 2" xfId="19715" xr:uid="{00000000-0005-0000-0000-0000005A0000}"/>
    <cellStyle name="Migliaia 3 6 5 2 3 2 2" xfId="42552" xr:uid="{00000000-0005-0000-0000-0000015A0000}"/>
    <cellStyle name="Migliaia 3 6 5 2 3 3" xfId="31135" xr:uid="{00000000-0005-0000-0000-0000025A0000}"/>
    <cellStyle name="Migliaia 3 6 5 2 4" xfId="14007" xr:uid="{00000000-0005-0000-0000-0000035A0000}"/>
    <cellStyle name="Migliaia 3 6 5 2 4 2" xfId="36844" xr:uid="{00000000-0005-0000-0000-0000045A0000}"/>
    <cellStyle name="Migliaia 3 6 5 2 5" xfId="25427" xr:uid="{00000000-0005-0000-0000-0000055A0000}"/>
    <cellStyle name="Migliaia 3 6 5 3" xfId="4016" xr:uid="{00000000-0005-0000-0000-0000065A0000}"/>
    <cellStyle name="Migliaia 3 6 5 3 2" xfId="9725" xr:uid="{00000000-0005-0000-0000-0000075A0000}"/>
    <cellStyle name="Migliaia 3 6 5 3 2 2" xfId="21142" xr:uid="{00000000-0005-0000-0000-0000085A0000}"/>
    <cellStyle name="Migliaia 3 6 5 3 2 2 2" xfId="43979" xr:uid="{00000000-0005-0000-0000-0000095A0000}"/>
    <cellStyle name="Migliaia 3 6 5 3 2 3" xfId="32562" xr:uid="{00000000-0005-0000-0000-00000A5A0000}"/>
    <cellStyle name="Migliaia 3 6 5 3 3" xfId="15434" xr:uid="{00000000-0005-0000-0000-00000B5A0000}"/>
    <cellStyle name="Migliaia 3 6 5 3 3 2" xfId="38271" xr:uid="{00000000-0005-0000-0000-00000C5A0000}"/>
    <cellStyle name="Migliaia 3 6 5 3 4" xfId="26854" xr:uid="{00000000-0005-0000-0000-00000D5A0000}"/>
    <cellStyle name="Migliaia 3 6 5 4" xfId="6871" xr:uid="{00000000-0005-0000-0000-00000E5A0000}"/>
    <cellStyle name="Migliaia 3 6 5 4 2" xfId="18288" xr:uid="{00000000-0005-0000-0000-00000F5A0000}"/>
    <cellStyle name="Migliaia 3 6 5 4 2 2" xfId="41125" xr:uid="{00000000-0005-0000-0000-0000105A0000}"/>
    <cellStyle name="Migliaia 3 6 5 4 3" xfId="29708" xr:uid="{00000000-0005-0000-0000-0000115A0000}"/>
    <cellStyle name="Migliaia 3 6 5 5" xfId="12580" xr:uid="{00000000-0005-0000-0000-0000125A0000}"/>
    <cellStyle name="Migliaia 3 6 5 5 2" xfId="35417" xr:uid="{00000000-0005-0000-0000-0000135A0000}"/>
    <cellStyle name="Migliaia 3 6 5 6" xfId="24000" xr:uid="{00000000-0005-0000-0000-0000145A0000}"/>
    <cellStyle name="Migliaia 3 6 6" xfId="1328" xr:uid="{00000000-0005-0000-0000-0000155A0000}"/>
    <cellStyle name="Migliaia 3 6 6 2" xfId="2804" xr:uid="{00000000-0005-0000-0000-0000165A0000}"/>
    <cellStyle name="Migliaia 3 6 6 2 2" xfId="5660" xr:uid="{00000000-0005-0000-0000-0000175A0000}"/>
    <cellStyle name="Migliaia 3 6 6 2 2 2" xfId="11368" xr:uid="{00000000-0005-0000-0000-0000185A0000}"/>
    <cellStyle name="Migliaia 3 6 6 2 2 2 2" xfId="22786" xr:uid="{00000000-0005-0000-0000-0000195A0000}"/>
    <cellStyle name="Migliaia 3 6 6 2 2 2 2 2" xfId="45623" xr:uid="{00000000-0005-0000-0000-00001A5A0000}"/>
    <cellStyle name="Migliaia 3 6 6 2 2 2 3" xfId="34206" xr:uid="{00000000-0005-0000-0000-00001B5A0000}"/>
    <cellStyle name="Migliaia 3 6 6 2 2 3" xfId="17078" xr:uid="{00000000-0005-0000-0000-00001C5A0000}"/>
    <cellStyle name="Migliaia 3 6 6 2 2 3 2" xfId="39915" xr:uid="{00000000-0005-0000-0000-00001D5A0000}"/>
    <cellStyle name="Migliaia 3 6 6 2 2 4" xfId="28498" xr:uid="{00000000-0005-0000-0000-00001E5A0000}"/>
    <cellStyle name="Migliaia 3 6 6 2 3" xfId="8515" xr:uid="{00000000-0005-0000-0000-00001F5A0000}"/>
    <cellStyle name="Migliaia 3 6 6 2 3 2" xfId="19932" xr:uid="{00000000-0005-0000-0000-0000205A0000}"/>
    <cellStyle name="Migliaia 3 6 6 2 3 2 2" xfId="42769" xr:uid="{00000000-0005-0000-0000-0000215A0000}"/>
    <cellStyle name="Migliaia 3 6 6 2 3 3" xfId="31352" xr:uid="{00000000-0005-0000-0000-0000225A0000}"/>
    <cellStyle name="Migliaia 3 6 6 2 4" xfId="14224" xr:uid="{00000000-0005-0000-0000-0000235A0000}"/>
    <cellStyle name="Migliaia 3 6 6 2 4 2" xfId="37061" xr:uid="{00000000-0005-0000-0000-0000245A0000}"/>
    <cellStyle name="Migliaia 3 6 6 2 5" xfId="25644" xr:uid="{00000000-0005-0000-0000-0000255A0000}"/>
    <cellStyle name="Migliaia 3 6 6 3" xfId="4233" xr:uid="{00000000-0005-0000-0000-0000265A0000}"/>
    <cellStyle name="Migliaia 3 6 6 3 2" xfId="9942" xr:uid="{00000000-0005-0000-0000-0000275A0000}"/>
    <cellStyle name="Migliaia 3 6 6 3 2 2" xfId="21359" xr:uid="{00000000-0005-0000-0000-0000285A0000}"/>
    <cellStyle name="Migliaia 3 6 6 3 2 2 2" xfId="44196" xr:uid="{00000000-0005-0000-0000-0000295A0000}"/>
    <cellStyle name="Migliaia 3 6 6 3 2 3" xfId="32779" xr:uid="{00000000-0005-0000-0000-00002A5A0000}"/>
    <cellStyle name="Migliaia 3 6 6 3 3" xfId="15651" xr:uid="{00000000-0005-0000-0000-00002B5A0000}"/>
    <cellStyle name="Migliaia 3 6 6 3 3 2" xfId="38488" xr:uid="{00000000-0005-0000-0000-00002C5A0000}"/>
    <cellStyle name="Migliaia 3 6 6 3 4" xfId="27071" xr:uid="{00000000-0005-0000-0000-00002D5A0000}"/>
    <cellStyle name="Migliaia 3 6 6 4" xfId="7088" xr:uid="{00000000-0005-0000-0000-00002E5A0000}"/>
    <cellStyle name="Migliaia 3 6 6 4 2" xfId="18505" xr:uid="{00000000-0005-0000-0000-00002F5A0000}"/>
    <cellStyle name="Migliaia 3 6 6 4 2 2" xfId="41342" xr:uid="{00000000-0005-0000-0000-0000305A0000}"/>
    <cellStyle name="Migliaia 3 6 6 4 3" xfId="29925" xr:uid="{00000000-0005-0000-0000-0000315A0000}"/>
    <cellStyle name="Migliaia 3 6 6 5" xfId="12797" xr:uid="{00000000-0005-0000-0000-0000325A0000}"/>
    <cellStyle name="Migliaia 3 6 6 5 2" xfId="35634" xr:uid="{00000000-0005-0000-0000-0000335A0000}"/>
    <cellStyle name="Migliaia 3 6 6 6" xfId="24217" xr:uid="{00000000-0005-0000-0000-0000345A0000}"/>
    <cellStyle name="Migliaia 3 6 7" xfId="1575" xr:uid="{00000000-0005-0000-0000-0000355A0000}"/>
    <cellStyle name="Migliaia 3 6 7 2" xfId="3021" xr:uid="{00000000-0005-0000-0000-0000365A0000}"/>
    <cellStyle name="Migliaia 3 6 7 2 2" xfId="5877" xr:uid="{00000000-0005-0000-0000-0000375A0000}"/>
    <cellStyle name="Migliaia 3 6 7 2 2 2" xfId="11585" xr:uid="{00000000-0005-0000-0000-0000385A0000}"/>
    <cellStyle name="Migliaia 3 6 7 2 2 2 2" xfId="23003" xr:uid="{00000000-0005-0000-0000-0000395A0000}"/>
    <cellStyle name="Migliaia 3 6 7 2 2 2 2 2" xfId="45840" xr:uid="{00000000-0005-0000-0000-00003A5A0000}"/>
    <cellStyle name="Migliaia 3 6 7 2 2 2 3" xfId="34423" xr:uid="{00000000-0005-0000-0000-00003B5A0000}"/>
    <cellStyle name="Migliaia 3 6 7 2 2 3" xfId="17295" xr:uid="{00000000-0005-0000-0000-00003C5A0000}"/>
    <cellStyle name="Migliaia 3 6 7 2 2 3 2" xfId="40132" xr:uid="{00000000-0005-0000-0000-00003D5A0000}"/>
    <cellStyle name="Migliaia 3 6 7 2 2 4" xfId="28715" xr:uid="{00000000-0005-0000-0000-00003E5A0000}"/>
    <cellStyle name="Migliaia 3 6 7 2 3" xfId="8732" xr:uid="{00000000-0005-0000-0000-00003F5A0000}"/>
    <cellStyle name="Migliaia 3 6 7 2 3 2" xfId="20149" xr:uid="{00000000-0005-0000-0000-0000405A0000}"/>
    <cellStyle name="Migliaia 3 6 7 2 3 2 2" xfId="42986" xr:uid="{00000000-0005-0000-0000-0000415A0000}"/>
    <cellStyle name="Migliaia 3 6 7 2 3 3" xfId="31569" xr:uid="{00000000-0005-0000-0000-0000425A0000}"/>
    <cellStyle name="Migliaia 3 6 7 2 4" xfId="14441" xr:uid="{00000000-0005-0000-0000-0000435A0000}"/>
    <cellStyle name="Migliaia 3 6 7 2 4 2" xfId="37278" xr:uid="{00000000-0005-0000-0000-0000445A0000}"/>
    <cellStyle name="Migliaia 3 6 7 2 5" xfId="25861" xr:uid="{00000000-0005-0000-0000-0000455A0000}"/>
    <cellStyle name="Migliaia 3 6 7 3" xfId="4450" xr:uid="{00000000-0005-0000-0000-0000465A0000}"/>
    <cellStyle name="Migliaia 3 6 7 3 2" xfId="10159" xr:uid="{00000000-0005-0000-0000-0000475A0000}"/>
    <cellStyle name="Migliaia 3 6 7 3 2 2" xfId="21576" xr:uid="{00000000-0005-0000-0000-0000485A0000}"/>
    <cellStyle name="Migliaia 3 6 7 3 2 2 2" xfId="44413" xr:uid="{00000000-0005-0000-0000-0000495A0000}"/>
    <cellStyle name="Migliaia 3 6 7 3 2 3" xfId="32996" xr:uid="{00000000-0005-0000-0000-00004A5A0000}"/>
    <cellStyle name="Migliaia 3 6 7 3 3" xfId="15868" xr:uid="{00000000-0005-0000-0000-00004B5A0000}"/>
    <cellStyle name="Migliaia 3 6 7 3 3 2" xfId="38705" xr:uid="{00000000-0005-0000-0000-00004C5A0000}"/>
    <cellStyle name="Migliaia 3 6 7 3 4" xfId="27288" xr:uid="{00000000-0005-0000-0000-00004D5A0000}"/>
    <cellStyle name="Migliaia 3 6 7 4" xfId="7305" xr:uid="{00000000-0005-0000-0000-00004E5A0000}"/>
    <cellStyle name="Migliaia 3 6 7 4 2" xfId="18722" xr:uid="{00000000-0005-0000-0000-00004F5A0000}"/>
    <cellStyle name="Migliaia 3 6 7 4 2 2" xfId="41559" xr:uid="{00000000-0005-0000-0000-0000505A0000}"/>
    <cellStyle name="Migliaia 3 6 7 4 3" xfId="30142" xr:uid="{00000000-0005-0000-0000-0000515A0000}"/>
    <cellStyle name="Migliaia 3 6 7 5" xfId="13014" xr:uid="{00000000-0005-0000-0000-0000525A0000}"/>
    <cellStyle name="Migliaia 3 6 7 5 2" xfId="35851" xr:uid="{00000000-0005-0000-0000-0000535A0000}"/>
    <cellStyle name="Migliaia 3 6 7 6" xfId="24434" xr:uid="{00000000-0005-0000-0000-0000545A0000}"/>
    <cellStyle name="Migliaia 3 6 8" xfId="1924" xr:uid="{00000000-0005-0000-0000-0000555A0000}"/>
    <cellStyle name="Migliaia 3 6 8 2" xfId="4780" xr:uid="{00000000-0005-0000-0000-0000565A0000}"/>
    <cellStyle name="Migliaia 3 6 8 2 2" xfId="10489" xr:uid="{00000000-0005-0000-0000-0000575A0000}"/>
    <cellStyle name="Migliaia 3 6 8 2 2 2" xfId="21906" xr:uid="{00000000-0005-0000-0000-0000585A0000}"/>
    <cellStyle name="Migliaia 3 6 8 2 2 2 2" xfId="44743" xr:uid="{00000000-0005-0000-0000-0000595A0000}"/>
    <cellStyle name="Migliaia 3 6 8 2 2 3" xfId="33326" xr:uid="{00000000-0005-0000-0000-00005A5A0000}"/>
    <cellStyle name="Migliaia 3 6 8 2 3" xfId="16198" xr:uid="{00000000-0005-0000-0000-00005B5A0000}"/>
    <cellStyle name="Migliaia 3 6 8 2 3 2" xfId="39035" xr:uid="{00000000-0005-0000-0000-00005C5A0000}"/>
    <cellStyle name="Migliaia 3 6 8 2 4" xfId="27618" xr:uid="{00000000-0005-0000-0000-00005D5A0000}"/>
    <cellStyle name="Migliaia 3 6 8 3" xfId="7635" xr:uid="{00000000-0005-0000-0000-00005E5A0000}"/>
    <cellStyle name="Migliaia 3 6 8 3 2" xfId="19052" xr:uid="{00000000-0005-0000-0000-00005F5A0000}"/>
    <cellStyle name="Migliaia 3 6 8 3 2 2" xfId="41889" xr:uid="{00000000-0005-0000-0000-0000605A0000}"/>
    <cellStyle name="Migliaia 3 6 8 3 3" xfId="30472" xr:uid="{00000000-0005-0000-0000-0000615A0000}"/>
    <cellStyle name="Migliaia 3 6 8 4" xfId="13344" xr:uid="{00000000-0005-0000-0000-0000625A0000}"/>
    <cellStyle name="Migliaia 3 6 8 4 2" xfId="36181" xr:uid="{00000000-0005-0000-0000-0000635A0000}"/>
    <cellStyle name="Migliaia 3 6 8 5" xfId="24764" xr:uid="{00000000-0005-0000-0000-0000645A0000}"/>
    <cellStyle name="Migliaia 3 6 9" xfId="3353" xr:uid="{00000000-0005-0000-0000-0000655A0000}"/>
    <cellStyle name="Migliaia 3 6 9 2" xfId="9062" xr:uid="{00000000-0005-0000-0000-0000665A0000}"/>
    <cellStyle name="Migliaia 3 6 9 2 2" xfId="20479" xr:uid="{00000000-0005-0000-0000-0000675A0000}"/>
    <cellStyle name="Migliaia 3 6 9 2 2 2" xfId="43316" xr:uid="{00000000-0005-0000-0000-0000685A0000}"/>
    <cellStyle name="Migliaia 3 6 9 2 3" xfId="31899" xr:uid="{00000000-0005-0000-0000-0000695A0000}"/>
    <cellStyle name="Migliaia 3 6 9 3" xfId="14771" xr:uid="{00000000-0005-0000-0000-00006A5A0000}"/>
    <cellStyle name="Migliaia 3 6 9 3 2" xfId="37608" xr:uid="{00000000-0005-0000-0000-00006B5A0000}"/>
    <cellStyle name="Migliaia 3 6 9 4" xfId="26191" xr:uid="{00000000-0005-0000-0000-00006C5A0000}"/>
    <cellStyle name="Migliaia 3 7" xfId="271" xr:uid="{00000000-0005-0000-0000-00006D5A0000}"/>
    <cellStyle name="Migliaia 3 7 10" xfId="6184" xr:uid="{00000000-0005-0000-0000-00006E5A0000}"/>
    <cellStyle name="Migliaia 3 7 10 2" xfId="17601" xr:uid="{00000000-0005-0000-0000-00006F5A0000}"/>
    <cellStyle name="Migliaia 3 7 10 2 2" xfId="40438" xr:uid="{00000000-0005-0000-0000-0000705A0000}"/>
    <cellStyle name="Migliaia 3 7 10 3" xfId="29021" xr:uid="{00000000-0005-0000-0000-0000715A0000}"/>
    <cellStyle name="Migliaia 3 7 11" xfId="11893" xr:uid="{00000000-0005-0000-0000-0000725A0000}"/>
    <cellStyle name="Migliaia 3 7 11 2" xfId="34730" xr:uid="{00000000-0005-0000-0000-0000735A0000}"/>
    <cellStyle name="Migliaia 3 7 12" xfId="23313" xr:uid="{00000000-0005-0000-0000-0000745A0000}"/>
    <cellStyle name="Migliaia 3 7 2" xfId="431" xr:uid="{00000000-0005-0000-0000-0000755A0000}"/>
    <cellStyle name="Migliaia 3 7 2 10" xfId="12023" xr:uid="{00000000-0005-0000-0000-0000765A0000}"/>
    <cellStyle name="Migliaia 3 7 2 10 2" xfId="34860" xr:uid="{00000000-0005-0000-0000-0000775A0000}"/>
    <cellStyle name="Migliaia 3 7 2 11" xfId="23443" xr:uid="{00000000-0005-0000-0000-0000785A0000}"/>
    <cellStyle name="Migliaia 3 7 2 2" xfId="685" xr:uid="{00000000-0005-0000-0000-0000795A0000}"/>
    <cellStyle name="Migliaia 3 7 2 2 2" xfId="2247" xr:uid="{00000000-0005-0000-0000-00007A5A0000}"/>
    <cellStyle name="Migliaia 3 7 2 2 2 2" xfId="5103" xr:uid="{00000000-0005-0000-0000-00007B5A0000}"/>
    <cellStyle name="Migliaia 3 7 2 2 2 2 2" xfId="10811" xr:uid="{00000000-0005-0000-0000-00007C5A0000}"/>
    <cellStyle name="Migliaia 3 7 2 2 2 2 2 2" xfId="22229" xr:uid="{00000000-0005-0000-0000-00007D5A0000}"/>
    <cellStyle name="Migliaia 3 7 2 2 2 2 2 2 2" xfId="45066" xr:uid="{00000000-0005-0000-0000-00007E5A0000}"/>
    <cellStyle name="Migliaia 3 7 2 2 2 2 2 3" xfId="33649" xr:uid="{00000000-0005-0000-0000-00007F5A0000}"/>
    <cellStyle name="Migliaia 3 7 2 2 2 2 3" xfId="16521" xr:uid="{00000000-0005-0000-0000-0000805A0000}"/>
    <cellStyle name="Migliaia 3 7 2 2 2 2 3 2" xfId="39358" xr:uid="{00000000-0005-0000-0000-0000815A0000}"/>
    <cellStyle name="Migliaia 3 7 2 2 2 2 4" xfId="27941" xr:uid="{00000000-0005-0000-0000-0000825A0000}"/>
    <cellStyle name="Migliaia 3 7 2 2 2 3" xfId="7958" xr:uid="{00000000-0005-0000-0000-0000835A0000}"/>
    <cellStyle name="Migliaia 3 7 2 2 2 3 2" xfId="19375" xr:uid="{00000000-0005-0000-0000-0000845A0000}"/>
    <cellStyle name="Migliaia 3 7 2 2 2 3 2 2" xfId="42212" xr:uid="{00000000-0005-0000-0000-0000855A0000}"/>
    <cellStyle name="Migliaia 3 7 2 2 2 3 3" xfId="30795" xr:uid="{00000000-0005-0000-0000-0000865A0000}"/>
    <cellStyle name="Migliaia 3 7 2 2 2 4" xfId="13667" xr:uid="{00000000-0005-0000-0000-0000875A0000}"/>
    <cellStyle name="Migliaia 3 7 2 2 2 4 2" xfId="36504" xr:uid="{00000000-0005-0000-0000-0000885A0000}"/>
    <cellStyle name="Migliaia 3 7 2 2 2 5" xfId="25087" xr:uid="{00000000-0005-0000-0000-0000895A0000}"/>
    <cellStyle name="Migliaia 3 7 2 2 3" xfId="3676" xr:uid="{00000000-0005-0000-0000-00008A5A0000}"/>
    <cellStyle name="Migliaia 3 7 2 2 3 2" xfId="9385" xr:uid="{00000000-0005-0000-0000-00008B5A0000}"/>
    <cellStyle name="Migliaia 3 7 2 2 3 2 2" xfId="20802" xr:uid="{00000000-0005-0000-0000-00008C5A0000}"/>
    <cellStyle name="Migliaia 3 7 2 2 3 2 2 2" xfId="43639" xr:uid="{00000000-0005-0000-0000-00008D5A0000}"/>
    <cellStyle name="Migliaia 3 7 2 2 3 2 3" xfId="32222" xr:uid="{00000000-0005-0000-0000-00008E5A0000}"/>
    <cellStyle name="Migliaia 3 7 2 2 3 3" xfId="15094" xr:uid="{00000000-0005-0000-0000-00008F5A0000}"/>
    <cellStyle name="Migliaia 3 7 2 2 3 3 2" xfId="37931" xr:uid="{00000000-0005-0000-0000-0000905A0000}"/>
    <cellStyle name="Migliaia 3 7 2 2 3 4" xfId="26514" xr:uid="{00000000-0005-0000-0000-0000915A0000}"/>
    <cellStyle name="Migliaia 3 7 2 2 4" xfId="6531" xr:uid="{00000000-0005-0000-0000-0000925A0000}"/>
    <cellStyle name="Migliaia 3 7 2 2 4 2" xfId="17948" xr:uid="{00000000-0005-0000-0000-0000935A0000}"/>
    <cellStyle name="Migliaia 3 7 2 2 4 2 2" xfId="40785" xr:uid="{00000000-0005-0000-0000-0000945A0000}"/>
    <cellStyle name="Migliaia 3 7 2 2 4 3" xfId="29368" xr:uid="{00000000-0005-0000-0000-0000955A0000}"/>
    <cellStyle name="Migliaia 3 7 2 2 5" xfId="12240" xr:uid="{00000000-0005-0000-0000-0000965A0000}"/>
    <cellStyle name="Migliaia 3 7 2 2 5 2" xfId="35077" xr:uid="{00000000-0005-0000-0000-0000975A0000}"/>
    <cellStyle name="Migliaia 3 7 2 2 6" xfId="23660" xr:uid="{00000000-0005-0000-0000-0000985A0000}"/>
    <cellStyle name="Migliaia 3 7 2 3" xfId="945" xr:uid="{00000000-0005-0000-0000-0000995A0000}"/>
    <cellStyle name="Migliaia 3 7 2 3 2" xfId="2464" xr:uid="{00000000-0005-0000-0000-00009A5A0000}"/>
    <cellStyle name="Migliaia 3 7 2 3 2 2" xfId="5320" xr:uid="{00000000-0005-0000-0000-00009B5A0000}"/>
    <cellStyle name="Migliaia 3 7 2 3 2 2 2" xfId="11028" xr:uid="{00000000-0005-0000-0000-00009C5A0000}"/>
    <cellStyle name="Migliaia 3 7 2 3 2 2 2 2" xfId="22446" xr:uid="{00000000-0005-0000-0000-00009D5A0000}"/>
    <cellStyle name="Migliaia 3 7 2 3 2 2 2 2 2" xfId="45283" xr:uid="{00000000-0005-0000-0000-00009E5A0000}"/>
    <cellStyle name="Migliaia 3 7 2 3 2 2 2 3" xfId="33866" xr:uid="{00000000-0005-0000-0000-00009F5A0000}"/>
    <cellStyle name="Migliaia 3 7 2 3 2 2 3" xfId="16738" xr:uid="{00000000-0005-0000-0000-0000A05A0000}"/>
    <cellStyle name="Migliaia 3 7 2 3 2 2 3 2" xfId="39575" xr:uid="{00000000-0005-0000-0000-0000A15A0000}"/>
    <cellStyle name="Migliaia 3 7 2 3 2 2 4" xfId="28158" xr:uid="{00000000-0005-0000-0000-0000A25A0000}"/>
    <cellStyle name="Migliaia 3 7 2 3 2 3" xfId="8175" xr:uid="{00000000-0005-0000-0000-0000A35A0000}"/>
    <cellStyle name="Migliaia 3 7 2 3 2 3 2" xfId="19592" xr:uid="{00000000-0005-0000-0000-0000A45A0000}"/>
    <cellStyle name="Migliaia 3 7 2 3 2 3 2 2" xfId="42429" xr:uid="{00000000-0005-0000-0000-0000A55A0000}"/>
    <cellStyle name="Migliaia 3 7 2 3 2 3 3" xfId="31012" xr:uid="{00000000-0005-0000-0000-0000A65A0000}"/>
    <cellStyle name="Migliaia 3 7 2 3 2 4" xfId="13884" xr:uid="{00000000-0005-0000-0000-0000A75A0000}"/>
    <cellStyle name="Migliaia 3 7 2 3 2 4 2" xfId="36721" xr:uid="{00000000-0005-0000-0000-0000A85A0000}"/>
    <cellStyle name="Migliaia 3 7 2 3 2 5" xfId="25304" xr:uid="{00000000-0005-0000-0000-0000A95A0000}"/>
    <cellStyle name="Migliaia 3 7 2 3 3" xfId="3893" xr:uid="{00000000-0005-0000-0000-0000AA5A0000}"/>
    <cellStyle name="Migliaia 3 7 2 3 3 2" xfId="9602" xr:uid="{00000000-0005-0000-0000-0000AB5A0000}"/>
    <cellStyle name="Migliaia 3 7 2 3 3 2 2" xfId="21019" xr:uid="{00000000-0005-0000-0000-0000AC5A0000}"/>
    <cellStyle name="Migliaia 3 7 2 3 3 2 2 2" xfId="43856" xr:uid="{00000000-0005-0000-0000-0000AD5A0000}"/>
    <cellStyle name="Migliaia 3 7 2 3 3 2 3" xfId="32439" xr:uid="{00000000-0005-0000-0000-0000AE5A0000}"/>
    <cellStyle name="Migliaia 3 7 2 3 3 3" xfId="15311" xr:uid="{00000000-0005-0000-0000-0000AF5A0000}"/>
    <cellStyle name="Migliaia 3 7 2 3 3 3 2" xfId="38148" xr:uid="{00000000-0005-0000-0000-0000B05A0000}"/>
    <cellStyle name="Migliaia 3 7 2 3 3 4" xfId="26731" xr:uid="{00000000-0005-0000-0000-0000B15A0000}"/>
    <cellStyle name="Migliaia 3 7 2 3 4" xfId="6748" xr:uid="{00000000-0005-0000-0000-0000B25A0000}"/>
    <cellStyle name="Migliaia 3 7 2 3 4 2" xfId="18165" xr:uid="{00000000-0005-0000-0000-0000B35A0000}"/>
    <cellStyle name="Migliaia 3 7 2 3 4 2 2" xfId="41002" xr:uid="{00000000-0005-0000-0000-0000B45A0000}"/>
    <cellStyle name="Migliaia 3 7 2 3 4 3" xfId="29585" xr:uid="{00000000-0005-0000-0000-0000B55A0000}"/>
    <cellStyle name="Migliaia 3 7 2 3 5" xfId="12457" xr:uid="{00000000-0005-0000-0000-0000B65A0000}"/>
    <cellStyle name="Migliaia 3 7 2 3 5 2" xfId="35294" xr:uid="{00000000-0005-0000-0000-0000B75A0000}"/>
    <cellStyle name="Migliaia 3 7 2 3 6" xfId="23877" xr:uid="{00000000-0005-0000-0000-0000B85A0000}"/>
    <cellStyle name="Migliaia 3 7 2 4" xfId="1192" xr:uid="{00000000-0005-0000-0000-0000B95A0000}"/>
    <cellStyle name="Migliaia 3 7 2 4 2" xfId="2681" xr:uid="{00000000-0005-0000-0000-0000BA5A0000}"/>
    <cellStyle name="Migliaia 3 7 2 4 2 2" xfId="5537" xr:uid="{00000000-0005-0000-0000-0000BB5A0000}"/>
    <cellStyle name="Migliaia 3 7 2 4 2 2 2" xfId="11245" xr:uid="{00000000-0005-0000-0000-0000BC5A0000}"/>
    <cellStyle name="Migliaia 3 7 2 4 2 2 2 2" xfId="22663" xr:uid="{00000000-0005-0000-0000-0000BD5A0000}"/>
    <cellStyle name="Migliaia 3 7 2 4 2 2 2 2 2" xfId="45500" xr:uid="{00000000-0005-0000-0000-0000BE5A0000}"/>
    <cellStyle name="Migliaia 3 7 2 4 2 2 2 3" xfId="34083" xr:uid="{00000000-0005-0000-0000-0000BF5A0000}"/>
    <cellStyle name="Migliaia 3 7 2 4 2 2 3" xfId="16955" xr:uid="{00000000-0005-0000-0000-0000C05A0000}"/>
    <cellStyle name="Migliaia 3 7 2 4 2 2 3 2" xfId="39792" xr:uid="{00000000-0005-0000-0000-0000C15A0000}"/>
    <cellStyle name="Migliaia 3 7 2 4 2 2 4" xfId="28375" xr:uid="{00000000-0005-0000-0000-0000C25A0000}"/>
    <cellStyle name="Migliaia 3 7 2 4 2 3" xfId="8392" xr:uid="{00000000-0005-0000-0000-0000C35A0000}"/>
    <cellStyle name="Migliaia 3 7 2 4 2 3 2" xfId="19809" xr:uid="{00000000-0005-0000-0000-0000C45A0000}"/>
    <cellStyle name="Migliaia 3 7 2 4 2 3 2 2" xfId="42646" xr:uid="{00000000-0005-0000-0000-0000C55A0000}"/>
    <cellStyle name="Migliaia 3 7 2 4 2 3 3" xfId="31229" xr:uid="{00000000-0005-0000-0000-0000C65A0000}"/>
    <cellStyle name="Migliaia 3 7 2 4 2 4" xfId="14101" xr:uid="{00000000-0005-0000-0000-0000C75A0000}"/>
    <cellStyle name="Migliaia 3 7 2 4 2 4 2" xfId="36938" xr:uid="{00000000-0005-0000-0000-0000C85A0000}"/>
    <cellStyle name="Migliaia 3 7 2 4 2 5" xfId="25521" xr:uid="{00000000-0005-0000-0000-0000C95A0000}"/>
    <cellStyle name="Migliaia 3 7 2 4 3" xfId="4110" xr:uid="{00000000-0005-0000-0000-0000CA5A0000}"/>
    <cellStyle name="Migliaia 3 7 2 4 3 2" xfId="9819" xr:uid="{00000000-0005-0000-0000-0000CB5A0000}"/>
    <cellStyle name="Migliaia 3 7 2 4 3 2 2" xfId="21236" xr:uid="{00000000-0005-0000-0000-0000CC5A0000}"/>
    <cellStyle name="Migliaia 3 7 2 4 3 2 2 2" xfId="44073" xr:uid="{00000000-0005-0000-0000-0000CD5A0000}"/>
    <cellStyle name="Migliaia 3 7 2 4 3 2 3" xfId="32656" xr:uid="{00000000-0005-0000-0000-0000CE5A0000}"/>
    <cellStyle name="Migliaia 3 7 2 4 3 3" xfId="15528" xr:uid="{00000000-0005-0000-0000-0000CF5A0000}"/>
    <cellStyle name="Migliaia 3 7 2 4 3 3 2" xfId="38365" xr:uid="{00000000-0005-0000-0000-0000D05A0000}"/>
    <cellStyle name="Migliaia 3 7 2 4 3 4" xfId="26948" xr:uid="{00000000-0005-0000-0000-0000D15A0000}"/>
    <cellStyle name="Migliaia 3 7 2 4 4" xfId="6965" xr:uid="{00000000-0005-0000-0000-0000D25A0000}"/>
    <cellStyle name="Migliaia 3 7 2 4 4 2" xfId="18382" xr:uid="{00000000-0005-0000-0000-0000D35A0000}"/>
    <cellStyle name="Migliaia 3 7 2 4 4 2 2" xfId="41219" xr:uid="{00000000-0005-0000-0000-0000D45A0000}"/>
    <cellStyle name="Migliaia 3 7 2 4 4 3" xfId="29802" xr:uid="{00000000-0005-0000-0000-0000D55A0000}"/>
    <cellStyle name="Migliaia 3 7 2 4 5" xfId="12674" xr:uid="{00000000-0005-0000-0000-0000D65A0000}"/>
    <cellStyle name="Migliaia 3 7 2 4 5 2" xfId="35511" xr:uid="{00000000-0005-0000-0000-0000D75A0000}"/>
    <cellStyle name="Migliaia 3 7 2 4 6" xfId="24094" xr:uid="{00000000-0005-0000-0000-0000D85A0000}"/>
    <cellStyle name="Migliaia 3 7 2 5" xfId="1439" xr:uid="{00000000-0005-0000-0000-0000D95A0000}"/>
    <cellStyle name="Migliaia 3 7 2 5 2" xfId="2898" xr:uid="{00000000-0005-0000-0000-0000DA5A0000}"/>
    <cellStyle name="Migliaia 3 7 2 5 2 2" xfId="5754" xr:uid="{00000000-0005-0000-0000-0000DB5A0000}"/>
    <cellStyle name="Migliaia 3 7 2 5 2 2 2" xfId="11462" xr:uid="{00000000-0005-0000-0000-0000DC5A0000}"/>
    <cellStyle name="Migliaia 3 7 2 5 2 2 2 2" xfId="22880" xr:uid="{00000000-0005-0000-0000-0000DD5A0000}"/>
    <cellStyle name="Migliaia 3 7 2 5 2 2 2 2 2" xfId="45717" xr:uid="{00000000-0005-0000-0000-0000DE5A0000}"/>
    <cellStyle name="Migliaia 3 7 2 5 2 2 2 3" xfId="34300" xr:uid="{00000000-0005-0000-0000-0000DF5A0000}"/>
    <cellStyle name="Migliaia 3 7 2 5 2 2 3" xfId="17172" xr:uid="{00000000-0005-0000-0000-0000E05A0000}"/>
    <cellStyle name="Migliaia 3 7 2 5 2 2 3 2" xfId="40009" xr:uid="{00000000-0005-0000-0000-0000E15A0000}"/>
    <cellStyle name="Migliaia 3 7 2 5 2 2 4" xfId="28592" xr:uid="{00000000-0005-0000-0000-0000E25A0000}"/>
    <cellStyle name="Migliaia 3 7 2 5 2 3" xfId="8609" xr:uid="{00000000-0005-0000-0000-0000E35A0000}"/>
    <cellStyle name="Migliaia 3 7 2 5 2 3 2" xfId="20026" xr:uid="{00000000-0005-0000-0000-0000E45A0000}"/>
    <cellStyle name="Migliaia 3 7 2 5 2 3 2 2" xfId="42863" xr:uid="{00000000-0005-0000-0000-0000E55A0000}"/>
    <cellStyle name="Migliaia 3 7 2 5 2 3 3" xfId="31446" xr:uid="{00000000-0005-0000-0000-0000E65A0000}"/>
    <cellStyle name="Migliaia 3 7 2 5 2 4" xfId="14318" xr:uid="{00000000-0005-0000-0000-0000E75A0000}"/>
    <cellStyle name="Migliaia 3 7 2 5 2 4 2" xfId="37155" xr:uid="{00000000-0005-0000-0000-0000E85A0000}"/>
    <cellStyle name="Migliaia 3 7 2 5 2 5" xfId="25738" xr:uid="{00000000-0005-0000-0000-0000E95A0000}"/>
    <cellStyle name="Migliaia 3 7 2 5 3" xfId="4327" xr:uid="{00000000-0005-0000-0000-0000EA5A0000}"/>
    <cellStyle name="Migliaia 3 7 2 5 3 2" xfId="10036" xr:uid="{00000000-0005-0000-0000-0000EB5A0000}"/>
    <cellStyle name="Migliaia 3 7 2 5 3 2 2" xfId="21453" xr:uid="{00000000-0005-0000-0000-0000EC5A0000}"/>
    <cellStyle name="Migliaia 3 7 2 5 3 2 2 2" xfId="44290" xr:uid="{00000000-0005-0000-0000-0000ED5A0000}"/>
    <cellStyle name="Migliaia 3 7 2 5 3 2 3" xfId="32873" xr:uid="{00000000-0005-0000-0000-0000EE5A0000}"/>
    <cellStyle name="Migliaia 3 7 2 5 3 3" xfId="15745" xr:uid="{00000000-0005-0000-0000-0000EF5A0000}"/>
    <cellStyle name="Migliaia 3 7 2 5 3 3 2" xfId="38582" xr:uid="{00000000-0005-0000-0000-0000F05A0000}"/>
    <cellStyle name="Migliaia 3 7 2 5 3 4" xfId="27165" xr:uid="{00000000-0005-0000-0000-0000F15A0000}"/>
    <cellStyle name="Migliaia 3 7 2 5 4" xfId="7182" xr:uid="{00000000-0005-0000-0000-0000F25A0000}"/>
    <cellStyle name="Migliaia 3 7 2 5 4 2" xfId="18599" xr:uid="{00000000-0005-0000-0000-0000F35A0000}"/>
    <cellStyle name="Migliaia 3 7 2 5 4 2 2" xfId="41436" xr:uid="{00000000-0005-0000-0000-0000F45A0000}"/>
    <cellStyle name="Migliaia 3 7 2 5 4 3" xfId="30019" xr:uid="{00000000-0005-0000-0000-0000F55A0000}"/>
    <cellStyle name="Migliaia 3 7 2 5 5" xfId="12891" xr:uid="{00000000-0005-0000-0000-0000F65A0000}"/>
    <cellStyle name="Migliaia 3 7 2 5 5 2" xfId="35728" xr:uid="{00000000-0005-0000-0000-0000F75A0000}"/>
    <cellStyle name="Migliaia 3 7 2 5 6" xfId="24311" xr:uid="{00000000-0005-0000-0000-0000F85A0000}"/>
    <cellStyle name="Migliaia 3 7 2 6" xfId="1686" xr:uid="{00000000-0005-0000-0000-0000F95A0000}"/>
    <cellStyle name="Migliaia 3 7 2 6 2" xfId="3115" xr:uid="{00000000-0005-0000-0000-0000FA5A0000}"/>
    <cellStyle name="Migliaia 3 7 2 6 2 2" xfId="5971" xr:uid="{00000000-0005-0000-0000-0000FB5A0000}"/>
    <cellStyle name="Migliaia 3 7 2 6 2 2 2" xfId="11679" xr:uid="{00000000-0005-0000-0000-0000FC5A0000}"/>
    <cellStyle name="Migliaia 3 7 2 6 2 2 2 2" xfId="23097" xr:uid="{00000000-0005-0000-0000-0000FD5A0000}"/>
    <cellStyle name="Migliaia 3 7 2 6 2 2 2 2 2" xfId="45934" xr:uid="{00000000-0005-0000-0000-0000FE5A0000}"/>
    <cellStyle name="Migliaia 3 7 2 6 2 2 2 3" xfId="34517" xr:uid="{00000000-0005-0000-0000-0000FF5A0000}"/>
    <cellStyle name="Migliaia 3 7 2 6 2 2 3" xfId="17389" xr:uid="{00000000-0005-0000-0000-0000005B0000}"/>
    <cellStyle name="Migliaia 3 7 2 6 2 2 3 2" xfId="40226" xr:uid="{00000000-0005-0000-0000-0000015B0000}"/>
    <cellStyle name="Migliaia 3 7 2 6 2 2 4" xfId="28809" xr:uid="{00000000-0005-0000-0000-0000025B0000}"/>
    <cellStyle name="Migliaia 3 7 2 6 2 3" xfId="8826" xr:uid="{00000000-0005-0000-0000-0000035B0000}"/>
    <cellStyle name="Migliaia 3 7 2 6 2 3 2" xfId="20243" xr:uid="{00000000-0005-0000-0000-0000045B0000}"/>
    <cellStyle name="Migliaia 3 7 2 6 2 3 2 2" xfId="43080" xr:uid="{00000000-0005-0000-0000-0000055B0000}"/>
    <cellStyle name="Migliaia 3 7 2 6 2 3 3" xfId="31663" xr:uid="{00000000-0005-0000-0000-0000065B0000}"/>
    <cellStyle name="Migliaia 3 7 2 6 2 4" xfId="14535" xr:uid="{00000000-0005-0000-0000-0000075B0000}"/>
    <cellStyle name="Migliaia 3 7 2 6 2 4 2" xfId="37372" xr:uid="{00000000-0005-0000-0000-0000085B0000}"/>
    <cellStyle name="Migliaia 3 7 2 6 2 5" xfId="25955" xr:uid="{00000000-0005-0000-0000-0000095B0000}"/>
    <cellStyle name="Migliaia 3 7 2 6 3" xfId="4544" xr:uid="{00000000-0005-0000-0000-00000A5B0000}"/>
    <cellStyle name="Migliaia 3 7 2 6 3 2" xfId="10253" xr:uid="{00000000-0005-0000-0000-00000B5B0000}"/>
    <cellStyle name="Migliaia 3 7 2 6 3 2 2" xfId="21670" xr:uid="{00000000-0005-0000-0000-00000C5B0000}"/>
    <cellStyle name="Migliaia 3 7 2 6 3 2 2 2" xfId="44507" xr:uid="{00000000-0005-0000-0000-00000D5B0000}"/>
    <cellStyle name="Migliaia 3 7 2 6 3 2 3" xfId="33090" xr:uid="{00000000-0005-0000-0000-00000E5B0000}"/>
    <cellStyle name="Migliaia 3 7 2 6 3 3" xfId="15962" xr:uid="{00000000-0005-0000-0000-00000F5B0000}"/>
    <cellStyle name="Migliaia 3 7 2 6 3 3 2" xfId="38799" xr:uid="{00000000-0005-0000-0000-0000105B0000}"/>
    <cellStyle name="Migliaia 3 7 2 6 3 4" xfId="27382" xr:uid="{00000000-0005-0000-0000-0000115B0000}"/>
    <cellStyle name="Migliaia 3 7 2 6 4" xfId="7399" xr:uid="{00000000-0005-0000-0000-0000125B0000}"/>
    <cellStyle name="Migliaia 3 7 2 6 4 2" xfId="18816" xr:uid="{00000000-0005-0000-0000-0000135B0000}"/>
    <cellStyle name="Migliaia 3 7 2 6 4 2 2" xfId="41653" xr:uid="{00000000-0005-0000-0000-0000145B0000}"/>
    <cellStyle name="Migliaia 3 7 2 6 4 3" xfId="30236" xr:uid="{00000000-0005-0000-0000-0000155B0000}"/>
    <cellStyle name="Migliaia 3 7 2 6 5" xfId="13108" xr:uid="{00000000-0005-0000-0000-0000165B0000}"/>
    <cellStyle name="Migliaia 3 7 2 6 5 2" xfId="35945" xr:uid="{00000000-0005-0000-0000-0000175B0000}"/>
    <cellStyle name="Migliaia 3 7 2 6 6" xfId="24528" xr:uid="{00000000-0005-0000-0000-0000185B0000}"/>
    <cellStyle name="Migliaia 3 7 2 7" xfId="2030" xr:uid="{00000000-0005-0000-0000-0000195B0000}"/>
    <cellStyle name="Migliaia 3 7 2 7 2" xfId="4886" xr:uid="{00000000-0005-0000-0000-00001A5B0000}"/>
    <cellStyle name="Migliaia 3 7 2 7 2 2" xfId="10594" xr:uid="{00000000-0005-0000-0000-00001B5B0000}"/>
    <cellStyle name="Migliaia 3 7 2 7 2 2 2" xfId="22012" xr:uid="{00000000-0005-0000-0000-00001C5B0000}"/>
    <cellStyle name="Migliaia 3 7 2 7 2 2 2 2" xfId="44849" xr:uid="{00000000-0005-0000-0000-00001D5B0000}"/>
    <cellStyle name="Migliaia 3 7 2 7 2 2 3" xfId="33432" xr:uid="{00000000-0005-0000-0000-00001E5B0000}"/>
    <cellStyle name="Migliaia 3 7 2 7 2 3" xfId="16304" xr:uid="{00000000-0005-0000-0000-00001F5B0000}"/>
    <cellStyle name="Migliaia 3 7 2 7 2 3 2" xfId="39141" xr:uid="{00000000-0005-0000-0000-0000205B0000}"/>
    <cellStyle name="Migliaia 3 7 2 7 2 4" xfId="27724" xr:uid="{00000000-0005-0000-0000-0000215B0000}"/>
    <cellStyle name="Migliaia 3 7 2 7 3" xfId="7741" xr:uid="{00000000-0005-0000-0000-0000225B0000}"/>
    <cellStyle name="Migliaia 3 7 2 7 3 2" xfId="19158" xr:uid="{00000000-0005-0000-0000-0000235B0000}"/>
    <cellStyle name="Migliaia 3 7 2 7 3 2 2" xfId="41995" xr:uid="{00000000-0005-0000-0000-0000245B0000}"/>
    <cellStyle name="Migliaia 3 7 2 7 3 3" xfId="30578" xr:uid="{00000000-0005-0000-0000-0000255B0000}"/>
    <cellStyle name="Migliaia 3 7 2 7 4" xfId="13450" xr:uid="{00000000-0005-0000-0000-0000265B0000}"/>
    <cellStyle name="Migliaia 3 7 2 7 4 2" xfId="36287" xr:uid="{00000000-0005-0000-0000-0000275B0000}"/>
    <cellStyle name="Migliaia 3 7 2 7 5" xfId="24870" xr:uid="{00000000-0005-0000-0000-0000285B0000}"/>
    <cellStyle name="Migliaia 3 7 2 8" xfId="3459" xr:uid="{00000000-0005-0000-0000-0000295B0000}"/>
    <cellStyle name="Migliaia 3 7 2 8 2" xfId="9168" xr:uid="{00000000-0005-0000-0000-00002A5B0000}"/>
    <cellStyle name="Migliaia 3 7 2 8 2 2" xfId="20585" xr:uid="{00000000-0005-0000-0000-00002B5B0000}"/>
    <cellStyle name="Migliaia 3 7 2 8 2 2 2" xfId="43422" xr:uid="{00000000-0005-0000-0000-00002C5B0000}"/>
    <cellStyle name="Migliaia 3 7 2 8 2 3" xfId="32005" xr:uid="{00000000-0005-0000-0000-00002D5B0000}"/>
    <cellStyle name="Migliaia 3 7 2 8 3" xfId="14877" xr:uid="{00000000-0005-0000-0000-00002E5B0000}"/>
    <cellStyle name="Migliaia 3 7 2 8 3 2" xfId="37714" xr:uid="{00000000-0005-0000-0000-00002F5B0000}"/>
    <cellStyle name="Migliaia 3 7 2 8 4" xfId="26297" xr:uid="{00000000-0005-0000-0000-0000305B0000}"/>
    <cellStyle name="Migliaia 3 7 2 9" xfId="6314" xr:uid="{00000000-0005-0000-0000-0000315B0000}"/>
    <cellStyle name="Migliaia 3 7 2 9 2" xfId="17731" xr:uid="{00000000-0005-0000-0000-0000325B0000}"/>
    <cellStyle name="Migliaia 3 7 2 9 2 2" xfId="40568" xr:uid="{00000000-0005-0000-0000-0000335B0000}"/>
    <cellStyle name="Migliaia 3 7 2 9 3" xfId="29151" xr:uid="{00000000-0005-0000-0000-0000345B0000}"/>
    <cellStyle name="Migliaia 3 7 3" xfId="551" xr:uid="{00000000-0005-0000-0000-0000355B0000}"/>
    <cellStyle name="Migliaia 3 7 3 2" xfId="2133" xr:uid="{00000000-0005-0000-0000-0000365B0000}"/>
    <cellStyle name="Migliaia 3 7 3 2 2" xfId="4989" xr:uid="{00000000-0005-0000-0000-0000375B0000}"/>
    <cellStyle name="Migliaia 3 7 3 2 2 2" xfId="10697" xr:uid="{00000000-0005-0000-0000-0000385B0000}"/>
    <cellStyle name="Migliaia 3 7 3 2 2 2 2" xfId="22115" xr:uid="{00000000-0005-0000-0000-0000395B0000}"/>
    <cellStyle name="Migliaia 3 7 3 2 2 2 2 2" xfId="44952" xr:uid="{00000000-0005-0000-0000-00003A5B0000}"/>
    <cellStyle name="Migliaia 3 7 3 2 2 2 3" xfId="33535" xr:uid="{00000000-0005-0000-0000-00003B5B0000}"/>
    <cellStyle name="Migliaia 3 7 3 2 2 3" xfId="16407" xr:uid="{00000000-0005-0000-0000-00003C5B0000}"/>
    <cellStyle name="Migliaia 3 7 3 2 2 3 2" xfId="39244" xr:uid="{00000000-0005-0000-0000-00003D5B0000}"/>
    <cellStyle name="Migliaia 3 7 3 2 2 4" xfId="27827" xr:uid="{00000000-0005-0000-0000-00003E5B0000}"/>
    <cellStyle name="Migliaia 3 7 3 2 3" xfId="7844" xr:uid="{00000000-0005-0000-0000-00003F5B0000}"/>
    <cellStyle name="Migliaia 3 7 3 2 3 2" xfId="19261" xr:uid="{00000000-0005-0000-0000-0000405B0000}"/>
    <cellStyle name="Migliaia 3 7 3 2 3 2 2" xfId="42098" xr:uid="{00000000-0005-0000-0000-0000415B0000}"/>
    <cellStyle name="Migliaia 3 7 3 2 3 3" xfId="30681" xr:uid="{00000000-0005-0000-0000-0000425B0000}"/>
    <cellStyle name="Migliaia 3 7 3 2 4" xfId="13553" xr:uid="{00000000-0005-0000-0000-0000435B0000}"/>
    <cellStyle name="Migliaia 3 7 3 2 4 2" xfId="36390" xr:uid="{00000000-0005-0000-0000-0000445B0000}"/>
    <cellStyle name="Migliaia 3 7 3 2 5" xfId="24973" xr:uid="{00000000-0005-0000-0000-0000455B0000}"/>
    <cellStyle name="Migliaia 3 7 3 3" xfId="3562" xr:uid="{00000000-0005-0000-0000-0000465B0000}"/>
    <cellStyle name="Migliaia 3 7 3 3 2" xfId="9271" xr:uid="{00000000-0005-0000-0000-0000475B0000}"/>
    <cellStyle name="Migliaia 3 7 3 3 2 2" xfId="20688" xr:uid="{00000000-0005-0000-0000-0000485B0000}"/>
    <cellStyle name="Migliaia 3 7 3 3 2 2 2" xfId="43525" xr:uid="{00000000-0005-0000-0000-0000495B0000}"/>
    <cellStyle name="Migliaia 3 7 3 3 2 3" xfId="32108" xr:uid="{00000000-0005-0000-0000-00004A5B0000}"/>
    <cellStyle name="Migliaia 3 7 3 3 3" xfId="14980" xr:uid="{00000000-0005-0000-0000-00004B5B0000}"/>
    <cellStyle name="Migliaia 3 7 3 3 3 2" xfId="37817" xr:uid="{00000000-0005-0000-0000-00004C5B0000}"/>
    <cellStyle name="Migliaia 3 7 3 3 4" xfId="26400" xr:uid="{00000000-0005-0000-0000-00004D5B0000}"/>
    <cellStyle name="Migliaia 3 7 3 4" xfId="6417" xr:uid="{00000000-0005-0000-0000-00004E5B0000}"/>
    <cellStyle name="Migliaia 3 7 3 4 2" xfId="17834" xr:uid="{00000000-0005-0000-0000-00004F5B0000}"/>
    <cellStyle name="Migliaia 3 7 3 4 2 2" xfId="40671" xr:uid="{00000000-0005-0000-0000-0000505B0000}"/>
    <cellStyle name="Migliaia 3 7 3 4 3" xfId="29254" xr:uid="{00000000-0005-0000-0000-0000515B0000}"/>
    <cellStyle name="Migliaia 3 7 3 5" xfId="12126" xr:uid="{00000000-0005-0000-0000-0000525B0000}"/>
    <cellStyle name="Migliaia 3 7 3 5 2" xfId="34963" xr:uid="{00000000-0005-0000-0000-0000535B0000}"/>
    <cellStyle name="Migliaia 3 7 3 6" xfId="23546" xr:uid="{00000000-0005-0000-0000-0000545B0000}"/>
    <cellStyle name="Migliaia 3 7 4" xfId="814" xr:uid="{00000000-0005-0000-0000-0000555B0000}"/>
    <cellStyle name="Migliaia 3 7 4 2" xfId="2350" xr:uid="{00000000-0005-0000-0000-0000565B0000}"/>
    <cellStyle name="Migliaia 3 7 4 2 2" xfId="5206" xr:uid="{00000000-0005-0000-0000-0000575B0000}"/>
    <cellStyle name="Migliaia 3 7 4 2 2 2" xfId="10914" xr:uid="{00000000-0005-0000-0000-0000585B0000}"/>
    <cellStyle name="Migliaia 3 7 4 2 2 2 2" xfId="22332" xr:uid="{00000000-0005-0000-0000-0000595B0000}"/>
    <cellStyle name="Migliaia 3 7 4 2 2 2 2 2" xfId="45169" xr:uid="{00000000-0005-0000-0000-00005A5B0000}"/>
    <cellStyle name="Migliaia 3 7 4 2 2 2 3" xfId="33752" xr:uid="{00000000-0005-0000-0000-00005B5B0000}"/>
    <cellStyle name="Migliaia 3 7 4 2 2 3" xfId="16624" xr:uid="{00000000-0005-0000-0000-00005C5B0000}"/>
    <cellStyle name="Migliaia 3 7 4 2 2 3 2" xfId="39461" xr:uid="{00000000-0005-0000-0000-00005D5B0000}"/>
    <cellStyle name="Migliaia 3 7 4 2 2 4" xfId="28044" xr:uid="{00000000-0005-0000-0000-00005E5B0000}"/>
    <cellStyle name="Migliaia 3 7 4 2 3" xfId="8061" xr:uid="{00000000-0005-0000-0000-00005F5B0000}"/>
    <cellStyle name="Migliaia 3 7 4 2 3 2" xfId="19478" xr:uid="{00000000-0005-0000-0000-0000605B0000}"/>
    <cellStyle name="Migliaia 3 7 4 2 3 2 2" xfId="42315" xr:uid="{00000000-0005-0000-0000-0000615B0000}"/>
    <cellStyle name="Migliaia 3 7 4 2 3 3" xfId="30898" xr:uid="{00000000-0005-0000-0000-0000625B0000}"/>
    <cellStyle name="Migliaia 3 7 4 2 4" xfId="13770" xr:uid="{00000000-0005-0000-0000-0000635B0000}"/>
    <cellStyle name="Migliaia 3 7 4 2 4 2" xfId="36607" xr:uid="{00000000-0005-0000-0000-0000645B0000}"/>
    <cellStyle name="Migliaia 3 7 4 2 5" xfId="25190" xr:uid="{00000000-0005-0000-0000-0000655B0000}"/>
    <cellStyle name="Migliaia 3 7 4 3" xfId="3779" xr:uid="{00000000-0005-0000-0000-0000665B0000}"/>
    <cellStyle name="Migliaia 3 7 4 3 2" xfId="9488" xr:uid="{00000000-0005-0000-0000-0000675B0000}"/>
    <cellStyle name="Migliaia 3 7 4 3 2 2" xfId="20905" xr:uid="{00000000-0005-0000-0000-0000685B0000}"/>
    <cellStyle name="Migliaia 3 7 4 3 2 2 2" xfId="43742" xr:uid="{00000000-0005-0000-0000-0000695B0000}"/>
    <cellStyle name="Migliaia 3 7 4 3 2 3" xfId="32325" xr:uid="{00000000-0005-0000-0000-00006A5B0000}"/>
    <cellStyle name="Migliaia 3 7 4 3 3" xfId="15197" xr:uid="{00000000-0005-0000-0000-00006B5B0000}"/>
    <cellStyle name="Migliaia 3 7 4 3 3 2" xfId="38034" xr:uid="{00000000-0005-0000-0000-00006C5B0000}"/>
    <cellStyle name="Migliaia 3 7 4 3 4" xfId="26617" xr:uid="{00000000-0005-0000-0000-00006D5B0000}"/>
    <cellStyle name="Migliaia 3 7 4 4" xfId="6634" xr:uid="{00000000-0005-0000-0000-00006E5B0000}"/>
    <cellStyle name="Migliaia 3 7 4 4 2" xfId="18051" xr:uid="{00000000-0005-0000-0000-00006F5B0000}"/>
    <cellStyle name="Migliaia 3 7 4 4 2 2" xfId="40888" xr:uid="{00000000-0005-0000-0000-0000705B0000}"/>
    <cellStyle name="Migliaia 3 7 4 4 3" xfId="29471" xr:uid="{00000000-0005-0000-0000-0000715B0000}"/>
    <cellStyle name="Migliaia 3 7 4 5" xfId="12343" xr:uid="{00000000-0005-0000-0000-0000725B0000}"/>
    <cellStyle name="Migliaia 3 7 4 5 2" xfId="35180" xr:uid="{00000000-0005-0000-0000-0000735B0000}"/>
    <cellStyle name="Migliaia 3 7 4 6" xfId="23763" xr:uid="{00000000-0005-0000-0000-0000745B0000}"/>
    <cellStyle name="Migliaia 3 7 5" xfId="1061" xr:uid="{00000000-0005-0000-0000-0000755B0000}"/>
    <cellStyle name="Migliaia 3 7 5 2" xfId="2567" xr:uid="{00000000-0005-0000-0000-0000765B0000}"/>
    <cellStyle name="Migliaia 3 7 5 2 2" xfId="5423" xr:uid="{00000000-0005-0000-0000-0000775B0000}"/>
    <cellStyle name="Migliaia 3 7 5 2 2 2" xfId="11131" xr:uid="{00000000-0005-0000-0000-0000785B0000}"/>
    <cellStyle name="Migliaia 3 7 5 2 2 2 2" xfId="22549" xr:uid="{00000000-0005-0000-0000-0000795B0000}"/>
    <cellStyle name="Migliaia 3 7 5 2 2 2 2 2" xfId="45386" xr:uid="{00000000-0005-0000-0000-00007A5B0000}"/>
    <cellStyle name="Migliaia 3 7 5 2 2 2 3" xfId="33969" xr:uid="{00000000-0005-0000-0000-00007B5B0000}"/>
    <cellStyle name="Migliaia 3 7 5 2 2 3" xfId="16841" xr:uid="{00000000-0005-0000-0000-00007C5B0000}"/>
    <cellStyle name="Migliaia 3 7 5 2 2 3 2" xfId="39678" xr:uid="{00000000-0005-0000-0000-00007D5B0000}"/>
    <cellStyle name="Migliaia 3 7 5 2 2 4" xfId="28261" xr:uid="{00000000-0005-0000-0000-00007E5B0000}"/>
    <cellStyle name="Migliaia 3 7 5 2 3" xfId="8278" xr:uid="{00000000-0005-0000-0000-00007F5B0000}"/>
    <cellStyle name="Migliaia 3 7 5 2 3 2" xfId="19695" xr:uid="{00000000-0005-0000-0000-0000805B0000}"/>
    <cellStyle name="Migliaia 3 7 5 2 3 2 2" xfId="42532" xr:uid="{00000000-0005-0000-0000-0000815B0000}"/>
    <cellStyle name="Migliaia 3 7 5 2 3 3" xfId="31115" xr:uid="{00000000-0005-0000-0000-0000825B0000}"/>
    <cellStyle name="Migliaia 3 7 5 2 4" xfId="13987" xr:uid="{00000000-0005-0000-0000-0000835B0000}"/>
    <cellStyle name="Migliaia 3 7 5 2 4 2" xfId="36824" xr:uid="{00000000-0005-0000-0000-0000845B0000}"/>
    <cellStyle name="Migliaia 3 7 5 2 5" xfId="25407" xr:uid="{00000000-0005-0000-0000-0000855B0000}"/>
    <cellStyle name="Migliaia 3 7 5 3" xfId="3996" xr:uid="{00000000-0005-0000-0000-0000865B0000}"/>
    <cellStyle name="Migliaia 3 7 5 3 2" xfId="9705" xr:uid="{00000000-0005-0000-0000-0000875B0000}"/>
    <cellStyle name="Migliaia 3 7 5 3 2 2" xfId="21122" xr:uid="{00000000-0005-0000-0000-0000885B0000}"/>
    <cellStyle name="Migliaia 3 7 5 3 2 2 2" xfId="43959" xr:uid="{00000000-0005-0000-0000-0000895B0000}"/>
    <cellStyle name="Migliaia 3 7 5 3 2 3" xfId="32542" xr:uid="{00000000-0005-0000-0000-00008A5B0000}"/>
    <cellStyle name="Migliaia 3 7 5 3 3" xfId="15414" xr:uid="{00000000-0005-0000-0000-00008B5B0000}"/>
    <cellStyle name="Migliaia 3 7 5 3 3 2" xfId="38251" xr:uid="{00000000-0005-0000-0000-00008C5B0000}"/>
    <cellStyle name="Migliaia 3 7 5 3 4" xfId="26834" xr:uid="{00000000-0005-0000-0000-00008D5B0000}"/>
    <cellStyle name="Migliaia 3 7 5 4" xfId="6851" xr:uid="{00000000-0005-0000-0000-00008E5B0000}"/>
    <cellStyle name="Migliaia 3 7 5 4 2" xfId="18268" xr:uid="{00000000-0005-0000-0000-00008F5B0000}"/>
    <cellStyle name="Migliaia 3 7 5 4 2 2" xfId="41105" xr:uid="{00000000-0005-0000-0000-0000905B0000}"/>
    <cellStyle name="Migliaia 3 7 5 4 3" xfId="29688" xr:uid="{00000000-0005-0000-0000-0000915B0000}"/>
    <cellStyle name="Migliaia 3 7 5 5" xfId="12560" xr:uid="{00000000-0005-0000-0000-0000925B0000}"/>
    <cellStyle name="Migliaia 3 7 5 5 2" xfId="35397" xr:uid="{00000000-0005-0000-0000-0000935B0000}"/>
    <cellStyle name="Migliaia 3 7 5 6" xfId="23980" xr:uid="{00000000-0005-0000-0000-0000945B0000}"/>
    <cellStyle name="Migliaia 3 7 6" xfId="1308" xr:uid="{00000000-0005-0000-0000-0000955B0000}"/>
    <cellStyle name="Migliaia 3 7 6 2" xfId="2784" xr:uid="{00000000-0005-0000-0000-0000965B0000}"/>
    <cellStyle name="Migliaia 3 7 6 2 2" xfId="5640" xr:uid="{00000000-0005-0000-0000-0000975B0000}"/>
    <cellStyle name="Migliaia 3 7 6 2 2 2" xfId="11348" xr:uid="{00000000-0005-0000-0000-0000985B0000}"/>
    <cellStyle name="Migliaia 3 7 6 2 2 2 2" xfId="22766" xr:uid="{00000000-0005-0000-0000-0000995B0000}"/>
    <cellStyle name="Migliaia 3 7 6 2 2 2 2 2" xfId="45603" xr:uid="{00000000-0005-0000-0000-00009A5B0000}"/>
    <cellStyle name="Migliaia 3 7 6 2 2 2 3" xfId="34186" xr:uid="{00000000-0005-0000-0000-00009B5B0000}"/>
    <cellStyle name="Migliaia 3 7 6 2 2 3" xfId="17058" xr:uid="{00000000-0005-0000-0000-00009C5B0000}"/>
    <cellStyle name="Migliaia 3 7 6 2 2 3 2" xfId="39895" xr:uid="{00000000-0005-0000-0000-00009D5B0000}"/>
    <cellStyle name="Migliaia 3 7 6 2 2 4" xfId="28478" xr:uid="{00000000-0005-0000-0000-00009E5B0000}"/>
    <cellStyle name="Migliaia 3 7 6 2 3" xfId="8495" xr:uid="{00000000-0005-0000-0000-00009F5B0000}"/>
    <cellStyle name="Migliaia 3 7 6 2 3 2" xfId="19912" xr:uid="{00000000-0005-0000-0000-0000A05B0000}"/>
    <cellStyle name="Migliaia 3 7 6 2 3 2 2" xfId="42749" xr:uid="{00000000-0005-0000-0000-0000A15B0000}"/>
    <cellStyle name="Migliaia 3 7 6 2 3 3" xfId="31332" xr:uid="{00000000-0005-0000-0000-0000A25B0000}"/>
    <cellStyle name="Migliaia 3 7 6 2 4" xfId="14204" xr:uid="{00000000-0005-0000-0000-0000A35B0000}"/>
    <cellStyle name="Migliaia 3 7 6 2 4 2" xfId="37041" xr:uid="{00000000-0005-0000-0000-0000A45B0000}"/>
    <cellStyle name="Migliaia 3 7 6 2 5" xfId="25624" xr:uid="{00000000-0005-0000-0000-0000A55B0000}"/>
    <cellStyle name="Migliaia 3 7 6 3" xfId="4213" xr:uid="{00000000-0005-0000-0000-0000A65B0000}"/>
    <cellStyle name="Migliaia 3 7 6 3 2" xfId="9922" xr:uid="{00000000-0005-0000-0000-0000A75B0000}"/>
    <cellStyle name="Migliaia 3 7 6 3 2 2" xfId="21339" xr:uid="{00000000-0005-0000-0000-0000A85B0000}"/>
    <cellStyle name="Migliaia 3 7 6 3 2 2 2" xfId="44176" xr:uid="{00000000-0005-0000-0000-0000A95B0000}"/>
    <cellStyle name="Migliaia 3 7 6 3 2 3" xfId="32759" xr:uid="{00000000-0005-0000-0000-0000AA5B0000}"/>
    <cellStyle name="Migliaia 3 7 6 3 3" xfId="15631" xr:uid="{00000000-0005-0000-0000-0000AB5B0000}"/>
    <cellStyle name="Migliaia 3 7 6 3 3 2" xfId="38468" xr:uid="{00000000-0005-0000-0000-0000AC5B0000}"/>
    <cellStyle name="Migliaia 3 7 6 3 4" xfId="27051" xr:uid="{00000000-0005-0000-0000-0000AD5B0000}"/>
    <cellStyle name="Migliaia 3 7 6 4" xfId="7068" xr:uid="{00000000-0005-0000-0000-0000AE5B0000}"/>
    <cellStyle name="Migliaia 3 7 6 4 2" xfId="18485" xr:uid="{00000000-0005-0000-0000-0000AF5B0000}"/>
    <cellStyle name="Migliaia 3 7 6 4 2 2" xfId="41322" xr:uid="{00000000-0005-0000-0000-0000B05B0000}"/>
    <cellStyle name="Migliaia 3 7 6 4 3" xfId="29905" xr:uid="{00000000-0005-0000-0000-0000B15B0000}"/>
    <cellStyle name="Migliaia 3 7 6 5" xfId="12777" xr:uid="{00000000-0005-0000-0000-0000B25B0000}"/>
    <cellStyle name="Migliaia 3 7 6 5 2" xfId="35614" xr:uid="{00000000-0005-0000-0000-0000B35B0000}"/>
    <cellStyle name="Migliaia 3 7 6 6" xfId="24197" xr:uid="{00000000-0005-0000-0000-0000B45B0000}"/>
    <cellStyle name="Migliaia 3 7 7" xfId="1555" xr:uid="{00000000-0005-0000-0000-0000B55B0000}"/>
    <cellStyle name="Migliaia 3 7 7 2" xfId="3001" xr:uid="{00000000-0005-0000-0000-0000B65B0000}"/>
    <cellStyle name="Migliaia 3 7 7 2 2" xfId="5857" xr:uid="{00000000-0005-0000-0000-0000B75B0000}"/>
    <cellStyle name="Migliaia 3 7 7 2 2 2" xfId="11565" xr:uid="{00000000-0005-0000-0000-0000B85B0000}"/>
    <cellStyle name="Migliaia 3 7 7 2 2 2 2" xfId="22983" xr:uid="{00000000-0005-0000-0000-0000B95B0000}"/>
    <cellStyle name="Migliaia 3 7 7 2 2 2 2 2" xfId="45820" xr:uid="{00000000-0005-0000-0000-0000BA5B0000}"/>
    <cellStyle name="Migliaia 3 7 7 2 2 2 3" xfId="34403" xr:uid="{00000000-0005-0000-0000-0000BB5B0000}"/>
    <cellStyle name="Migliaia 3 7 7 2 2 3" xfId="17275" xr:uid="{00000000-0005-0000-0000-0000BC5B0000}"/>
    <cellStyle name="Migliaia 3 7 7 2 2 3 2" xfId="40112" xr:uid="{00000000-0005-0000-0000-0000BD5B0000}"/>
    <cellStyle name="Migliaia 3 7 7 2 2 4" xfId="28695" xr:uid="{00000000-0005-0000-0000-0000BE5B0000}"/>
    <cellStyle name="Migliaia 3 7 7 2 3" xfId="8712" xr:uid="{00000000-0005-0000-0000-0000BF5B0000}"/>
    <cellStyle name="Migliaia 3 7 7 2 3 2" xfId="20129" xr:uid="{00000000-0005-0000-0000-0000C05B0000}"/>
    <cellStyle name="Migliaia 3 7 7 2 3 2 2" xfId="42966" xr:uid="{00000000-0005-0000-0000-0000C15B0000}"/>
    <cellStyle name="Migliaia 3 7 7 2 3 3" xfId="31549" xr:uid="{00000000-0005-0000-0000-0000C25B0000}"/>
    <cellStyle name="Migliaia 3 7 7 2 4" xfId="14421" xr:uid="{00000000-0005-0000-0000-0000C35B0000}"/>
    <cellStyle name="Migliaia 3 7 7 2 4 2" xfId="37258" xr:uid="{00000000-0005-0000-0000-0000C45B0000}"/>
    <cellStyle name="Migliaia 3 7 7 2 5" xfId="25841" xr:uid="{00000000-0005-0000-0000-0000C55B0000}"/>
    <cellStyle name="Migliaia 3 7 7 3" xfId="4430" xr:uid="{00000000-0005-0000-0000-0000C65B0000}"/>
    <cellStyle name="Migliaia 3 7 7 3 2" xfId="10139" xr:uid="{00000000-0005-0000-0000-0000C75B0000}"/>
    <cellStyle name="Migliaia 3 7 7 3 2 2" xfId="21556" xr:uid="{00000000-0005-0000-0000-0000C85B0000}"/>
    <cellStyle name="Migliaia 3 7 7 3 2 2 2" xfId="44393" xr:uid="{00000000-0005-0000-0000-0000C95B0000}"/>
    <cellStyle name="Migliaia 3 7 7 3 2 3" xfId="32976" xr:uid="{00000000-0005-0000-0000-0000CA5B0000}"/>
    <cellStyle name="Migliaia 3 7 7 3 3" xfId="15848" xr:uid="{00000000-0005-0000-0000-0000CB5B0000}"/>
    <cellStyle name="Migliaia 3 7 7 3 3 2" xfId="38685" xr:uid="{00000000-0005-0000-0000-0000CC5B0000}"/>
    <cellStyle name="Migliaia 3 7 7 3 4" xfId="27268" xr:uid="{00000000-0005-0000-0000-0000CD5B0000}"/>
    <cellStyle name="Migliaia 3 7 7 4" xfId="7285" xr:uid="{00000000-0005-0000-0000-0000CE5B0000}"/>
    <cellStyle name="Migliaia 3 7 7 4 2" xfId="18702" xr:uid="{00000000-0005-0000-0000-0000CF5B0000}"/>
    <cellStyle name="Migliaia 3 7 7 4 2 2" xfId="41539" xr:uid="{00000000-0005-0000-0000-0000D05B0000}"/>
    <cellStyle name="Migliaia 3 7 7 4 3" xfId="30122" xr:uid="{00000000-0005-0000-0000-0000D15B0000}"/>
    <cellStyle name="Migliaia 3 7 7 5" xfId="12994" xr:uid="{00000000-0005-0000-0000-0000D25B0000}"/>
    <cellStyle name="Migliaia 3 7 7 5 2" xfId="35831" xr:uid="{00000000-0005-0000-0000-0000D35B0000}"/>
    <cellStyle name="Migliaia 3 7 7 6" xfId="24414" xr:uid="{00000000-0005-0000-0000-0000D45B0000}"/>
    <cellStyle name="Migliaia 3 7 8" xfId="1900" xr:uid="{00000000-0005-0000-0000-0000D55B0000}"/>
    <cellStyle name="Migliaia 3 7 8 2" xfId="4756" xr:uid="{00000000-0005-0000-0000-0000D65B0000}"/>
    <cellStyle name="Migliaia 3 7 8 2 2" xfId="10465" xr:uid="{00000000-0005-0000-0000-0000D75B0000}"/>
    <cellStyle name="Migliaia 3 7 8 2 2 2" xfId="21882" xr:uid="{00000000-0005-0000-0000-0000D85B0000}"/>
    <cellStyle name="Migliaia 3 7 8 2 2 2 2" xfId="44719" xr:uid="{00000000-0005-0000-0000-0000D95B0000}"/>
    <cellStyle name="Migliaia 3 7 8 2 2 3" xfId="33302" xr:uid="{00000000-0005-0000-0000-0000DA5B0000}"/>
    <cellStyle name="Migliaia 3 7 8 2 3" xfId="16174" xr:uid="{00000000-0005-0000-0000-0000DB5B0000}"/>
    <cellStyle name="Migliaia 3 7 8 2 3 2" xfId="39011" xr:uid="{00000000-0005-0000-0000-0000DC5B0000}"/>
    <cellStyle name="Migliaia 3 7 8 2 4" xfId="27594" xr:uid="{00000000-0005-0000-0000-0000DD5B0000}"/>
    <cellStyle name="Migliaia 3 7 8 3" xfId="7611" xr:uid="{00000000-0005-0000-0000-0000DE5B0000}"/>
    <cellStyle name="Migliaia 3 7 8 3 2" xfId="19028" xr:uid="{00000000-0005-0000-0000-0000DF5B0000}"/>
    <cellStyle name="Migliaia 3 7 8 3 2 2" xfId="41865" xr:uid="{00000000-0005-0000-0000-0000E05B0000}"/>
    <cellStyle name="Migliaia 3 7 8 3 3" xfId="30448" xr:uid="{00000000-0005-0000-0000-0000E15B0000}"/>
    <cellStyle name="Migliaia 3 7 8 4" xfId="13320" xr:uid="{00000000-0005-0000-0000-0000E25B0000}"/>
    <cellStyle name="Migliaia 3 7 8 4 2" xfId="36157" xr:uid="{00000000-0005-0000-0000-0000E35B0000}"/>
    <cellStyle name="Migliaia 3 7 8 5" xfId="24740" xr:uid="{00000000-0005-0000-0000-0000E45B0000}"/>
    <cellStyle name="Migliaia 3 7 9" xfId="3329" xr:uid="{00000000-0005-0000-0000-0000E55B0000}"/>
    <cellStyle name="Migliaia 3 7 9 2" xfId="9038" xr:uid="{00000000-0005-0000-0000-0000E65B0000}"/>
    <cellStyle name="Migliaia 3 7 9 2 2" xfId="20455" xr:uid="{00000000-0005-0000-0000-0000E75B0000}"/>
    <cellStyle name="Migliaia 3 7 9 2 2 2" xfId="43292" xr:uid="{00000000-0005-0000-0000-0000E85B0000}"/>
    <cellStyle name="Migliaia 3 7 9 2 3" xfId="31875" xr:uid="{00000000-0005-0000-0000-0000E95B0000}"/>
    <cellStyle name="Migliaia 3 7 9 3" xfId="14747" xr:uid="{00000000-0005-0000-0000-0000EA5B0000}"/>
    <cellStyle name="Migliaia 3 7 9 3 2" xfId="37584" xr:uid="{00000000-0005-0000-0000-0000EB5B0000}"/>
    <cellStyle name="Migliaia 3 7 9 4" xfId="26167" xr:uid="{00000000-0005-0000-0000-0000EC5B0000}"/>
    <cellStyle name="Migliaia 3 8" xfId="371" xr:uid="{00000000-0005-0000-0000-0000ED5B0000}"/>
    <cellStyle name="Migliaia 3 8 10" xfId="11974" xr:uid="{00000000-0005-0000-0000-0000EE5B0000}"/>
    <cellStyle name="Migliaia 3 8 10 2" xfId="34811" xr:uid="{00000000-0005-0000-0000-0000EF5B0000}"/>
    <cellStyle name="Migliaia 3 8 11" xfId="23394" xr:uid="{00000000-0005-0000-0000-0000F05B0000}"/>
    <cellStyle name="Migliaia 3 8 2" xfId="627" xr:uid="{00000000-0005-0000-0000-0000F15B0000}"/>
    <cellStyle name="Migliaia 3 8 2 2" xfId="2199" xr:uid="{00000000-0005-0000-0000-0000F25B0000}"/>
    <cellStyle name="Migliaia 3 8 2 2 2" xfId="5055" xr:uid="{00000000-0005-0000-0000-0000F35B0000}"/>
    <cellStyle name="Migliaia 3 8 2 2 2 2" xfId="10763" xr:uid="{00000000-0005-0000-0000-0000F45B0000}"/>
    <cellStyle name="Migliaia 3 8 2 2 2 2 2" xfId="22181" xr:uid="{00000000-0005-0000-0000-0000F55B0000}"/>
    <cellStyle name="Migliaia 3 8 2 2 2 2 2 2" xfId="45018" xr:uid="{00000000-0005-0000-0000-0000F65B0000}"/>
    <cellStyle name="Migliaia 3 8 2 2 2 2 3" xfId="33601" xr:uid="{00000000-0005-0000-0000-0000F75B0000}"/>
    <cellStyle name="Migliaia 3 8 2 2 2 3" xfId="16473" xr:uid="{00000000-0005-0000-0000-0000F85B0000}"/>
    <cellStyle name="Migliaia 3 8 2 2 2 3 2" xfId="39310" xr:uid="{00000000-0005-0000-0000-0000F95B0000}"/>
    <cellStyle name="Migliaia 3 8 2 2 2 4" xfId="27893" xr:uid="{00000000-0005-0000-0000-0000FA5B0000}"/>
    <cellStyle name="Migliaia 3 8 2 2 3" xfId="7910" xr:uid="{00000000-0005-0000-0000-0000FB5B0000}"/>
    <cellStyle name="Migliaia 3 8 2 2 3 2" xfId="19327" xr:uid="{00000000-0005-0000-0000-0000FC5B0000}"/>
    <cellStyle name="Migliaia 3 8 2 2 3 2 2" xfId="42164" xr:uid="{00000000-0005-0000-0000-0000FD5B0000}"/>
    <cellStyle name="Migliaia 3 8 2 2 3 3" xfId="30747" xr:uid="{00000000-0005-0000-0000-0000FE5B0000}"/>
    <cellStyle name="Migliaia 3 8 2 2 4" xfId="13619" xr:uid="{00000000-0005-0000-0000-0000FF5B0000}"/>
    <cellStyle name="Migliaia 3 8 2 2 4 2" xfId="36456" xr:uid="{00000000-0005-0000-0000-0000005C0000}"/>
    <cellStyle name="Migliaia 3 8 2 2 5" xfId="25039" xr:uid="{00000000-0005-0000-0000-0000015C0000}"/>
    <cellStyle name="Migliaia 3 8 2 3" xfId="3628" xr:uid="{00000000-0005-0000-0000-0000025C0000}"/>
    <cellStyle name="Migliaia 3 8 2 3 2" xfId="9337" xr:uid="{00000000-0005-0000-0000-0000035C0000}"/>
    <cellStyle name="Migliaia 3 8 2 3 2 2" xfId="20754" xr:uid="{00000000-0005-0000-0000-0000045C0000}"/>
    <cellStyle name="Migliaia 3 8 2 3 2 2 2" xfId="43591" xr:uid="{00000000-0005-0000-0000-0000055C0000}"/>
    <cellStyle name="Migliaia 3 8 2 3 2 3" xfId="32174" xr:uid="{00000000-0005-0000-0000-0000065C0000}"/>
    <cellStyle name="Migliaia 3 8 2 3 3" xfId="15046" xr:uid="{00000000-0005-0000-0000-0000075C0000}"/>
    <cellStyle name="Migliaia 3 8 2 3 3 2" xfId="37883" xr:uid="{00000000-0005-0000-0000-0000085C0000}"/>
    <cellStyle name="Migliaia 3 8 2 3 4" xfId="26466" xr:uid="{00000000-0005-0000-0000-0000095C0000}"/>
    <cellStyle name="Migliaia 3 8 2 4" xfId="6483" xr:uid="{00000000-0005-0000-0000-00000A5C0000}"/>
    <cellStyle name="Migliaia 3 8 2 4 2" xfId="17900" xr:uid="{00000000-0005-0000-0000-00000B5C0000}"/>
    <cellStyle name="Migliaia 3 8 2 4 2 2" xfId="40737" xr:uid="{00000000-0005-0000-0000-00000C5C0000}"/>
    <cellStyle name="Migliaia 3 8 2 4 3" xfId="29320" xr:uid="{00000000-0005-0000-0000-00000D5C0000}"/>
    <cellStyle name="Migliaia 3 8 2 5" xfId="12192" xr:uid="{00000000-0005-0000-0000-00000E5C0000}"/>
    <cellStyle name="Migliaia 3 8 2 5 2" xfId="35029" xr:uid="{00000000-0005-0000-0000-00000F5C0000}"/>
    <cellStyle name="Migliaia 3 8 2 6" xfId="23612" xr:uid="{00000000-0005-0000-0000-0000105C0000}"/>
    <cellStyle name="Migliaia 3 8 3" xfId="887" xr:uid="{00000000-0005-0000-0000-0000115C0000}"/>
    <cellStyle name="Migliaia 3 8 3 2" xfId="2416" xr:uid="{00000000-0005-0000-0000-0000125C0000}"/>
    <cellStyle name="Migliaia 3 8 3 2 2" xfId="5272" xr:uid="{00000000-0005-0000-0000-0000135C0000}"/>
    <cellStyle name="Migliaia 3 8 3 2 2 2" xfId="10980" xr:uid="{00000000-0005-0000-0000-0000145C0000}"/>
    <cellStyle name="Migliaia 3 8 3 2 2 2 2" xfId="22398" xr:uid="{00000000-0005-0000-0000-0000155C0000}"/>
    <cellStyle name="Migliaia 3 8 3 2 2 2 2 2" xfId="45235" xr:uid="{00000000-0005-0000-0000-0000165C0000}"/>
    <cellStyle name="Migliaia 3 8 3 2 2 2 3" xfId="33818" xr:uid="{00000000-0005-0000-0000-0000175C0000}"/>
    <cellStyle name="Migliaia 3 8 3 2 2 3" xfId="16690" xr:uid="{00000000-0005-0000-0000-0000185C0000}"/>
    <cellStyle name="Migliaia 3 8 3 2 2 3 2" xfId="39527" xr:uid="{00000000-0005-0000-0000-0000195C0000}"/>
    <cellStyle name="Migliaia 3 8 3 2 2 4" xfId="28110" xr:uid="{00000000-0005-0000-0000-00001A5C0000}"/>
    <cellStyle name="Migliaia 3 8 3 2 3" xfId="8127" xr:uid="{00000000-0005-0000-0000-00001B5C0000}"/>
    <cellStyle name="Migliaia 3 8 3 2 3 2" xfId="19544" xr:uid="{00000000-0005-0000-0000-00001C5C0000}"/>
    <cellStyle name="Migliaia 3 8 3 2 3 2 2" xfId="42381" xr:uid="{00000000-0005-0000-0000-00001D5C0000}"/>
    <cellStyle name="Migliaia 3 8 3 2 3 3" xfId="30964" xr:uid="{00000000-0005-0000-0000-00001E5C0000}"/>
    <cellStyle name="Migliaia 3 8 3 2 4" xfId="13836" xr:uid="{00000000-0005-0000-0000-00001F5C0000}"/>
    <cellStyle name="Migliaia 3 8 3 2 4 2" xfId="36673" xr:uid="{00000000-0005-0000-0000-0000205C0000}"/>
    <cellStyle name="Migliaia 3 8 3 2 5" xfId="25256" xr:uid="{00000000-0005-0000-0000-0000215C0000}"/>
    <cellStyle name="Migliaia 3 8 3 3" xfId="3845" xr:uid="{00000000-0005-0000-0000-0000225C0000}"/>
    <cellStyle name="Migliaia 3 8 3 3 2" xfId="9554" xr:uid="{00000000-0005-0000-0000-0000235C0000}"/>
    <cellStyle name="Migliaia 3 8 3 3 2 2" xfId="20971" xr:uid="{00000000-0005-0000-0000-0000245C0000}"/>
    <cellStyle name="Migliaia 3 8 3 3 2 2 2" xfId="43808" xr:uid="{00000000-0005-0000-0000-0000255C0000}"/>
    <cellStyle name="Migliaia 3 8 3 3 2 3" xfId="32391" xr:uid="{00000000-0005-0000-0000-0000265C0000}"/>
    <cellStyle name="Migliaia 3 8 3 3 3" xfId="15263" xr:uid="{00000000-0005-0000-0000-0000275C0000}"/>
    <cellStyle name="Migliaia 3 8 3 3 3 2" xfId="38100" xr:uid="{00000000-0005-0000-0000-0000285C0000}"/>
    <cellStyle name="Migliaia 3 8 3 3 4" xfId="26683" xr:uid="{00000000-0005-0000-0000-0000295C0000}"/>
    <cellStyle name="Migliaia 3 8 3 4" xfId="6700" xr:uid="{00000000-0005-0000-0000-00002A5C0000}"/>
    <cellStyle name="Migliaia 3 8 3 4 2" xfId="18117" xr:uid="{00000000-0005-0000-0000-00002B5C0000}"/>
    <cellStyle name="Migliaia 3 8 3 4 2 2" xfId="40954" xr:uid="{00000000-0005-0000-0000-00002C5C0000}"/>
    <cellStyle name="Migliaia 3 8 3 4 3" xfId="29537" xr:uid="{00000000-0005-0000-0000-00002D5C0000}"/>
    <cellStyle name="Migliaia 3 8 3 5" xfId="12409" xr:uid="{00000000-0005-0000-0000-00002E5C0000}"/>
    <cellStyle name="Migliaia 3 8 3 5 2" xfId="35246" xr:uid="{00000000-0005-0000-0000-00002F5C0000}"/>
    <cellStyle name="Migliaia 3 8 3 6" xfId="23829" xr:uid="{00000000-0005-0000-0000-0000305C0000}"/>
    <cellStyle name="Migliaia 3 8 4" xfId="1134" xr:uid="{00000000-0005-0000-0000-0000315C0000}"/>
    <cellStyle name="Migliaia 3 8 4 2" xfId="2633" xr:uid="{00000000-0005-0000-0000-0000325C0000}"/>
    <cellStyle name="Migliaia 3 8 4 2 2" xfId="5489" xr:uid="{00000000-0005-0000-0000-0000335C0000}"/>
    <cellStyle name="Migliaia 3 8 4 2 2 2" xfId="11197" xr:uid="{00000000-0005-0000-0000-0000345C0000}"/>
    <cellStyle name="Migliaia 3 8 4 2 2 2 2" xfId="22615" xr:uid="{00000000-0005-0000-0000-0000355C0000}"/>
    <cellStyle name="Migliaia 3 8 4 2 2 2 2 2" xfId="45452" xr:uid="{00000000-0005-0000-0000-0000365C0000}"/>
    <cellStyle name="Migliaia 3 8 4 2 2 2 3" xfId="34035" xr:uid="{00000000-0005-0000-0000-0000375C0000}"/>
    <cellStyle name="Migliaia 3 8 4 2 2 3" xfId="16907" xr:uid="{00000000-0005-0000-0000-0000385C0000}"/>
    <cellStyle name="Migliaia 3 8 4 2 2 3 2" xfId="39744" xr:uid="{00000000-0005-0000-0000-0000395C0000}"/>
    <cellStyle name="Migliaia 3 8 4 2 2 4" xfId="28327" xr:uid="{00000000-0005-0000-0000-00003A5C0000}"/>
    <cellStyle name="Migliaia 3 8 4 2 3" xfId="8344" xr:uid="{00000000-0005-0000-0000-00003B5C0000}"/>
    <cellStyle name="Migliaia 3 8 4 2 3 2" xfId="19761" xr:uid="{00000000-0005-0000-0000-00003C5C0000}"/>
    <cellStyle name="Migliaia 3 8 4 2 3 2 2" xfId="42598" xr:uid="{00000000-0005-0000-0000-00003D5C0000}"/>
    <cellStyle name="Migliaia 3 8 4 2 3 3" xfId="31181" xr:uid="{00000000-0005-0000-0000-00003E5C0000}"/>
    <cellStyle name="Migliaia 3 8 4 2 4" xfId="14053" xr:uid="{00000000-0005-0000-0000-00003F5C0000}"/>
    <cellStyle name="Migliaia 3 8 4 2 4 2" xfId="36890" xr:uid="{00000000-0005-0000-0000-0000405C0000}"/>
    <cellStyle name="Migliaia 3 8 4 2 5" xfId="25473" xr:uid="{00000000-0005-0000-0000-0000415C0000}"/>
    <cellStyle name="Migliaia 3 8 4 3" xfId="4062" xr:uid="{00000000-0005-0000-0000-0000425C0000}"/>
    <cellStyle name="Migliaia 3 8 4 3 2" xfId="9771" xr:uid="{00000000-0005-0000-0000-0000435C0000}"/>
    <cellStyle name="Migliaia 3 8 4 3 2 2" xfId="21188" xr:uid="{00000000-0005-0000-0000-0000445C0000}"/>
    <cellStyle name="Migliaia 3 8 4 3 2 2 2" xfId="44025" xr:uid="{00000000-0005-0000-0000-0000455C0000}"/>
    <cellStyle name="Migliaia 3 8 4 3 2 3" xfId="32608" xr:uid="{00000000-0005-0000-0000-0000465C0000}"/>
    <cellStyle name="Migliaia 3 8 4 3 3" xfId="15480" xr:uid="{00000000-0005-0000-0000-0000475C0000}"/>
    <cellStyle name="Migliaia 3 8 4 3 3 2" xfId="38317" xr:uid="{00000000-0005-0000-0000-0000485C0000}"/>
    <cellStyle name="Migliaia 3 8 4 3 4" xfId="26900" xr:uid="{00000000-0005-0000-0000-0000495C0000}"/>
    <cellStyle name="Migliaia 3 8 4 4" xfId="6917" xr:uid="{00000000-0005-0000-0000-00004A5C0000}"/>
    <cellStyle name="Migliaia 3 8 4 4 2" xfId="18334" xr:uid="{00000000-0005-0000-0000-00004B5C0000}"/>
    <cellStyle name="Migliaia 3 8 4 4 2 2" xfId="41171" xr:uid="{00000000-0005-0000-0000-00004C5C0000}"/>
    <cellStyle name="Migliaia 3 8 4 4 3" xfId="29754" xr:uid="{00000000-0005-0000-0000-00004D5C0000}"/>
    <cellStyle name="Migliaia 3 8 4 5" xfId="12626" xr:uid="{00000000-0005-0000-0000-00004E5C0000}"/>
    <cellStyle name="Migliaia 3 8 4 5 2" xfId="35463" xr:uid="{00000000-0005-0000-0000-00004F5C0000}"/>
    <cellStyle name="Migliaia 3 8 4 6" xfId="24046" xr:uid="{00000000-0005-0000-0000-0000505C0000}"/>
    <cellStyle name="Migliaia 3 8 5" xfId="1381" xr:uid="{00000000-0005-0000-0000-0000515C0000}"/>
    <cellStyle name="Migliaia 3 8 5 2" xfId="2850" xr:uid="{00000000-0005-0000-0000-0000525C0000}"/>
    <cellStyle name="Migliaia 3 8 5 2 2" xfId="5706" xr:uid="{00000000-0005-0000-0000-0000535C0000}"/>
    <cellStyle name="Migliaia 3 8 5 2 2 2" xfId="11414" xr:uid="{00000000-0005-0000-0000-0000545C0000}"/>
    <cellStyle name="Migliaia 3 8 5 2 2 2 2" xfId="22832" xr:uid="{00000000-0005-0000-0000-0000555C0000}"/>
    <cellStyle name="Migliaia 3 8 5 2 2 2 2 2" xfId="45669" xr:uid="{00000000-0005-0000-0000-0000565C0000}"/>
    <cellStyle name="Migliaia 3 8 5 2 2 2 3" xfId="34252" xr:uid="{00000000-0005-0000-0000-0000575C0000}"/>
    <cellStyle name="Migliaia 3 8 5 2 2 3" xfId="17124" xr:uid="{00000000-0005-0000-0000-0000585C0000}"/>
    <cellStyle name="Migliaia 3 8 5 2 2 3 2" xfId="39961" xr:uid="{00000000-0005-0000-0000-0000595C0000}"/>
    <cellStyle name="Migliaia 3 8 5 2 2 4" xfId="28544" xr:uid="{00000000-0005-0000-0000-00005A5C0000}"/>
    <cellStyle name="Migliaia 3 8 5 2 3" xfId="8561" xr:uid="{00000000-0005-0000-0000-00005B5C0000}"/>
    <cellStyle name="Migliaia 3 8 5 2 3 2" xfId="19978" xr:uid="{00000000-0005-0000-0000-00005C5C0000}"/>
    <cellStyle name="Migliaia 3 8 5 2 3 2 2" xfId="42815" xr:uid="{00000000-0005-0000-0000-00005D5C0000}"/>
    <cellStyle name="Migliaia 3 8 5 2 3 3" xfId="31398" xr:uid="{00000000-0005-0000-0000-00005E5C0000}"/>
    <cellStyle name="Migliaia 3 8 5 2 4" xfId="14270" xr:uid="{00000000-0005-0000-0000-00005F5C0000}"/>
    <cellStyle name="Migliaia 3 8 5 2 4 2" xfId="37107" xr:uid="{00000000-0005-0000-0000-0000605C0000}"/>
    <cellStyle name="Migliaia 3 8 5 2 5" xfId="25690" xr:uid="{00000000-0005-0000-0000-0000615C0000}"/>
    <cellStyle name="Migliaia 3 8 5 3" xfId="4279" xr:uid="{00000000-0005-0000-0000-0000625C0000}"/>
    <cellStyle name="Migliaia 3 8 5 3 2" xfId="9988" xr:uid="{00000000-0005-0000-0000-0000635C0000}"/>
    <cellStyle name="Migliaia 3 8 5 3 2 2" xfId="21405" xr:uid="{00000000-0005-0000-0000-0000645C0000}"/>
    <cellStyle name="Migliaia 3 8 5 3 2 2 2" xfId="44242" xr:uid="{00000000-0005-0000-0000-0000655C0000}"/>
    <cellStyle name="Migliaia 3 8 5 3 2 3" xfId="32825" xr:uid="{00000000-0005-0000-0000-0000665C0000}"/>
    <cellStyle name="Migliaia 3 8 5 3 3" xfId="15697" xr:uid="{00000000-0005-0000-0000-0000675C0000}"/>
    <cellStyle name="Migliaia 3 8 5 3 3 2" xfId="38534" xr:uid="{00000000-0005-0000-0000-0000685C0000}"/>
    <cellStyle name="Migliaia 3 8 5 3 4" xfId="27117" xr:uid="{00000000-0005-0000-0000-0000695C0000}"/>
    <cellStyle name="Migliaia 3 8 5 4" xfId="7134" xr:uid="{00000000-0005-0000-0000-00006A5C0000}"/>
    <cellStyle name="Migliaia 3 8 5 4 2" xfId="18551" xr:uid="{00000000-0005-0000-0000-00006B5C0000}"/>
    <cellStyle name="Migliaia 3 8 5 4 2 2" xfId="41388" xr:uid="{00000000-0005-0000-0000-00006C5C0000}"/>
    <cellStyle name="Migliaia 3 8 5 4 3" xfId="29971" xr:uid="{00000000-0005-0000-0000-00006D5C0000}"/>
    <cellStyle name="Migliaia 3 8 5 5" xfId="12843" xr:uid="{00000000-0005-0000-0000-00006E5C0000}"/>
    <cellStyle name="Migliaia 3 8 5 5 2" xfId="35680" xr:uid="{00000000-0005-0000-0000-00006F5C0000}"/>
    <cellStyle name="Migliaia 3 8 5 6" xfId="24263" xr:uid="{00000000-0005-0000-0000-0000705C0000}"/>
    <cellStyle name="Migliaia 3 8 6" xfId="1628" xr:uid="{00000000-0005-0000-0000-0000715C0000}"/>
    <cellStyle name="Migliaia 3 8 6 2" xfId="3067" xr:uid="{00000000-0005-0000-0000-0000725C0000}"/>
    <cellStyle name="Migliaia 3 8 6 2 2" xfId="5923" xr:uid="{00000000-0005-0000-0000-0000735C0000}"/>
    <cellStyle name="Migliaia 3 8 6 2 2 2" xfId="11631" xr:uid="{00000000-0005-0000-0000-0000745C0000}"/>
    <cellStyle name="Migliaia 3 8 6 2 2 2 2" xfId="23049" xr:uid="{00000000-0005-0000-0000-0000755C0000}"/>
    <cellStyle name="Migliaia 3 8 6 2 2 2 2 2" xfId="45886" xr:uid="{00000000-0005-0000-0000-0000765C0000}"/>
    <cellStyle name="Migliaia 3 8 6 2 2 2 3" xfId="34469" xr:uid="{00000000-0005-0000-0000-0000775C0000}"/>
    <cellStyle name="Migliaia 3 8 6 2 2 3" xfId="17341" xr:uid="{00000000-0005-0000-0000-0000785C0000}"/>
    <cellStyle name="Migliaia 3 8 6 2 2 3 2" xfId="40178" xr:uid="{00000000-0005-0000-0000-0000795C0000}"/>
    <cellStyle name="Migliaia 3 8 6 2 2 4" xfId="28761" xr:uid="{00000000-0005-0000-0000-00007A5C0000}"/>
    <cellStyle name="Migliaia 3 8 6 2 3" xfId="8778" xr:uid="{00000000-0005-0000-0000-00007B5C0000}"/>
    <cellStyle name="Migliaia 3 8 6 2 3 2" xfId="20195" xr:uid="{00000000-0005-0000-0000-00007C5C0000}"/>
    <cellStyle name="Migliaia 3 8 6 2 3 2 2" xfId="43032" xr:uid="{00000000-0005-0000-0000-00007D5C0000}"/>
    <cellStyle name="Migliaia 3 8 6 2 3 3" xfId="31615" xr:uid="{00000000-0005-0000-0000-00007E5C0000}"/>
    <cellStyle name="Migliaia 3 8 6 2 4" xfId="14487" xr:uid="{00000000-0005-0000-0000-00007F5C0000}"/>
    <cellStyle name="Migliaia 3 8 6 2 4 2" xfId="37324" xr:uid="{00000000-0005-0000-0000-0000805C0000}"/>
    <cellStyle name="Migliaia 3 8 6 2 5" xfId="25907" xr:uid="{00000000-0005-0000-0000-0000815C0000}"/>
    <cellStyle name="Migliaia 3 8 6 3" xfId="4496" xr:uid="{00000000-0005-0000-0000-0000825C0000}"/>
    <cellStyle name="Migliaia 3 8 6 3 2" xfId="10205" xr:uid="{00000000-0005-0000-0000-0000835C0000}"/>
    <cellStyle name="Migliaia 3 8 6 3 2 2" xfId="21622" xr:uid="{00000000-0005-0000-0000-0000845C0000}"/>
    <cellStyle name="Migliaia 3 8 6 3 2 2 2" xfId="44459" xr:uid="{00000000-0005-0000-0000-0000855C0000}"/>
    <cellStyle name="Migliaia 3 8 6 3 2 3" xfId="33042" xr:uid="{00000000-0005-0000-0000-0000865C0000}"/>
    <cellStyle name="Migliaia 3 8 6 3 3" xfId="15914" xr:uid="{00000000-0005-0000-0000-0000875C0000}"/>
    <cellStyle name="Migliaia 3 8 6 3 3 2" xfId="38751" xr:uid="{00000000-0005-0000-0000-0000885C0000}"/>
    <cellStyle name="Migliaia 3 8 6 3 4" xfId="27334" xr:uid="{00000000-0005-0000-0000-0000895C0000}"/>
    <cellStyle name="Migliaia 3 8 6 4" xfId="7351" xr:uid="{00000000-0005-0000-0000-00008A5C0000}"/>
    <cellStyle name="Migliaia 3 8 6 4 2" xfId="18768" xr:uid="{00000000-0005-0000-0000-00008B5C0000}"/>
    <cellStyle name="Migliaia 3 8 6 4 2 2" xfId="41605" xr:uid="{00000000-0005-0000-0000-00008C5C0000}"/>
    <cellStyle name="Migliaia 3 8 6 4 3" xfId="30188" xr:uid="{00000000-0005-0000-0000-00008D5C0000}"/>
    <cellStyle name="Migliaia 3 8 6 5" xfId="13060" xr:uid="{00000000-0005-0000-0000-00008E5C0000}"/>
    <cellStyle name="Migliaia 3 8 6 5 2" xfId="35897" xr:uid="{00000000-0005-0000-0000-00008F5C0000}"/>
    <cellStyle name="Migliaia 3 8 6 6" xfId="24480" xr:uid="{00000000-0005-0000-0000-0000905C0000}"/>
    <cellStyle name="Migliaia 3 8 7" xfId="1981" xr:uid="{00000000-0005-0000-0000-0000915C0000}"/>
    <cellStyle name="Migliaia 3 8 7 2" xfId="4837" xr:uid="{00000000-0005-0000-0000-0000925C0000}"/>
    <cellStyle name="Migliaia 3 8 7 2 2" xfId="10545" xr:uid="{00000000-0005-0000-0000-0000935C0000}"/>
    <cellStyle name="Migliaia 3 8 7 2 2 2" xfId="21963" xr:uid="{00000000-0005-0000-0000-0000945C0000}"/>
    <cellStyle name="Migliaia 3 8 7 2 2 2 2" xfId="44800" xr:uid="{00000000-0005-0000-0000-0000955C0000}"/>
    <cellStyle name="Migliaia 3 8 7 2 2 3" xfId="33383" xr:uid="{00000000-0005-0000-0000-0000965C0000}"/>
    <cellStyle name="Migliaia 3 8 7 2 3" xfId="16255" xr:uid="{00000000-0005-0000-0000-0000975C0000}"/>
    <cellStyle name="Migliaia 3 8 7 2 3 2" xfId="39092" xr:uid="{00000000-0005-0000-0000-0000985C0000}"/>
    <cellStyle name="Migliaia 3 8 7 2 4" xfId="27675" xr:uid="{00000000-0005-0000-0000-0000995C0000}"/>
    <cellStyle name="Migliaia 3 8 7 3" xfId="7692" xr:uid="{00000000-0005-0000-0000-00009A5C0000}"/>
    <cellStyle name="Migliaia 3 8 7 3 2" xfId="19109" xr:uid="{00000000-0005-0000-0000-00009B5C0000}"/>
    <cellStyle name="Migliaia 3 8 7 3 2 2" xfId="41946" xr:uid="{00000000-0005-0000-0000-00009C5C0000}"/>
    <cellStyle name="Migliaia 3 8 7 3 3" xfId="30529" xr:uid="{00000000-0005-0000-0000-00009D5C0000}"/>
    <cellStyle name="Migliaia 3 8 7 4" xfId="13401" xr:uid="{00000000-0005-0000-0000-00009E5C0000}"/>
    <cellStyle name="Migliaia 3 8 7 4 2" xfId="36238" xr:uid="{00000000-0005-0000-0000-00009F5C0000}"/>
    <cellStyle name="Migliaia 3 8 7 5" xfId="24821" xr:uid="{00000000-0005-0000-0000-0000A05C0000}"/>
    <cellStyle name="Migliaia 3 8 8" xfId="3410" xr:uid="{00000000-0005-0000-0000-0000A15C0000}"/>
    <cellStyle name="Migliaia 3 8 8 2" xfId="9119" xr:uid="{00000000-0005-0000-0000-0000A25C0000}"/>
    <cellStyle name="Migliaia 3 8 8 2 2" xfId="20536" xr:uid="{00000000-0005-0000-0000-0000A35C0000}"/>
    <cellStyle name="Migliaia 3 8 8 2 2 2" xfId="43373" xr:uid="{00000000-0005-0000-0000-0000A45C0000}"/>
    <cellStyle name="Migliaia 3 8 8 2 3" xfId="31956" xr:uid="{00000000-0005-0000-0000-0000A55C0000}"/>
    <cellStyle name="Migliaia 3 8 8 3" xfId="14828" xr:uid="{00000000-0005-0000-0000-0000A65C0000}"/>
    <cellStyle name="Migliaia 3 8 8 3 2" xfId="37665" xr:uid="{00000000-0005-0000-0000-0000A75C0000}"/>
    <cellStyle name="Migliaia 3 8 8 4" xfId="26248" xr:uid="{00000000-0005-0000-0000-0000A85C0000}"/>
    <cellStyle name="Migliaia 3 8 9" xfId="6265" xr:uid="{00000000-0005-0000-0000-0000A95C0000}"/>
    <cellStyle name="Migliaia 3 8 9 2" xfId="17682" xr:uid="{00000000-0005-0000-0000-0000AA5C0000}"/>
    <cellStyle name="Migliaia 3 8 9 2 2" xfId="40519" xr:uid="{00000000-0005-0000-0000-0000AB5C0000}"/>
    <cellStyle name="Migliaia 3 8 9 3" xfId="29102" xr:uid="{00000000-0005-0000-0000-0000AC5C0000}"/>
    <cellStyle name="Migliaia 3 9" xfId="366" xr:uid="{00000000-0005-0000-0000-0000AD5C0000}"/>
    <cellStyle name="Migliaia 3 9 10" xfId="11971" xr:uid="{00000000-0005-0000-0000-0000AE5C0000}"/>
    <cellStyle name="Migliaia 3 9 10 2" xfId="34808" xr:uid="{00000000-0005-0000-0000-0000AF5C0000}"/>
    <cellStyle name="Migliaia 3 9 11" xfId="23391" xr:uid="{00000000-0005-0000-0000-0000B05C0000}"/>
    <cellStyle name="Migliaia 3 9 2" xfId="623" xr:uid="{00000000-0005-0000-0000-0000B15C0000}"/>
    <cellStyle name="Migliaia 3 9 2 2" xfId="2196" xr:uid="{00000000-0005-0000-0000-0000B25C0000}"/>
    <cellStyle name="Migliaia 3 9 2 2 2" xfId="5052" xr:uid="{00000000-0005-0000-0000-0000B35C0000}"/>
    <cellStyle name="Migliaia 3 9 2 2 2 2" xfId="10760" xr:uid="{00000000-0005-0000-0000-0000B45C0000}"/>
    <cellStyle name="Migliaia 3 9 2 2 2 2 2" xfId="22178" xr:uid="{00000000-0005-0000-0000-0000B55C0000}"/>
    <cellStyle name="Migliaia 3 9 2 2 2 2 2 2" xfId="45015" xr:uid="{00000000-0005-0000-0000-0000B65C0000}"/>
    <cellStyle name="Migliaia 3 9 2 2 2 2 3" xfId="33598" xr:uid="{00000000-0005-0000-0000-0000B75C0000}"/>
    <cellStyle name="Migliaia 3 9 2 2 2 3" xfId="16470" xr:uid="{00000000-0005-0000-0000-0000B85C0000}"/>
    <cellStyle name="Migliaia 3 9 2 2 2 3 2" xfId="39307" xr:uid="{00000000-0005-0000-0000-0000B95C0000}"/>
    <cellStyle name="Migliaia 3 9 2 2 2 4" xfId="27890" xr:uid="{00000000-0005-0000-0000-0000BA5C0000}"/>
    <cellStyle name="Migliaia 3 9 2 2 3" xfId="7907" xr:uid="{00000000-0005-0000-0000-0000BB5C0000}"/>
    <cellStyle name="Migliaia 3 9 2 2 3 2" xfId="19324" xr:uid="{00000000-0005-0000-0000-0000BC5C0000}"/>
    <cellStyle name="Migliaia 3 9 2 2 3 2 2" xfId="42161" xr:uid="{00000000-0005-0000-0000-0000BD5C0000}"/>
    <cellStyle name="Migliaia 3 9 2 2 3 3" xfId="30744" xr:uid="{00000000-0005-0000-0000-0000BE5C0000}"/>
    <cellStyle name="Migliaia 3 9 2 2 4" xfId="13616" xr:uid="{00000000-0005-0000-0000-0000BF5C0000}"/>
    <cellStyle name="Migliaia 3 9 2 2 4 2" xfId="36453" xr:uid="{00000000-0005-0000-0000-0000C05C0000}"/>
    <cellStyle name="Migliaia 3 9 2 2 5" xfId="25036" xr:uid="{00000000-0005-0000-0000-0000C15C0000}"/>
    <cellStyle name="Migliaia 3 9 2 3" xfId="3625" xr:uid="{00000000-0005-0000-0000-0000C25C0000}"/>
    <cellStyle name="Migliaia 3 9 2 3 2" xfId="9334" xr:uid="{00000000-0005-0000-0000-0000C35C0000}"/>
    <cellStyle name="Migliaia 3 9 2 3 2 2" xfId="20751" xr:uid="{00000000-0005-0000-0000-0000C45C0000}"/>
    <cellStyle name="Migliaia 3 9 2 3 2 2 2" xfId="43588" xr:uid="{00000000-0005-0000-0000-0000C55C0000}"/>
    <cellStyle name="Migliaia 3 9 2 3 2 3" xfId="32171" xr:uid="{00000000-0005-0000-0000-0000C65C0000}"/>
    <cellStyle name="Migliaia 3 9 2 3 3" xfId="15043" xr:uid="{00000000-0005-0000-0000-0000C75C0000}"/>
    <cellStyle name="Migliaia 3 9 2 3 3 2" xfId="37880" xr:uid="{00000000-0005-0000-0000-0000C85C0000}"/>
    <cellStyle name="Migliaia 3 9 2 3 4" xfId="26463" xr:uid="{00000000-0005-0000-0000-0000C95C0000}"/>
    <cellStyle name="Migliaia 3 9 2 4" xfId="6480" xr:uid="{00000000-0005-0000-0000-0000CA5C0000}"/>
    <cellStyle name="Migliaia 3 9 2 4 2" xfId="17897" xr:uid="{00000000-0005-0000-0000-0000CB5C0000}"/>
    <cellStyle name="Migliaia 3 9 2 4 2 2" xfId="40734" xr:uid="{00000000-0005-0000-0000-0000CC5C0000}"/>
    <cellStyle name="Migliaia 3 9 2 4 3" xfId="29317" xr:uid="{00000000-0005-0000-0000-0000CD5C0000}"/>
    <cellStyle name="Migliaia 3 9 2 5" xfId="12189" xr:uid="{00000000-0005-0000-0000-0000CE5C0000}"/>
    <cellStyle name="Migliaia 3 9 2 5 2" xfId="35026" xr:uid="{00000000-0005-0000-0000-0000CF5C0000}"/>
    <cellStyle name="Migliaia 3 9 2 6" xfId="23609" xr:uid="{00000000-0005-0000-0000-0000D05C0000}"/>
    <cellStyle name="Migliaia 3 9 3" xfId="883" xr:uid="{00000000-0005-0000-0000-0000D15C0000}"/>
    <cellStyle name="Migliaia 3 9 3 2" xfId="2413" xr:uid="{00000000-0005-0000-0000-0000D25C0000}"/>
    <cellStyle name="Migliaia 3 9 3 2 2" xfId="5269" xr:uid="{00000000-0005-0000-0000-0000D35C0000}"/>
    <cellStyle name="Migliaia 3 9 3 2 2 2" xfId="10977" xr:uid="{00000000-0005-0000-0000-0000D45C0000}"/>
    <cellStyle name="Migliaia 3 9 3 2 2 2 2" xfId="22395" xr:uid="{00000000-0005-0000-0000-0000D55C0000}"/>
    <cellStyle name="Migliaia 3 9 3 2 2 2 2 2" xfId="45232" xr:uid="{00000000-0005-0000-0000-0000D65C0000}"/>
    <cellStyle name="Migliaia 3 9 3 2 2 2 3" xfId="33815" xr:uid="{00000000-0005-0000-0000-0000D75C0000}"/>
    <cellStyle name="Migliaia 3 9 3 2 2 3" xfId="16687" xr:uid="{00000000-0005-0000-0000-0000D85C0000}"/>
    <cellStyle name="Migliaia 3 9 3 2 2 3 2" xfId="39524" xr:uid="{00000000-0005-0000-0000-0000D95C0000}"/>
    <cellStyle name="Migliaia 3 9 3 2 2 4" xfId="28107" xr:uid="{00000000-0005-0000-0000-0000DA5C0000}"/>
    <cellStyle name="Migliaia 3 9 3 2 3" xfId="8124" xr:uid="{00000000-0005-0000-0000-0000DB5C0000}"/>
    <cellStyle name="Migliaia 3 9 3 2 3 2" xfId="19541" xr:uid="{00000000-0005-0000-0000-0000DC5C0000}"/>
    <cellStyle name="Migliaia 3 9 3 2 3 2 2" xfId="42378" xr:uid="{00000000-0005-0000-0000-0000DD5C0000}"/>
    <cellStyle name="Migliaia 3 9 3 2 3 3" xfId="30961" xr:uid="{00000000-0005-0000-0000-0000DE5C0000}"/>
    <cellStyle name="Migliaia 3 9 3 2 4" xfId="13833" xr:uid="{00000000-0005-0000-0000-0000DF5C0000}"/>
    <cellStyle name="Migliaia 3 9 3 2 4 2" xfId="36670" xr:uid="{00000000-0005-0000-0000-0000E05C0000}"/>
    <cellStyle name="Migliaia 3 9 3 2 5" xfId="25253" xr:uid="{00000000-0005-0000-0000-0000E15C0000}"/>
    <cellStyle name="Migliaia 3 9 3 3" xfId="3842" xr:uid="{00000000-0005-0000-0000-0000E25C0000}"/>
    <cellStyle name="Migliaia 3 9 3 3 2" xfId="9551" xr:uid="{00000000-0005-0000-0000-0000E35C0000}"/>
    <cellStyle name="Migliaia 3 9 3 3 2 2" xfId="20968" xr:uid="{00000000-0005-0000-0000-0000E45C0000}"/>
    <cellStyle name="Migliaia 3 9 3 3 2 2 2" xfId="43805" xr:uid="{00000000-0005-0000-0000-0000E55C0000}"/>
    <cellStyle name="Migliaia 3 9 3 3 2 3" xfId="32388" xr:uid="{00000000-0005-0000-0000-0000E65C0000}"/>
    <cellStyle name="Migliaia 3 9 3 3 3" xfId="15260" xr:uid="{00000000-0005-0000-0000-0000E75C0000}"/>
    <cellStyle name="Migliaia 3 9 3 3 3 2" xfId="38097" xr:uid="{00000000-0005-0000-0000-0000E85C0000}"/>
    <cellStyle name="Migliaia 3 9 3 3 4" xfId="26680" xr:uid="{00000000-0005-0000-0000-0000E95C0000}"/>
    <cellStyle name="Migliaia 3 9 3 4" xfId="6697" xr:uid="{00000000-0005-0000-0000-0000EA5C0000}"/>
    <cellStyle name="Migliaia 3 9 3 4 2" xfId="18114" xr:uid="{00000000-0005-0000-0000-0000EB5C0000}"/>
    <cellStyle name="Migliaia 3 9 3 4 2 2" xfId="40951" xr:uid="{00000000-0005-0000-0000-0000EC5C0000}"/>
    <cellStyle name="Migliaia 3 9 3 4 3" xfId="29534" xr:uid="{00000000-0005-0000-0000-0000ED5C0000}"/>
    <cellStyle name="Migliaia 3 9 3 5" xfId="12406" xr:uid="{00000000-0005-0000-0000-0000EE5C0000}"/>
    <cellStyle name="Migliaia 3 9 3 5 2" xfId="35243" xr:uid="{00000000-0005-0000-0000-0000EF5C0000}"/>
    <cellStyle name="Migliaia 3 9 3 6" xfId="23826" xr:uid="{00000000-0005-0000-0000-0000F05C0000}"/>
    <cellStyle name="Migliaia 3 9 4" xfId="1130" xr:uid="{00000000-0005-0000-0000-0000F15C0000}"/>
    <cellStyle name="Migliaia 3 9 4 2" xfId="2630" xr:uid="{00000000-0005-0000-0000-0000F25C0000}"/>
    <cellStyle name="Migliaia 3 9 4 2 2" xfId="5486" xr:uid="{00000000-0005-0000-0000-0000F35C0000}"/>
    <cellStyle name="Migliaia 3 9 4 2 2 2" xfId="11194" xr:uid="{00000000-0005-0000-0000-0000F45C0000}"/>
    <cellStyle name="Migliaia 3 9 4 2 2 2 2" xfId="22612" xr:uid="{00000000-0005-0000-0000-0000F55C0000}"/>
    <cellStyle name="Migliaia 3 9 4 2 2 2 2 2" xfId="45449" xr:uid="{00000000-0005-0000-0000-0000F65C0000}"/>
    <cellStyle name="Migliaia 3 9 4 2 2 2 3" xfId="34032" xr:uid="{00000000-0005-0000-0000-0000F75C0000}"/>
    <cellStyle name="Migliaia 3 9 4 2 2 3" xfId="16904" xr:uid="{00000000-0005-0000-0000-0000F85C0000}"/>
    <cellStyle name="Migliaia 3 9 4 2 2 3 2" xfId="39741" xr:uid="{00000000-0005-0000-0000-0000F95C0000}"/>
    <cellStyle name="Migliaia 3 9 4 2 2 4" xfId="28324" xr:uid="{00000000-0005-0000-0000-0000FA5C0000}"/>
    <cellStyle name="Migliaia 3 9 4 2 3" xfId="8341" xr:uid="{00000000-0005-0000-0000-0000FB5C0000}"/>
    <cellStyle name="Migliaia 3 9 4 2 3 2" xfId="19758" xr:uid="{00000000-0005-0000-0000-0000FC5C0000}"/>
    <cellStyle name="Migliaia 3 9 4 2 3 2 2" xfId="42595" xr:uid="{00000000-0005-0000-0000-0000FD5C0000}"/>
    <cellStyle name="Migliaia 3 9 4 2 3 3" xfId="31178" xr:uid="{00000000-0005-0000-0000-0000FE5C0000}"/>
    <cellStyle name="Migliaia 3 9 4 2 4" xfId="14050" xr:uid="{00000000-0005-0000-0000-0000FF5C0000}"/>
    <cellStyle name="Migliaia 3 9 4 2 4 2" xfId="36887" xr:uid="{00000000-0005-0000-0000-0000005D0000}"/>
    <cellStyle name="Migliaia 3 9 4 2 5" xfId="25470" xr:uid="{00000000-0005-0000-0000-0000015D0000}"/>
    <cellStyle name="Migliaia 3 9 4 3" xfId="4059" xr:uid="{00000000-0005-0000-0000-0000025D0000}"/>
    <cellStyle name="Migliaia 3 9 4 3 2" xfId="9768" xr:uid="{00000000-0005-0000-0000-0000035D0000}"/>
    <cellStyle name="Migliaia 3 9 4 3 2 2" xfId="21185" xr:uid="{00000000-0005-0000-0000-0000045D0000}"/>
    <cellStyle name="Migliaia 3 9 4 3 2 2 2" xfId="44022" xr:uid="{00000000-0005-0000-0000-0000055D0000}"/>
    <cellStyle name="Migliaia 3 9 4 3 2 3" xfId="32605" xr:uid="{00000000-0005-0000-0000-0000065D0000}"/>
    <cellStyle name="Migliaia 3 9 4 3 3" xfId="15477" xr:uid="{00000000-0005-0000-0000-0000075D0000}"/>
    <cellStyle name="Migliaia 3 9 4 3 3 2" xfId="38314" xr:uid="{00000000-0005-0000-0000-0000085D0000}"/>
    <cellStyle name="Migliaia 3 9 4 3 4" xfId="26897" xr:uid="{00000000-0005-0000-0000-0000095D0000}"/>
    <cellStyle name="Migliaia 3 9 4 4" xfId="6914" xr:uid="{00000000-0005-0000-0000-00000A5D0000}"/>
    <cellStyle name="Migliaia 3 9 4 4 2" xfId="18331" xr:uid="{00000000-0005-0000-0000-00000B5D0000}"/>
    <cellStyle name="Migliaia 3 9 4 4 2 2" xfId="41168" xr:uid="{00000000-0005-0000-0000-00000C5D0000}"/>
    <cellStyle name="Migliaia 3 9 4 4 3" xfId="29751" xr:uid="{00000000-0005-0000-0000-00000D5D0000}"/>
    <cellStyle name="Migliaia 3 9 4 5" xfId="12623" xr:uid="{00000000-0005-0000-0000-00000E5D0000}"/>
    <cellStyle name="Migliaia 3 9 4 5 2" xfId="35460" xr:uid="{00000000-0005-0000-0000-00000F5D0000}"/>
    <cellStyle name="Migliaia 3 9 4 6" xfId="24043" xr:uid="{00000000-0005-0000-0000-0000105D0000}"/>
    <cellStyle name="Migliaia 3 9 5" xfId="1377" xr:uid="{00000000-0005-0000-0000-0000115D0000}"/>
    <cellStyle name="Migliaia 3 9 5 2" xfId="2847" xr:uid="{00000000-0005-0000-0000-0000125D0000}"/>
    <cellStyle name="Migliaia 3 9 5 2 2" xfId="5703" xr:uid="{00000000-0005-0000-0000-0000135D0000}"/>
    <cellStyle name="Migliaia 3 9 5 2 2 2" xfId="11411" xr:uid="{00000000-0005-0000-0000-0000145D0000}"/>
    <cellStyle name="Migliaia 3 9 5 2 2 2 2" xfId="22829" xr:uid="{00000000-0005-0000-0000-0000155D0000}"/>
    <cellStyle name="Migliaia 3 9 5 2 2 2 2 2" xfId="45666" xr:uid="{00000000-0005-0000-0000-0000165D0000}"/>
    <cellStyle name="Migliaia 3 9 5 2 2 2 3" xfId="34249" xr:uid="{00000000-0005-0000-0000-0000175D0000}"/>
    <cellStyle name="Migliaia 3 9 5 2 2 3" xfId="17121" xr:uid="{00000000-0005-0000-0000-0000185D0000}"/>
    <cellStyle name="Migliaia 3 9 5 2 2 3 2" xfId="39958" xr:uid="{00000000-0005-0000-0000-0000195D0000}"/>
    <cellStyle name="Migliaia 3 9 5 2 2 4" xfId="28541" xr:uid="{00000000-0005-0000-0000-00001A5D0000}"/>
    <cellStyle name="Migliaia 3 9 5 2 3" xfId="8558" xr:uid="{00000000-0005-0000-0000-00001B5D0000}"/>
    <cellStyle name="Migliaia 3 9 5 2 3 2" xfId="19975" xr:uid="{00000000-0005-0000-0000-00001C5D0000}"/>
    <cellStyle name="Migliaia 3 9 5 2 3 2 2" xfId="42812" xr:uid="{00000000-0005-0000-0000-00001D5D0000}"/>
    <cellStyle name="Migliaia 3 9 5 2 3 3" xfId="31395" xr:uid="{00000000-0005-0000-0000-00001E5D0000}"/>
    <cellStyle name="Migliaia 3 9 5 2 4" xfId="14267" xr:uid="{00000000-0005-0000-0000-00001F5D0000}"/>
    <cellStyle name="Migliaia 3 9 5 2 4 2" xfId="37104" xr:uid="{00000000-0005-0000-0000-0000205D0000}"/>
    <cellStyle name="Migliaia 3 9 5 2 5" xfId="25687" xr:uid="{00000000-0005-0000-0000-0000215D0000}"/>
    <cellStyle name="Migliaia 3 9 5 3" xfId="4276" xr:uid="{00000000-0005-0000-0000-0000225D0000}"/>
    <cellStyle name="Migliaia 3 9 5 3 2" xfId="9985" xr:uid="{00000000-0005-0000-0000-0000235D0000}"/>
    <cellStyle name="Migliaia 3 9 5 3 2 2" xfId="21402" xr:uid="{00000000-0005-0000-0000-0000245D0000}"/>
    <cellStyle name="Migliaia 3 9 5 3 2 2 2" xfId="44239" xr:uid="{00000000-0005-0000-0000-0000255D0000}"/>
    <cellStyle name="Migliaia 3 9 5 3 2 3" xfId="32822" xr:uid="{00000000-0005-0000-0000-0000265D0000}"/>
    <cellStyle name="Migliaia 3 9 5 3 3" xfId="15694" xr:uid="{00000000-0005-0000-0000-0000275D0000}"/>
    <cellStyle name="Migliaia 3 9 5 3 3 2" xfId="38531" xr:uid="{00000000-0005-0000-0000-0000285D0000}"/>
    <cellStyle name="Migliaia 3 9 5 3 4" xfId="27114" xr:uid="{00000000-0005-0000-0000-0000295D0000}"/>
    <cellStyle name="Migliaia 3 9 5 4" xfId="7131" xr:uid="{00000000-0005-0000-0000-00002A5D0000}"/>
    <cellStyle name="Migliaia 3 9 5 4 2" xfId="18548" xr:uid="{00000000-0005-0000-0000-00002B5D0000}"/>
    <cellStyle name="Migliaia 3 9 5 4 2 2" xfId="41385" xr:uid="{00000000-0005-0000-0000-00002C5D0000}"/>
    <cellStyle name="Migliaia 3 9 5 4 3" xfId="29968" xr:uid="{00000000-0005-0000-0000-00002D5D0000}"/>
    <cellStyle name="Migliaia 3 9 5 5" xfId="12840" xr:uid="{00000000-0005-0000-0000-00002E5D0000}"/>
    <cellStyle name="Migliaia 3 9 5 5 2" xfId="35677" xr:uid="{00000000-0005-0000-0000-00002F5D0000}"/>
    <cellStyle name="Migliaia 3 9 5 6" xfId="24260" xr:uid="{00000000-0005-0000-0000-0000305D0000}"/>
    <cellStyle name="Migliaia 3 9 6" xfId="1624" xr:uid="{00000000-0005-0000-0000-0000315D0000}"/>
    <cellStyle name="Migliaia 3 9 6 2" xfId="3064" xr:uid="{00000000-0005-0000-0000-0000325D0000}"/>
    <cellStyle name="Migliaia 3 9 6 2 2" xfId="5920" xr:uid="{00000000-0005-0000-0000-0000335D0000}"/>
    <cellStyle name="Migliaia 3 9 6 2 2 2" xfId="11628" xr:uid="{00000000-0005-0000-0000-0000345D0000}"/>
    <cellStyle name="Migliaia 3 9 6 2 2 2 2" xfId="23046" xr:uid="{00000000-0005-0000-0000-0000355D0000}"/>
    <cellStyle name="Migliaia 3 9 6 2 2 2 2 2" xfId="45883" xr:uid="{00000000-0005-0000-0000-0000365D0000}"/>
    <cellStyle name="Migliaia 3 9 6 2 2 2 3" xfId="34466" xr:uid="{00000000-0005-0000-0000-0000375D0000}"/>
    <cellStyle name="Migliaia 3 9 6 2 2 3" xfId="17338" xr:uid="{00000000-0005-0000-0000-0000385D0000}"/>
    <cellStyle name="Migliaia 3 9 6 2 2 3 2" xfId="40175" xr:uid="{00000000-0005-0000-0000-0000395D0000}"/>
    <cellStyle name="Migliaia 3 9 6 2 2 4" xfId="28758" xr:uid="{00000000-0005-0000-0000-00003A5D0000}"/>
    <cellStyle name="Migliaia 3 9 6 2 3" xfId="8775" xr:uid="{00000000-0005-0000-0000-00003B5D0000}"/>
    <cellStyle name="Migliaia 3 9 6 2 3 2" xfId="20192" xr:uid="{00000000-0005-0000-0000-00003C5D0000}"/>
    <cellStyle name="Migliaia 3 9 6 2 3 2 2" xfId="43029" xr:uid="{00000000-0005-0000-0000-00003D5D0000}"/>
    <cellStyle name="Migliaia 3 9 6 2 3 3" xfId="31612" xr:uid="{00000000-0005-0000-0000-00003E5D0000}"/>
    <cellStyle name="Migliaia 3 9 6 2 4" xfId="14484" xr:uid="{00000000-0005-0000-0000-00003F5D0000}"/>
    <cellStyle name="Migliaia 3 9 6 2 4 2" xfId="37321" xr:uid="{00000000-0005-0000-0000-0000405D0000}"/>
    <cellStyle name="Migliaia 3 9 6 2 5" xfId="25904" xr:uid="{00000000-0005-0000-0000-0000415D0000}"/>
    <cellStyle name="Migliaia 3 9 6 3" xfId="4493" xr:uid="{00000000-0005-0000-0000-0000425D0000}"/>
    <cellStyle name="Migliaia 3 9 6 3 2" xfId="10202" xr:uid="{00000000-0005-0000-0000-0000435D0000}"/>
    <cellStyle name="Migliaia 3 9 6 3 2 2" xfId="21619" xr:uid="{00000000-0005-0000-0000-0000445D0000}"/>
    <cellStyle name="Migliaia 3 9 6 3 2 2 2" xfId="44456" xr:uid="{00000000-0005-0000-0000-0000455D0000}"/>
    <cellStyle name="Migliaia 3 9 6 3 2 3" xfId="33039" xr:uid="{00000000-0005-0000-0000-0000465D0000}"/>
    <cellStyle name="Migliaia 3 9 6 3 3" xfId="15911" xr:uid="{00000000-0005-0000-0000-0000475D0000}"/>
    <cellStyle name="Migliaia 3 9 6 3 3 2" xfId="38748" xr:uid="{00000000-0005-0000-0000-0000485D0000}"/>
    <cellStyle name="Migliaia 3 9 6 3 4" xfId="27331" xr:uid="{00000000-0005-0000-0000-0000495D0000}"/>
    <cellStyle name="Migliaia 3 9 6 4" xfId="7348" xr:uid="{00000000-0005-0000-0000-00004A5D0000}"/>
    <cellStyle name="Migliaia 3 9 6 4 2" xfId="18765" xr:uid="{00000000-0005-0000-0000-00004B5D0000}"/>
    <cellStyle name="Migliaia 3 9 6 4 2 2" xfId="41602" xr:uid="{00000000-0005-0000-0000-00004C5D0000}"/>
    <cellStyle name="Migliaia 3 9 6 4 3" xfId="30185" xr:uid="{00000000-0005-0000-0000-00004D5D0000}"/>
    <cellStyle name="Migliaia 3 9 6 5" xfId="13057" xr:uid="{00000000-0005-0000-0000-00004E5D0000}"/>
    <cellStyle name="Migliaia 3 9 6 5 2" xfId="35894" xr:uid="{00000000-0005-0000-0000-00004F5D0000}"/>
    <cellStyle name="Migliaia 3 9 6 6" xfId="24477" xr:uid="{00000000-0005-0000-0000-0000505D0000}"/>
    <cellStyle name="Migliaia 3 9 7" xfId="1978" xr:uid="{00000000-0005-0000-0000-0000515D0000}"/>
    <cellStyle name="Migliaia 3 9 7 2" xfId="4834" xr:uid="{00000000-0005-0000-0000-0000525D0000}"/>
    <cellStyle name="Migliaia 3 9 7 2 2" xfId="10542" xr:uid="{00000000-0005-0000-0000-0000535D0000}"/>
    <cellStyle name="Migliaia 3 9 7 2 2 2" xfId="21960" xr:uid="{00000000-0005-0000-0000-0000545D0000}"/>
    <cellStyle name="Migliaia 3 9 7 2 2 2 2" xfId="44797" xr:uid="{00000000-0005-0000-0000-0000555D0000}"/>
    <cellStyle name="Migliaia 3 9 7 2 2 3" xfId="33380" xr:uid="{00000000-0005-0000-0000-0000565D0000}"/>
    <cellStyle name="Migliaia 3 9 7 2 3" xfId="16252" xr:uid="{00000000-0005-0000-0000-0000575D0000}"/>
    <cellStyle name="Migliaia 3 9 7 2 3 2" xfId="39089" xr:uid="{00000000-0005-0000-0000-0000585D0000}"/>
    <cellStyle name="Migliaia 3 9 7 2 4" xfId="27672" xr:uid="{00000000-0005-0000-0000-0000595D0000}"/>
    <cellStyle name="Migliaia 3 9 7 3" xfId="7689" xr:uid="{00000000-0005-0000-0000-00005A5D0000}"/>
    <cellStyle name="Migliaia 3 9 7 3 2" xfId="19106" xr:uid="{00000000-0005-0000-0000-00005B5D0000}"/>
    <cellStyle name="Migliaia 3 9 7 3 2 2" xfId="41943" xr:uid="{00000000-0005-0000-0000-00005C5D0000}"/>
    <cellStyle name="Migliaia 3 9 7 3 3" xfId="30526" xr:uid="{00000000-0005-0000-0000-00005D5D0000}"/>
    <cellStyle name="Migliaia 3 9 7 4" xfId="13398" xr:uid="{00000000-0005-0000-0000-00005E5D0000}"/>
    <cellStyle name="Migliaia 3 9 7 4 2" xfId="36235" xr:uid="{00000000-0005-0000-0000-00005F5D0000}"/>
    <cellStyle name="Migliaia 3 9 7 5" xfId="24818" xr:uid="{00000000-0005-0000-0000-0000605D0000}"/>
    <cellStyle name="Migliaia 3 9 8" xfId="3407" xr:uid="{00000000-0005-0000-0000-0000615D0000}"/>
    <cellStyle name="Migliaia 3 9 8 2" xfId="9116" xr:uid="{00000000-0005-0000-0000-0000625D0000}"/>
    <cellStyle name="Migliaia 3 9 8 2 2" xfId="20533" xr:uid="{00000000-0005-0000-0000-0000635D0000}"/>
    <cellStyle name="Migliaia 3 9 8 2 2 2" xfId="43370" xr:uid="{00000000-0005-0000-0000-0000645D0000}"/>
    <cellStyle name="Migliaia 3 9 8 2 3" xfId="31953" xr:uid="{00000000-0005-0000-0000-0000655D0000}"/>
    <cellStyle name="Migliaia 3 9 8 3" xfId="14825" xr:uid="{00000000-0005-0000-0000-0000665D0000}"/>
    <cellStyle name="Migliaia 3 9 8 3 2" xfId="37662" xr:uid="{00000000-0005-0000-0000-0000675D0000}"/>
    <cellStyle name="Migliaia 3 9 8 4" xfId="26245" xr:uid="{00000000-0005-0000-0000-0000685D0000}"/>
    <cellStyle name="Migliaia 3 9 9" xfId="6262" xr:uid="{00000000-0005-0000-0000-0000695D0000}"/>
    <cellStyle name="Migliaia 3 9 9 2" xfId="17679" xr:uid="{00000000-0005-0000-0000-00006A5D0000}"/>
    <cellStyle name="Migliaia 3 9 9 2 2" xfId="40516" xr:uid="{00000000-0005-0000-0000-00006B5D0000}"/>
    <cellStyle name="Migliaia 3 9 9 3" xfId="29099" xr:uid="{00000000-0005-0000-0000-00006C5D0000}"/>
    <cellStyle name="Migliaia 4" xfId="53" xr:uid="{00000000-0005-0000-0000-00006D5D0000}"/>
    <cellStyle name="Migliaia 4 10" xfId="1252" xr:uid="{00000000-0005-0000-0000-00006E5D0000}"/>
    <cellStyle name="Migliaia 4 10 2" xfId="2738" xr:uid="{00000000-0005-0000-0000-00006F5D0000}"/>
    <cellStyle name="Migliaia 4 10 2 2" xfId="5594" xr:uid="{00000000-0005-0000-0000-0000705D0000}"/>
    <cellStyle name="Migliaia 4 10 2 2 2" xfId="11302" xr:uid="{00000000-0005-0000-0000-0000715D0000}"/>
    <cellStyle name="Migliaia 4 10 2 2 2 2" xfId="22720" xr:uid="{00000000-0005-0000-0000-0000725D0000}"/>
    <cellStyle name="Migliaia 4 10 2 2 2 2 2" xfId="45557" xr:uid="{00000000-0005-0000-0000-0000735D0000}"/>
    <cellStyle name="Migliaia 4 10 2 2 2 3" xfId="34140" xr:uid="{00000000-0005-0000-0000-0000745D0000}"/>
    <cellStyle name="Migliaia 4 10 2 2 3" xfId="17012" xr:uid="{00000000-0005-0000-0000-0000755D0000}"/>
    <cellStyle name="Migliaia 4 10 2 2 3 2" xfId="39849" xr:uid="{00000000-0005-0000-0000-0000765D0000}"/>
    <cellStyle name="Migliaia 4 10 2 2 4" xfId="28432" xr:uid="{00000000-0005-0000-0000-0000775D0000}"/>
    <cellStyle name="Migliaia 4 10 2 3" xfId="8449" xr:uid="{00000000-0005-0000-0000-0000785D0000}"/>
    <cellStyle name="Migliaia 4 10 2 3 2" xfId="19866" xr:uid="{00000000-0005-0000-0000-0000795D0000}"/>
    <cellStyle name="Migliaia 4 10 2 3 2 2" xfId="42703" xr:uid="{00000000-0005-0000-0000-00007A5D0000}"/>
    <cellStyle name="Migliaia 4 10 2 3 3" xfId="31286" xr:uid="{00000000-0005-0000-0000-00007B5D0000}"/>
    <cellStyle name="Migliaia 4 10 2 4" xfId="14158" xr:uid="{00000000-0005-0000-0000-00007C5D0000}"/>
    <cellStyle name="Migliaia 4 10 2 4 2" xfId="36995" xr:uid="{00000000-0005-0000-0000-00007D5D0000}"/>
    <cellStyle name="Migliaia 4 10 2 5" xfId="25578" xr:uid="{00000000-0005-0000-0000-00007E5D0000}"/>
    <cellStyle name="Migliaia 4 10 3" xfId="4167" xr:uid="{00000000-0005-0000-0000-00007F5D0000}"/>
    <cellStyle name="Migliaia 4 10 3 2" xfId="9876" xr:uid="{00000000-0005-0000-0000-0000805D0000}"/>
    <cellStyle name="Migliaia 4 10 3 2 2" xfId="21293" xr:uid="{00000000-0005-0000-0000-0000815D0000}"/>
    <cellStyle name="Migliaia 4 10 3 2 2 2" xfId="44130" xr:uid="{00000000-0005-0000-0000-0000825D0000}"/>
    <cellStyle name="Migliaia 4 10 3 2 3" xfId="32713" xr:uid="{00000000-0005-0000-0000-0000835D0000}"/>
    <cellStyle name="Migliaia 4 10 3 3" xfId="15585" xr:uid="{00000000-0005-0000-0000-0000845D0000}"/>
    <cellStyle name="Migliaia 4 10 3 3 2" xfId="38422" xr:uid="{00000000-0005-0000-0000-0000855D0000}"/>
    <cellStyle name="Migliaia 4 10 3 4" xfId="27005" xr:uid="{00000000-0005-0000-0000-0000865D0000}"/>
    <cellStyle name="Migliaia 4 10 4" xfId="7022" xr:uid="{00000000-0005-0000-0000-0000875D0000}"/>
    <cellStyle name="Migliaia 4 10 4 2" xfId="18439" xr:uid="{00000000-0005-0000-0000-0000885D0000}"/>
    <cellStyle name="Migliaia 4 10 4 2 2" xfId="41276" xr:uid="{00000000-0005-0000-0000-0000895D0000}"/>
    <cellStyle name="Migliaia 4 10 4 3" xfId="29859" xr:uid="{00000000-0005-0000-0000-00008A5D0000}"/>
    <cellStyle name="Migliaia 4 10 5" xfId="12731" xr:uid="{00000000-0005-0000-0000-00008B5D0000}"/>
    <cellStyle name="Migliaia 4 10 5 2" xfId="35568" xr:uid="{00000000-0005-0000-0000-00008C5D0000}"/>
    <cellStyle name="Migliaia 4 10 6" xfId="24151" xr:uid="{00000000-0005-0000-0000-00008D5D0000}"/>
    <cellStyle name="Migliaia 4 11" xfId="1499" xr:uid="{00000000-0005-0000-0000-00008E5D0000}"/>
    <cellStyle name="Migliaia 4 11 2" xfId="2955" xr:uid="{00000000-0005-0000-0000-00008F5D0000}"/>
    <cellStyle name="Migliaia 4 11 2 2" xfId="5811" xr:uid="{00000000-0005-0000-0000-0000905D0000}"/>
    <cellStyle name="Migliaia 4 11 2 2 2" xfId="11519" xr:uid="{00000000-0005-0000-0000-0000915D0000}"/>
    <cellStyle name="Migliaia 4 11 2 2 2 2" xfId="22937" xr:uid="{00000000-0005-0000-0000-0000925D0000}"/>
    <cellStyle name="Migliaia 4 11 2 2 2 2 2" xfId="45774" xr:uid="{00000000-0005-0000-0000-0000935D0000}"/>
    <cellStyle name="Migliaia 4 11 2 2 2 3" xfId="34357" xr:uid="{00000000-0005-0000-0000-0000945D0000}"/>
    <cellStyle name="Migliaia 4 11 2 2 3" xfId="17229" xr:uid="{00000000-0005-0000-0000-0000955D0000}"/>
    <cellStyle name="Migliaia 4 11 2 2 3 2" xfId="40066" xr:uid="{00000000-0005-0000-0000-0000965D0000}"/>
    <cellStyle name="Migliaia 4 11 2 2 4" xfId="28649" xr:uid="{00000000-0005-0000-0000-0000975D0000}"/>
    <cellStyle name="Migliaia 4 11 2 3" xfId="8666" xr:uid="{00000000-0005-0000-0000-0000985D0000}"/>
    <cellStyle name="Migliaia 4 11 2 3 2" xfId="20083" xr:uid="{00000000-0005-0000-0000-0000995D0000}"/>
    <cellStyle name="Migliaia 4 11 2 3 2 2" xfId="42920" xr:uid="{00000000-0005-0000-0000-00009A5D0000}"/>
    <cellStyle name="Migliaia 4 11 2 3 3" xfId="31503" xr:uid="{00000000-0005-0000-0000-00009B5D0000}"/>
    <cellStyle name="Migliaia 4 11 2 4" xfId="14375" xr:uid="{00000000-0005-0000-0000-00009C5D0000}"/>
    <cellStyle name="Migliaia 4 11 2 4 2" xfId="37212" xr:uid="{00000000-0005-0000-0000-00009D5D0000}"/>
    <cellStyle name="Migliaia 4 11 2 5" xfId="25795" xr:uid="{00000000-0005-0000-0000-00009E5D0000}"/>
    <cellStyle name="Migliaia 4 11 3" xfId="4384" xr:uid="{00000000-0005-0000-0000-00009F5D0000}"/>
    <cellStyle name="Migliaia 4 11 3 2" xfId="10093" xr:uid="{00000000-0005-0000-0000-0000A05D0000}"/>
    <cellStyle name="Migliaia 4 11 3 2 2" xfId="21510" xr:uid="{00000000-0005-0000-0000-0000A15D0000}"/>
    <cellStyle name="Migliaia 4 11 3 2 2 2" xfId="44347" xr:uid="{00000000-0005-0000-0000-0000A25D0000}"/>
    <cellStyle name="Migliaia 4 11 3 2 3" xfId="32930" xr:uid="{00000000-0005-0000-0000-0000A35D0000}"/>
    <cellStyle name="Migliaia 4 11 3 3" xfId="15802" xr:uid="{00000000-0005-0000-0000-0000A45D0000}"/>
    <cellStyle name="Migliaia 4 11 3 3 2" xfId="38639" xr:uid="{00000000-0005-0000-0000-0000A55D0000}"/>
    <cellStyle name="Migliaia 4 11 3 4" xfId="27222" xr:uid="{00000000-0005-0000-0000-0000A65D0000}"/>
    <cellStyle name="Migliaia 4 11 4" xfId="7239" xr:uid="{00000000-0005-0000-0000-0000A75D0000}"/>
    <cellStyle name="Migliaia 4 11 4 2" xfId="18656" xr:uid="{00000000-0005-0000-0000-0000A85D0000}"/>
    <cellStyle name="Migliaia 4 11 4 2 2" xfId="41493" xr:uid="{00000000-0005-0000-0000-0000A95D0000}"/>
    <cellStyle name="Migliaia 4 11 4 3" xfId="30076" xr:uid="{00000000-0005-0000-0000-0000AA5D0000}"/>
    <cellStyle name="Migliaia 4 11 5" xfId="12948" xr:uid="{00000000-0005-0000-0000-0000AB5D0000}"/>
    <cellStyle name="Migliaia 4 11 5 2" xfId="35785" xr:uid="{00000000-0005-0000-0000-0000AC5D0000}"/>
    <cellStyle name="Migliaia 4 11 6" xfId="24368" xr:uid="{00000000-0005-0000-0000-0000AD5D0000}"/>
    <cellStyle name="Migliaia 4 12" xfId="187" xr:uid="{00000000-0005-0000-0000-0000AE5D0000}"/>
    <cellStyle name="Migliaia 4 12 2" xfId="1838" xr:uid="{00000000-0005-0000-0000-0000AF5D0000}"/>
    <cellStyle name="Migliaia 4 12 2 2" xfId="4694" xr:uid="{00000000-0005-0000-0000-0000B05D0000}"/>
    <cellStyle name="Migliaia 4 12 2 2 2" xfId="10403" xr:uid="{00000000-0005-0000-0000-0000B15D0000}"/>
    <cellStyle name="Migliaia 4 12 2 2 2 2" xfId="21820" xr:uid="{00000000-0005-0000-0000-0000B25D0000}"/>
    <cellStyle name="Migliaia 4 12 2 2 2 2 2" xfId="44657" xr:uid="{00000000-0005-0000-0000-0000B35D0000}"/>
    <cellStyle name="Migliaia 4 12 2 2 2 3" xfId="33240" xr:uid="{00000000-0005-0000-0000-0000B45D0000}"/>
    <cellStyle name="Migliaia 4 12 2 2 3" xfId="16112" xr:uid="{00000000-0005-0000-0000-0000B55D0000}"/>
    <cellStyle name="Migliaia 4 12 2 2 3 2" xfId="38949" xr:uid="{00000000-0005-0000-0000-0000B65D0000}"/>
    <cellStyle name="Migliaia 4 12 2 2 4" xfId="27532" xr:uid="{00000000-0005-0000-0000-0000B75D0000}"/>
    <cellStyle name="Migliaia 4 12 2 3" xfId="7549" xr:uid="{00000000-0005-0000-0000-0000B85D0000}"/>
    <cellStyle name="Migliaia 4 12 2 3 2" xfId="18966" xr:uid="{00000000-0005-0000-0000-0000B95D0000}"/>
    <cellStyle name="Migliaia 4 12 2 3 2 2" xfId="41803" xr:uid="{00000000-0005-0000-0000-0000BA5D0000}"/>
    <cellStyle name="Migliaia 4 12 2 3 3" xfId="30386" xr:uid="{00000000-0005-0000-0000-0000BB5D0000}"/>
    <cellStyle name="Migliaia 4 12 2 4" xfId="13258" xr:uid="{00000000-0005-0000-0000-0000BC5D0000}"/>
    <cellStyle name="Migliaia 4 12 2 4 2" xfId="36095" xr:uid="{00000000-0005-0000-0000-0000BD5D0000}"/>
    <cellStyle name="Migliaia 4 12 2 5" xfId="24678" xr:uid="{00000000-0005-0000-0000-0000BE5D0000}"/>
    <cellStyle name="Migliaia 4 12 3" xfId="3267" xr:uid="{00000000-0005-0000-0000-0000BF5D0000}"/>
    <cellStyle name="Migliaia 4 12 3 2" xfId="8976" xr:uid="{00000000-0005-0000-0000-0000C05D0000}"/>
    <cellStyle name="Migliaia 4 12 3 2 2" xfId="20393" xr:uid="{00000000-0005-0000-0000-0000C15D0000}"/>
    <cellStyle name="Migliaia 4 12 3 2 2 2" xfId="43230" xr:uid="{00000000-0005-0000-0000-0000C25D0000}"/>
    <cellStyle name="Migliaia 4 12 3 2 3" xfId="31813" xr:uid="{00000000-0005-0000-0000-0000C35D0000}"/>
    <cellStyle name="Migliaia 4 12 3 3" xfId="14685" xr:uid="{00000000-0005-0000-0000-0000C45D0000}"/>
    <cellStyle name="Migliaia 4 12 3 3 2" xfId="37522" xr:uid="{00000000-0005-0000-0000-0000C55D0000}"/>
    <cellStyle name="Migliaia 4 12 3 4" xfId="26105" xr:uid="{00000000-0005-0000-0000-0000C65D0000}"/>
    <cellStyle name="Migliaia 4 12 4" xfId="6122" xr:uid="{00000000-0005-0000-0000-0000C75D0000}"/>
    <cellStyle name="Migliaia 4 12 4 2" xfId="17539" xr:uid="{00000000-0005-0000-0000-0000C85D0000}"/>
    <cellStyle name="Migliaia 4 12 4 2 2" xfId="40376" xr:uid="{00000000-0005-0000-0000-0000C95D0000}"/>
    <cellStyle name="Migliaia 4 12 4 3" xfId="28959" xr:uid="{00000000-0005-0000-0000-0000CA5D0000}"/>
    <cellStyle name="Migliaia 4 12 5" xfId="11831" xr:uid="{00000000-0005-0000-0000-0000CB5D0000}"/>
    <cellStyle name="Migliaia 4 12 5 2" xfId="34668" xr:uid="{00000000-0005-0000-0000-0000CC5D0000}"/>
    <cellStyle name="Migliaia 4 12 6" xfId="23251" xr:uid="{00000000-0005-0000-0000-0000CD5D0000}"/>
    <cellStyle name="Migliaia 4 13" xfId="1772" xr:uid="{00000000-0005-0000-0000-0000CE5D0000}"/>
    <cellStyle name="Migliaia 4 13 2" xfId="4628" xr:uid="{00000000-0005-0000-0000-0000CF5D0000}"/>
    <cellStyle name="Migliaia 4 13 2 2" xfId="10337" xr:uid="{00000000-0005-0000-0000-0000D05D0000}"/>
    <cellStyle name="Migliaia 4 13 2 2 2" xfId="21754" xr:uid="{00000000-0005-0000-0000-0000D15D0000}"/>
    <cellStyle name="Migliaia 4 13 2 2 2 2" xfId="44591" xr:uid="{00000000-0005-0000-0000-0000D25D0000}"/>
    <cellStyle name="Migliaia 4 13 2 2 3" xfId="33174" xr:uid="{00000000-0005-0000-0000-0000D35D0000}"/>
    <cellStyle name="Migliaia 4 13 2 3" xfId="16046" xr:uid="{00000000-0005-0000-0000-0000D45D0000}"/>
    <cellStyle name="Migliaia 4 13 2 3 2" xfId="38883" xr:uid="{00000000-0005-0000-0000-0000D55D0000}"/>
    <cellStyle name="Migliaia 4 13 2 4" xfId="27466" xr:uid="{00000000-0005-0000-0000-0000D65D0000}"/>
    <cellStyle name="Migliaia 4 13 3" xfId="7483" xr:uid="{00000000-0005-0000-0000-0000D75D0000}"/>
    <cellStyle name="Migliaia 4 13 3 2" xfId="18900" xr:uid="{00000000-0005-0000-0000-0000D85D0000}"/>
    <cellStyle name="Migliaia 4 13 3 2 2" xfId="41737" xr:uid="{00000000-0005-0000-0000-0000D95D0000}"/>
    <cellStyle name="Migliaia 4 13 3 3" xfId="30320" xr:uid="{00000000-0005-0000-0000-0000DA5D0000}"/>
    <cellStyle name="Migliaia 4 13 4" xfId="13192" xr:uid="{00000000-0005-0000-0000-0000DB5D0000}"/>
    <cellStyle name="Migliaia 4 13 4 2" xfId="36029" xr:uid="{00000000-0005-0000-0000-0000DC5D0000}"/>
    <cellStyle name="Migliaia 4 13 5" xfId="24612" xr:uid="{00000000-0005-0000-0000-0000DD5D0000}"/>
    <cellStyle name="Migliaia 4 14" xfId="3201" xr:uid="{00000000-0005-0000-0000-0000DE5D0000}"/>
    <cellStyle name="Migliaia 4 14 2" xfId="8910" xr:uid="{00000000-0005-0000-0000-0000DF5D0000}"/>
    <cellStyle name="Migliaia 4 14 2 2" xfId="20327" xr:uid="{00000000-0005-0000-0000-0000E05D0000}"/>
    <cellStyle name="Migliaia 4 14 2 2 2" xfId="43164" xr:uid="{00000000-0005-0000-0000-0000E15D0000}"/>
    <cellStyle name="Migliaia 4 14 2 3" xfId="31747" xr:uid="{00000000-0005-0000-0000-0000E25D0000}"/>
    <cellStyle name="Migliaia 4 14 3" xfId="14619" xr:uid="{00000000-0005-0000-0000-0000E35D0000}"/>
    <cellStyle name="Migliaia 4 14 3 2" xfId="37456" xr:uid="{00000000-0005-0000-0000-0000E45D0000}"/>
    <cellStyle name="Migliaia 4 14 4" xfId="26039" xr:uid="{00000000-0005-0000-0000-0000E55D0000}"/>
    <cellStyle name="Migliaia 4 15" xfId="6056" xr:uid="{00000000-0005-0000-0000-0000E65D0000}"/>
    <cellStyle name="Migliaia 4 15 2" xfId="17473" xr:uid="{00000000-0005-0000-0000-0000E75D0000}"/>
    <cellStyle name="Migliaia 4 15 2 2" xfId="40310" xr:uid="{00000000-0005-0000-0000-0000E85D0000}"/>
    <cellStyle name="Migliaia 4 15 3" xfId="28893" xr:uid="{00000000-0005-0000-0000-0000E95D0000}"/>
    <cellStyle name="Migliaia 4 16" xfId="11765" xr:uid="{00000000-0005-0000-0000-0000EA5D0000}"/>
    <cellStyle name="Migliaia 4 16 2" xfId="34602" xr:uid="{00000000-0005-0000-0000-0000EB5D0000}"/>
    <cellStyle name="Migliaia 4 17" xfId="23185" xr:uid="{00000000-0005-0000-0000-0000EC5D0000}"/>
    <cellStyle name="Migliaia 4 18" xfId="46019" xr:uid="{00000000-0005-0000-0000-0000ED5D0000}"/>
    <cellStyle name="Migliaia 4 2" xfId="101" xr:uid="{00000000-0005-0000-0000-0000EE5D0000}"/>
    <cellStyle name="Migliaia 4 2 10" xfId="245" xr:uid="{00000000-0005-0000-0000-0000EF5D0000}"/>
    <cellStyle name="Migliaia 4 2 10 2" xfId="1879" xr:uid="{00000000-0005-0000-0000-0000F05D0000}"/>
    <cellStyle name="Migliaia 4 2 10 2 2" xfId="4735" xr:uid="{00000000-0005-0000-0000-0000F15D0000}"/>
    <cellStyle name="Migliaia 4 2 10 2 2 2" xfId="10444" xr:uid="{00000000-0005-0000-0000-0000F25D0000}"/>
    <cellStyle name="Migliaia 4 2 10 2 2 2 2" xfId="21861" xr:uid="{00000000-0005-0000-0000-0000F35D0000}"/>
    <cellStyle name="Migliaia 4 2 10 2 2 2 2 2" xfId="44698" xr:uid="{00000000-0005-0000-0000-0000F45D0000}"/>
    <cellStyle name="Migliaia 4 2 10 2 2 2 3" xfId="33281" xr:uid="{00000000-0005-0000-0000-0000F55D0000}"/>
    <cellStyle name="Migliaia 4 2 10 2 2 3" xfId="16153" xr:uid="{00000000-0005-0000-0000-0000F65D0000}"/>
    <cellStyle name="Migliaia 4 2 10 2 2 3 2" xfId="38990" xr:uid="{00000000-0005-0000-0000-0000F75D0000}"/>
    <cellStyle name="Migliaia 4 2 10 2 2 4" xfId="27573" xr:uid="{00000000-0005-0000-0000-0000F85D0000}"/>
    <cellStyle name="Migliaia 4 2 10 2 3" xfId="7590" xr:uid="{00000000-0005-0000-0000-0000F95D0000}"/>
    <cellStyle name="Migliaia 4 2 10 2 3 2" xfId="19007" xr:uid="{00000000-0005-0000-0000-0000FA5D0000}"/>
    <cellStyle name="Migliaia 4 2 10 2 3 2 2" xfId="41844" xr:uid="{00000000-0005-0000-0000-0000FB5D0000}"/>
    <cellStyle name="Migliaia 4 2 10 2 3 3" xfId="30427" xr:uid="{00000000-0005-0000-0000-0000FC5D0000}"/>
    <cellStyle name="Migliaia 4 2 10 2 4" xfId="13299" xr:uid="{00000000-0005-0000-0000-0000FD5D0000}"/>
    <cellStyle name="Migliaia 4 2 10 2 4 2" xfId="36136" xr:uid="{00000000-0005-0000-0000-0000FE5D0000}"/>
    <cellStyle name="Migliaia 4 2 10 2 5" xfId="24719" xr:uid="{00000000-0005-0000-0000-0000FF5D0000}"/>
    <cellStyle name="Migliaia 4 2 10 3" xfId="3308" xr:uid="{00000000-0005-0000-0000-0000005E0000}"/>
    <cellStyle name="Migliaia 4 2 10 3 2" xfId="9017" xr:uid="{00000000-0005-0000-0000-0000015E0000}"/>
    <cellStyle name="Migliaia 4 2 10 3 2 2" xfId="20434" xr:uid="{00000000-0005-0000-0000-0000025E0000}"/>
    <cellStyle name="Migliaia 4 2 10 3 2 2 2" xfId="43271" xr:uid="{00000000-0005-0000-0000-0000035E0000}"/>
    <cellStyle name="Migliaia 4 2 10 3 2 3" xfId="31854" xr:uid="{00000000-0005-0000-0000-0000045E0000}"/>
    <cellStyle name="Migliaia 4 2 10 3 3" xfId="14726" xr:uid="{00000000-0005-0000-0000-0000055E0000}"/>
    <cellStyle name="Migliaia 4 2 10 3 3 2" xfId="37563" xr:uid="{00000000-0005-0000-0000-0000065E0000}"/>
    <cellStyle name="Migliaia 4 2 10 3 4" xfId="26146" xr:uid="{00000000-0005-0000-0000-0000075E0000}"/>
    <cellStyle name="Migliaia 4 2 10 4" xfId="6163" xr:uid="{00000000-0005-0000-0000-0000085E0000}"/>
    <cellStyle name="Migliaia 4 2 10 4 2" xfId="17580" xr:uid="{00000000-0005-0000-0000-0000095E0000}"/>
    <cellStyle name="Migliaia 4 2 10 4 2 2" xfId="40417" xr:uid="{00000000-0005-0000-0000-00000A5E0000}"/>
    <cellStyle name="Migliaia 4 2 10 4 3" xfId="29000" xr:uid="{00000000-0005-0000-0000-00000B5E0000}"/>
    <cellStyle name="Migliaia 4 2 10 5" xfId="11872" xr:uid="{00000000-0005-0000-0000-00000C5E0000}"/>
    <cellStyle name="Migliaia 4 2 10 5 2" xfId="34709" xr:uid="{00000000-0005-0000-0000-00000D5E0000}"/>
    <cellStyle name="Migliaia 4 2 10 6" xfId="23292" xr:uid="{00000000-0005-0000-0000-00000E5E0000}"/>
    <cellStyle name="Migliaia 4 2 11" xfId="1803" xr:uid="{00000000-0005-0000-0000-00000F5E0000}"/>
    <cellStyle name="Migliaia 4 2 11 2" xfId="4659" xr:uid="{00000000-0005-0000-0000-0000105E0000}"/>
    <cellStyle name="Migliaia 4 2 11 2 2" xfId="10368" xr:uid="{00000000-0005-0000-0000-0000115E0000}"/>
    <cellStyle name="Migliaia 4 2 11 2 2 2" xfId="21785" xr:uid="{00000000-0005-0000-0000-0000125E0000}"/>
    <cellStyle name="Migliaia 4 2 11 2 2 2 2" xfId="44622" xr:uid="{00000000-0005-0000-0000-0000135E0000}"/>
    <cellStyle name="Migliaia 4 2 11 2 2 3" xfId="33205" xr:uid="{00000000-0005-0000-0000-0000145E0000}"/>
    <cellStyle name="Migliaia 4 2 11 2 3" xfId="16077" xr:uid="{00000000-0005-0000-0000-0000155E0000}"/>
    <cellStyle name="Migliaia 4 2 11 2 3 2" xfId="38914" xr:uid="{00000000-0005-0000-0000-0000165E0000}"/>
    <cellStyle name="Migliaia 4 2 11 2 4" xfId="27497" xr:uid="{00000000-0005-0000-0000-0000175E0000}"/>
    <cellStyle name="Migliaia 4 2 11 3" xfId="7514" xr:uid="{00000000-0005-0000-0000-0000185E0000}"/>
    <cellStyle name="Migliaia 4 2 11 3 2" xfId="18931" xr:uid="{00000000-0005-0000-0000-0000195E0000}"/>
    <cellStyle name="Migliaia 4 2 11 3 2 2" xfId="41768" xr:uid="{00000000-0005-0000-0000-00001A5E0000}"/>
    <cellStyle name="Migliaia 4 2 11 3 3" xfId="30351" xr:uid="{00000000-0005-0000-0000-00001B5E0000}"/>
    <cellStyle name="Migliaia 4 2 11 4" xfId="13223" xr:uid="{00000000-0005-0000-0000-00001C5E0000}"/>
    <cellStyle name="Migliaia 4 2 11 4 2" xfId="36060" xr:uid="{00000000-0005-0000-0000-00001D5E0000}"/>
    <cellStyle name="Migliaia 4 2 11 5" xfId="24643" xr:uid="{00000000-0005-0000-0000-00001E5E0000}"/>
    <cellStyle name="Migliaia 4 2 12" xfId="3232" xr:uid="{00000000-0005-0000-0000-00001F5E0000}"/>
    <cellStyle name="Migliaia 4 2 12 2" xfId="8941" xr:uid="{00000000-0005-0000-0000-0000205E0000}"/>
    <cellStyle name="Migliaia 4 2 12 2 2" xfId="20358" xr:uid="{00000000-0005-0000-0000-0000215E0000}"/>
    <cellStyle name="Migliaia 4 2 12 2 2 2" xfId="43195" xr:uid="{00000000-0005-0000-0000-0000225E0000}"/>
    <cellStyle name="Migliaia 4 2 12 2 3" xfId="31778" xr:uid="{00000000-0005-0000-0000-0000235E0000}"/>
    <cellStyle name="Migliaia 4 2 12 3" xfId="14650" xr:uid="{00000000-0005-0000-0000-0000245E0000}"/>
    <cellStyle name="Migliaia 4 2 12 3 2" xfId="37487" xr:uid="{00000000-0005-0000-0000-0000255E0000}"/>
    <cellStyle name="Migliaia 4 2 12 4" xfId="26070" xr:uid="{00000000-0005-0000-0000-0000265E0000}"/>
    <cellStyle name="Migliaia 4 2 13" xfId="6087" xr:uid="{00000000-0005-0000-0000-0000275E0000}"/>
    <cellStyle name="Migliaia 4 2 13 2" xfId="17504" xr:uid="{00000000-0005-0000-0000-0000285E0000}"/>
    <cellStyle name="Migliaia 4 2 13 2 2" xfId="40341" xr:uid="{00000000-0005-0000-0000-0000295E0000}"/>
    <cellStyle name="Migliaia 4 2 13 3" xfId="28924" xr:uid="{00000000-0005-0000-0000-00002A5E0000}"/>
    <cellStyle name="Migliaia 4 2 14" xfId="11796" xr:uid="{00000000-0005-0000-0000-00002B5E0000}"/>
    <cellStyle name="Migliaia 4 2 14 2" xfId="34633" xr:uid="{00000000-0005-0000-0000-00002C5E0000}"/>
    <cellStyle name="Migliaia 4 2 15" xfId="23216" xr:uid="{00000000-0005-0000-0000-00002D5E0000}"/>
    <cellStyle name="Migliaia 4 2 16" xfId="145" xr:uid="{00000000-0005-0000-0000-00002E5E0000}"/>
    <cellStyle name="Migliaia 4 2 2" xfId="131" xr:uid="{00000000-0005-0000-0000-00002F5E0000}"/>
    <cellStyle name="Migliaia 4 2 2 10" xfId="6239" xr:uid="{00000000-0005-0000-0000-0000305E0000}"/>
    <cellStyle name="Migliaia 4 2 2 10 2" xfId="17656" xr:uid="{00000000-0005-0000-0000-0000315E0000}"/>
    <cellStyle name="Migliaia 4 2 2 10 2 2" xfId="40493" xr:uid="{00000000-0005-0000-0000-0000325E0000}"/>
    <cellStyle name="Migliaia 4 2 2 10 3" xfId="29076" xr:uid="{00000000-0005-0000-0000-0000335E0000}"/>
    <cellStyle name="Migliaia 4 2 2 11" xfId="11948" xr:uid="{00000000-0005-0000-0000-0000345E0000}"/>
    <cellStyle name="Migliaia 4 2 2 11 2" xfId="34785" xr:uid="{00000000-0005-0000-0000-0000355E0000}"/>
    <cellStyle name="Migliaia 4 2 2 12" xfId="23368" xr:uid="{00000000-0005-0000-0000-0000365E0000}"/>
    <cellStyle name="Migliaia 4 2 2 13" xfId="326" xr:uid="{00000000-0005-0000-0000-0000375E0000}"/>
    <cellStyle name="Migliaia 4 2 2 2" xfId="476" xr:uid="{00000000-0005-0000-0000-0000385E0000}"/>
    <cellStyle name="Migliaia 4 2 2 2 10" xfId="12068" xr:uid="{00000000-0005-0000-0000-0000395E0000}"/>
    <cellStyle name="Migliaia 4 2 2 2 10 2" xfId="34905" xr:uid="{00000000-0005-0000-0000-00003A5E0000}"/>
    <cellStyle name="Migliaia 4 2 2 2 11" xfId="23488" xr:uid="{00000000-0005-0000-0000-00003B5E0000}"/>
    <cellStyle name="Migliaia 4 2 2 2 2" xfId="730" xr:uid="{00000000-0005-0000-0000-00003C5E0000}"/>
    <cellStyle name="Migliaia 4 2 2 2 2 2" xfId="2292" xr:uid="{00000000-0005-0000-0000-00003D5E0000}"/>
    <cellStyle name="Migliaia 4 2 2 2 2 2 2" xfId="5148" xr:uid="{00000000-0005-0000-0000-00003E5E0000}"/>
    <cellStyle name="Migliaia 4 2 2 2 2 2 2 2" xfId="10856" xr:uid="{00000000-0005-0000-0000-00003F5E0000}"/>
    <cellStyle name="Migliaia 4 2 2 2 2 2 2 2 2" xfId="22274" xr:uid="{00000000-0005-0000-0000-0000405E0000}"/>
    <cellStyle name="Migliaia 4 2 2 2 2 2 2 2 2 2" xfId="45111" xr:uid="{00000000-0005-0000-0000-0000415E0000}"/>
    <cellStyle name="Migliaia 4 2 2 2 2 2 2 2 3" xfId="33694" xr:uid="{00000000-0005-0000-0000-0000425E0000}"/>
    <cellStyle name="Migliaia 4 2 2 2 2 2 2 3" xfId="16566" xr:uid="{00000000-0005-0000-0000-0000435E0000}"/>
    <cellStyle name="Migliaia 4 2 2 2 2 2 2 3 2" xfId="39403" xr:uid="{00000000-0005-0000-0000-0000445E0000}"/>
    <cellStyle name="Migliaia 4 2 2 2 2 2 2 4" xfId="27986" xr:uid="{00000000-0005-0000-0000-0000455E0000}"/>
    <cellStyle name="Migliaia 4 2 2 2 2 2 3" xfId="8003" xr:uid="{00000000-0005-0000-0000-0000465E0000}"/>
    <cellStyle name="Migliaia 4 2 2 2 2 2 3 2" xfId="19420" xr:uid="{00000000-0005-0000-0000-0000475E0000}"/>
    <cellStyle name="Migliaia 4 2 2 2 2 2 3 2 2" xfId="42257" xr:uid="{00000000-0005-0000-0000-0000485E0000}"/>
    <cellStyle name="Migliaia 4 2 2 2 2 2 3 3" xfId="30840" xr:uid="{00000000-0005-0000-0000-0000495E0000}"/>
    <cellStyle name="Migliaia 4 2 2 2 2 2 4" xfId="13712" xr:uid="{00000000-0005-0000-0000-00004A5E0000}"/>
    <cellStyle name="Migliaia 4 2 2 2 2 2 4 2" xfId="36549" xr:uid="{00000000-0005-0000-0000-00004B5E0000}"/>
    <cellStyle name="Migliaia 4 2 2 2 2 2 5" xfId="25132" xr:uid="{00000000-0005-0000-0000-00004C5E0000}"/>
    <cellStyle name="Migliaia 4 2 2 2 2 3" xfId="3721" xr:uid="{00000000-0005-0000-0000-00004D5E0000}"/>
    <cellStyle name="Migliaia 4 2 2 2 2 3 2" xfId="9430" xr:uid="{00000000-0005-0000-0000-00004E5E0000}"/>
    <cellStyle name="Migliaia 4 2 2 2 2 3 2 2" xfId="20847" xr:uid="{00000000-0005-0000-0000-00004F5E0000}"/>
    <cellStyle name="Migliaia 4 2 2 2 2 3 2 2 2" xfId="43684" xr:uid="{00000000-0005-0000-0000-0000505E0000}"/>
    <cellStyle name="Migliaia 4 2 2 2 2 3 2 3" xfId="32267" xr:uid="{00000000-0005-0000-0000-0000515E0000}"/>
    <cellStyle name="Migliaia 4 2 2 2 2 3 3" xfId="15139" xr:uid="{00000000-0005-0000-0000-0000525E0000}"/>
    <cellStyle name="Migliaia 4 2 2 2 2 3 3 2" xfId="37976" xr:uid="{00000000-0005-0000-0000-0000535E0000}"/>
    <cellStyle name="Migliaia 4 2 2 2 2 3 4" xfId="26559" xr:uid="{00000000-0005-0000-0000-0000545E0000}"/>
    <cellStyle name="Migliaia 4 2 2 2 2 4" xfId="6576" xr:uid="{00000000-0005-0000-0000-0000555E0000}"/>
    <cellStyle name="Migliaia 4 2 2 2 2 4 2" xfId="17993" xr:uid="{00000000-0005-0000-0000-0000565E0000}"/>
    <cellStyle name="Migliaia 4 2 2 2 2 4 2 2" xfId="40830" xr:uid="{00000000-0005-0000-0000-0000575E0000}"/>
    <cellStyle name="Migliaia 4 2 2 2 2 4 3" xfId="29413" xr:uid="{00000000-0005-0000-0000-0000585E0000}"/>
    <cellStyle name="Migliaia 4 2 2 2 2 5" xfId="12285" xr:uid="{00000000-0005-0000-0000-0000595E0000}"/>
    <cellStyle name="Migliaia 4 2 2 2 2 5 2" xfId="35122" xr:uid="{00000000-0005-0000-0000-00005A5E0000}"/>
    <cellStyle name="Migliaia 4 2 2 2 2 6" xfId="23705" xr:uid="{00000000-0005-0000-0000-00005B5E0000}"/>
    <cellStyle name="Migliaia 4 2 2 2 3" xfId="990" xr:uid="{00000000-0005-0000-0000-00005C5E0000}"/>
    <cellStyle name="Migliaia 4 2 2 2 3 2" xfId="2509" xr:uid="{00000000-0005-0000-0000-00005D5E0000}"/>
    <cellStyle name="Migliaia 4 2 2 2 3 2 2" xfId="5365" xr:uid="{00000000-0005-0000-0000-00005E5E0000}"/>
    <cellStyle name="Migliaia 4 2 2 2 3 2 2 2" xfId="11073" xr:uid="{00000000-0005-0000-0000-00005F5E0000}"/>
    <cellStyle name="Migliaia 4 2 2 2 3 2 2 2 2" xfId="22491" xr:uid="{00000000-0005-0000-0000-0000605E0000}"/>
    <cellStyle name="Migliaia 4 2 2 2 3 2 2 2 2 2" xfId="45328" xr:uid="{00000000-0005-0000-0000-0000615E0000}"/>
    <cellStyle name="Migliaia 4 2 2 2 3 2 2 2 3" xfId="33911" xr:uid="{00000000-0005-0000-0000-0000625E0000}"/>
    <cellStyle name="Migliaia 4 2 2 2 3 2 2 3" xfId="16783" xr:uid="{00000000-0005-0000-0000-0000635E0000}"/>
    <cellStyle name="Migliaia 4 2 2 2 3 2 2 3 2" xfId="39620" xr:uid="{00000000-0005-0000-0000-0000645E0000}"/>
    <cellStyle name="Migliaia 4 2 2 2 3 2 2 4" xfId="28203" xr:uid="{00000000-0005-0000-0000-0000655E0000}"/>
    <cellStyle name="Migliaia 4 2 2 2 3 2 3" xfId="8220" xr:uid="{00000000-0005-0000-0000-0000665E0000}"/>
    <cellStyle name="Migliaia 4 2 2 2 3 2 3 2" xfId="19637" xr:uid="{00000000-0005-0000-0000-0000675E0000}"/>
    <cellStyle name="Migliaia 4 2 2 2 3 2 3 2 2" xfId="42474" xr:uid="{00000000-0005-0000-0000-0000685E0000}"/>
    <cellStyle name="Migliaia 4 2 2 2 3 2 3 3" xfId="31057" xr:uid="{00000000-0005-0000-0000-0000695E0000}"/>
    <cellStyle name="Migliaia 4 2 2 2 3 2 4" xfId="13929" xr:uid="{00000000-0005-0000-0000-00006A5E0000}"/>
    <cellStyle name="Migliaia 4 2 2 2 3 2 4 2" xfId="36766" xr:uid="{00000000-0005-0000-0000-00006B5E0000}"/>
    <cellStyle name="Migliaia 4 2 2 2 3 2 5" xfId="25349" xr:uid="{00000000-0005-0000-0000-00006C5E0000}"/>
    <cellStyle name="Migliaia 4 2 2 2 3 3" xfId="3938" xr:uid="{00000000-0005-0000-0000-00006D5E0000}"/>
    <cellStyle name="Migliaia 4 2 2 2 3 3 2" xfId="9647" xr:uid="{00000000-0005-0000-0000-00006E5E0000}"/>
    <cellStyle name="Migliaia 4 2 2 2 3 3 2 2" xfId="21064" xr:uid="{00000000-0005-0000-0000-00006F5E0000}"/>
    <cellStyle name="Migliaia 4 2 2 2 3 3 2 2 2" xfId="43901" xr:uid="{00000000-0005-0000-0000-0000705E0000}"/>
    <cellStyle name="Migliaia 4 2 2 2 3 3 2 3" xfId="32484" xr:uid="{00000000-0005-0000-0000-0000715E0000}"/>
    <cellStyle name="Migliaia 4 2 2 2 3 3 3" xfId="15356" xr:uid="{00000000-0005-0000-0000-0000725E0000}"/>
    <cellStyle name="Migliaia 4 2 2 2 3 3 3 2" xfId="38193" xr:uid="{00000000-0005-0000-0000-0000735E0000}"/>
    <cellStyle name="Migliaia 4 2 2 2 3 3 4" xfId="26776" xr:uid="{00000000-0005-0000-0000-0000745E0000}"/>
    <cellStyle name="Migliaia 4 2 2 2 3 4" xfId="6793" xr:uid="{00000000-0005-0000-0000-0000755E0000}"/>
    <cellStyle name="Migliaia 4 2 2 2 3 4 2" xfId="18210" xr:uid="{00000000-0005-0000-0000-0000765E0000}"/>
    <cellStyle name="Migliaia 4 2 2 2 3 4 2 2" xfId="41047" xr:uid="{00000000-0005-0000-0000-0000775E0000}"/>
    <cellStyle name="Migliaia 4 2 2 2 3 4 3" xfId="29630" xr:uid="{00000000-0005-0000-0000-0000785E0000}"/>
    <cellStyle name="Migliaia 4 2 2 2 3 5" xfId="12502" xr:uid="{00000000-0005-0000-0000-0000795E0000}"/>
    <cellStyle name="Migliaia 4 2 2 2 3 5 2" xfId="35339" xr:uid="{00000000-0005-0000-0000-00007A5E0000}"/>
    <cellStyle name="Migliaia 4 2 2 2 3 6" xfId="23922" xr:uid="{00000000-0005-0000-0000-00007B5E0000}"/>
    <cellStyle name="Migliaia 4 2 2 2 4" xfId="1237" xr:uid="{00000000-0005-0000-0000-00007C5E0000}"/>
    <cellStyle name="Migliaia 4 2 2 2 4 2" xfId="2726" xr:uid="{00000000-0005-0000-0000-00007D5E0000}"/>
    <cellStyle name="Migliaia 4 2 2 2 4 2 2" xfId="5582" xr:uid="{00000000-0005-0000-0000-00007E5E0000}"/>
    <cellStyle name="Migliaia 4 2 2 2 4 2 2 2" xfId="11290" xr:uid="{00000000-0005-0000-0000-00007F5E0000}"/>
    <cellStyle name="Migliaia 4 2 2 2 4 2 2 2 2" xfId="22708" xr:uid="{00000000-0005-0000-0000-0000805E0000}"/>
    <cellStyle name="Migliaia 4 2 2 2 4 2 2 2 2 2" xfId="45545" xr:uid="{00000000-0005-0000-0000-0000815E0000}"/>
    <cellStyle name="Migliaia 4 2 2 2 4 2 2 2 3" xfId="34128" xr:uid="{00000000-0005-0000-0000-0000825E0000}"/>
    <cellStyle name="Migliaia 4 2 2 2 4 2 2 3" xfId="17000" xr:uid="{00000000-0005-0000-0000-0000835E0000}"/>
    <cellStyle name="Migliaia 4 2 2 2 4 2 2 3 2" xfId="39837" xr:uid="{00000000-0005-0000-0000-0000845E0000}"/>
    <cellStyle name="Migliaia 4 2 2 2 4 2 2 4" xfId="28420" xr:uid="{00000000-0005-0000-0000-0000855E0000}"/>
    <cellStyle name="Migliaia 4 2 2 2 4 2 3" xfId="8437" xr:uid="{00000000-0005-0000-0000-0000865E0000}"/>
    <cellStyle name="Migliaia 4 2 2 2 4 2 3 2" xfId="19854" xr:uid="{00000000-0005-0000-0000-0000875E0000}"/>
    <cellStyle name="Migliaia 4 2 2 2 4 2 3 2 2" xfId="42691" xr:uid="{00000000-0005-0000-0000-0000885E0000}"/>
    <cellStyle name="Migliaia 4 2 2 2 4 2 3 3" xfId="31274" xr:uid="{00000000-0005-0000-0000-0000895E0000}"/>
    <cellStyle name="Migliaia 4 2 2 2 4 2 4" xfId="14146" xr:uid="{00000000-0005-0000-0000-00008A5E0000}"/>
    <cellStyle name="Migliaia 4 2 2 2 4 2 4 2" xfId="36983" xr:uid="{00000000-0005-0000-0000-00008B5E0000}"/>
    <cellStyle name="Migliaia 4 2 2 2 4 2 5" xfId="25566" xr:uid="{00000000-0005-0000-0000-00008C5E0000}"/>
    <cellStyle name="Migliaia 4 2 2 2 4 3" xfId="4155" xr:uid="{00000000-0005-0000-0000-00008D5E0000}"/>
    <cellStyle name="Migliaia 4 2 2 2 4 3 2" xfId="9864" xr:uid="{00000000-0005-0000-0000-00008E5E0000}"/>
    <cellStyle name="Migliaia 4 2 2 2 4 3 2 2" xfId="21281" xr:uid="{00000000-0005-0000-0000-00008F5E0000}"/>
    <cellStyle name="Migliaia 4 2 2 2 4 3 2 2 2" xfId="44118" xr:uid="{00000000-0005-0000-0000-0000905E0000}"/>
    <cellStyle name="Migliaia 4 2 2 2 4 3 2 3" xfId="32701" xr:uid="{00000000-0005-0000-0000-0000915E0000}"/>
    <cellStyle name="Migliaia 4 2 2 2 4 3 3" xfId="15573" xr:uid="{00000000-0005-0000-0000-0000925E0000}"/>
    <cellStyle name="Migliaia 4 2 2 2 4 3 3 2" xfId="38410" xr:uid="{00000000-0005-0000-0000-0000935E0000}"/>
    <cellStyle name="Migliaia 4 2 2 2 4 3 4" xfId="26993" xr:uid="{00000000-0005-0000-0000-0000945E0000}"/>
    <cellStyle name="Migliaia 4 2 2 2 4 4" xfId="7010" xr:uid="{00000000-0005-0000-0000-0000955E0000}"/>
    <cellStyle name="Migliaia 4 2 2 2 4 4 2" xfId="18427" xr:uid="{00000000-0005-0000-0000-0000965E0000}"/>
    <cellStyle name="Migliaia 4 2 2 2 4 4 2 2" xfId="41264" xr:uid="{00000000-0005-0000-0000-0000975E0000}"/>
    <cellStyle name="Migliaia 4 2 2 2 4 4 3" xfId="29847" xr:uid="{00000000-0005-0000-0000-0000985E0000}"/>
    <cellStyle name="Migliaia 4 2 2 2 4 5" xfId="12719" xr:uid="{00000000-0005-0000-0000-0000995E0000}"/>
    <cellStyle name="Migliaia 4 2 2 2 4 5 2" xfId="35556" xr:uid="{00000000-0005-0000-0000-00009A5E0000}"/>
    <cellStyle name="Migliaia 4 2 2 2 4 6" xfId="24139" xr:uid="{00000000-0005-0000-0000-00009B5E0000}"/>
    <cellStyle name="Migliaia 4 2 2 2 5" xfId="1484" xr:uid="{00000000-0005-0000-0000-00009C5E0000}"/>
    <cellStyle name="Migliaia 4 2 2 2 5 2" xfId="2943" xr:uid="{00000000-0005-0000-0000-00009D5E0000}"/>
    <cellStyle name="Migliaia 4 2 2 2 5 2 2" xfId="5799" xr:uid="{00000000-0005-0000-0000-00009E5E0000}"/>
    <cellStyle name="Migliaia 4 2 2 2 5 2 2 2" xfId="11507" xr:uid="{00000000-0005-0000-0000-00009F5E0000}"/>
    <cellStyle name="Migliaia 4 2 2 2 5 2 2 2 2" xfId="22925" xr:uid="{00000000-0005-0000-0000-0000A05E0000}"/>
    <cellStyle name="Migliaia 4 2 2 2 5 2 2 2 2 2" xfId="45762" xr:uid="{00000000-0005-0000-0000-0000A15E0000}"/>
    <cellStyle name="Migliaia 4 2 2 2 5 2 2 2 3" xfId="34345" xr:uid="{00000000-0005-0000-0000-0000A25E0000}"/>
    <cellStyle name="Migliaia 4 2 2 2 5 2 2 3" xfId="17217" xr:uid="{00000000-0005-0000-0000-0000A35E0000}"/>
    <cellStyle name="Migliaia 4 2 2 2 5 2 2 3 2" xfId="40054" xr:uid="{00000000-0005-0000-0000-0000A45E0000}"/>
    <cellStyle name="Migliaia 4 2 2 2 5 2 2 4" xfId="28637" xr:uid="{00000000-0005-0000-0000-0000A55E0000}"/>
    <cellStyle name="Migliaia 4 2 2 2 5 2 3" xfId="8654" xr:uid="{00000000-0005-0000-0000-0000A65E0000}"/>
    <cellStyle name="Migliaia 4 2 2 2 5 2 3 2" xfId="20071" xr:uid="{00000000-0005-0000-0000-0000A75E0000}"/>
    <cellStyle name="Migliaia 4 2 2 2 5 2 3 2 2" xfId="42908" xr:uid="{00000000-0005-0000-0000-0000A85E0000}"/>
    <cellStyle name="Migliaia 4 2 2 2 5 2 3 3" xfId="31491" xr:uid="{00000000-0005-0000-0000-0000A95E0000}"/>
    <cellStyle name="Migliaia 4 2 2 2 5 2 4" xfId="14363" xr:uid="{00000000-0005-0000-0000-0000AA5E0000}"/>
    <cellStyle name="Migliaia 4 2 2 2 5 2 4 2" xfId="37200" xr:uid="{00000000-0005-0000-0000-0000AB5E0000}"/>
    <cellStyle name="Migliaia 4 2 2 2 5 2 5" xfId="25783" xr:uid="{00000000-0005-0000-0000-0000AC5E0000}"/>
    <cellStyle name="Migliaia 4 2 2 2 5 3" xfId="4372" xr:uid="{00000000-0005-0000-0000-0000AD5E0000}"/>
    <cellStyle name="Migliaia 4 2 2 2 5 3 2" xfId="10081" xr:uid="{00000000-0005-0000-0000-0000AE5E0000}"/>
    <cellStyle name="Migliaia 4 2 2 2 5 3 2 2" xfId="21498" xr:uid="{00000000-0005-0000-0000-0000AF5E0000}"/>
    <cellStyle name="Migliaia 4 2 2 2 5 3 2 2 2" xfId="44335" xr:uid="{00000000-0005-0000-0000-0000B05E0000}"/>
    <cellStyle name="Migliaia 4 2 2 2 5 3 2 3" xfId="32918" xr:uid="{00000000-0005-0000-0000-0000B15E0000}"/>
    <cellStyle name="Migliaia 4 2 2 2 5 3 3" xfId="15790" xr:uid="{00000000-0005-0000-0000-0000B25E0000}"/>
    <cellStyle name="Migliaia 4 2 2 2 5 3 3 2" xfId="38627" xr:uid="{00000000-0005-0000-0000-0000B35E0000}"/>
    <cellStyle name="Migliaia 4 2 2 2 5 3 4" xfId="27210" xr:uid="{00000000-0005-0000-0000-0000B45E0000}"/>
    <cellStyle name="Migliaia 4 2 2 2 5 4" xfId="7227" xr:uid="{00000000-0005-0000-0000-0000B55E0000}"/>
    <cellStyle name="Migliaia 4 2 2 2 5 4 2" xfId="18644" xr:uid="{00000000-0005-0000-0000-0000B65E0000}"/>
    <cellStyle name="Migliaia 4 2 2 2 5 4 2 2" xfId="41481" xr:uid="{00000000-0005-0000-0000-0000B75E0000}"/>
    <cellStyle name="Migliaia 4 2 2 2 5 4 3" xfId="30064" xr:uid="{00000000-0005-0000-0000-0000B85E0000}"/>
    <cellStyle name="Migliaia 4 2 2 2 5 5" xfId="12936" xr:uid="{00000000-0005-0000-0000-0000B95E0000}"/>
    <cellStyle name="Migliaia 4 2 2 2 5 5 2" xfId="35773" xr:uid="{00000000-0005-0000-0000-0000BA5E0000}"/>
    <cellStyle name="Migliaia 4 2 2 2 5 6" xfId="24356" xr:uid="{00000000-0005-0000-0000-0000BB5E0000}"/>
    <cellStyle name="Migliaia 4 2 2 2 6" xfId="1731" xr:uid="{00000000-0005-0000-0000-0000BC5E0000}"/>
    <cellStyle name="Migliaia 4 2 2 2 6 2" xfId="3160" xr:uid="{00000000-0005-0000-0000-0000BD5E0000}"/>
    <cellStyle name="Migliaia 4 2 2 2 6 2 2" xfId="6016" xr:uid="{00000000-0005-0000-0000-0000BE5E0000}"/>
    <cellStyle name="Migliaia 4 2 2 2 6 2 2 2" xfId="11724" xr:uid="{00000000-0005-0000-0000-0000BF5E0000}"/>
    <cellStyle name="Migliaia 4 2 2 2 6 2 2 2 2" xfId="23142" xr:uid="{00000000-0005-0000-0000-0000C05E0000}"/>
    <cellStyle name="Migliaia 4 2 2 2 6 2 2 2 2 2" xfId="45979" xr:uid="{00000000-0005-0000-0000-0000C15E0000}"/>
    <cellStyle name="Migliaia 4 2 2 2 6 2 2 2 3" xfId="34562" xr:uid="{00000000-0005-0000-0000-0000C25E0000}"/>
    <cellStyle name="Migliaia 4 2 2 2 6 2 2 3" xfId="17434" xr:uid="{00000000-0005-0000-0000-0000C35E0000}"/>
    <cellStyle name="Migliaia 4 2 2 2 6 2 2 3 2" xfId="40271" xr:uid="{00000000-0005-0000-0000-0000C45E0000}"/>
    <cellStyle name="Migliaia 4 2 2 2 6 2 2 4" xfId="28854" xr:uid="{00000000-0005-0000-0000-0000C55E0000}"/>
    <cellStyle name="Migliaia 4 2 2 2 6 2 3" xfId="8871" xr:uid="{00000000-0005-0000-0000-0000C65E0000}"/>
    <cellStyle name="Migliaia 4 2 2 2 6 2 3 2" xfId="20288" xr:uid="{00000000-0005-0000-0000-0000C75E0000}"/>
    <cellStyle name="Migliaia 4 2 2 2 6 2 3 2 2" xfId="43125" xr:uid="{00000000-0005-0000-0000-0000C85E0000}"/>
    <cellStyle name="Migliaia 4 2 2 2 6 2 3 3" xfId="31708" xr:uid="{00000000-0005-0000-0000-0000C95E0000}"/>
    <cellStyle name="Migliaia 4 2 2 2 6 2 4" xfId="14580" xr:uid="{00000000-0005-0000-0000-0000CA5E0000}"/>
    <cellStyle name="Migliaia 4 2 2 2 6 2 4 2" xfId="37417" xr:uid="{00000000-0005-0000-0000-0000CB5E0000}"/>
    <cellStyle name="Migliaia 4 2 2 2 6 2 5" xfId="26000" xr:uid="{00000000-0005-0000-0000-0000CC5E0000}"/>
    <cellStyle name="Migliaia 4 2 2 2 6 3" xfId="4589" xr:uid="{00000000-0005-0000-0000-0000CD5E0000}"/>
    <cellStyle name="Migliaia 4 2 2 2 6 3 2" xfId="10298" xr:uid="{00000000-0005-0000-0000-0000CE5E0000}"/>
    <cellStyle name="Migliaia 4 2 2 2 6 3 2 2" xfId="21715" xr:uid="{00000000-0005-0000-0000-0000CF5E0000}"/>
    <cellStyle name="Migliaia 4 2 2 2 6 3 2 2 2" xfId="44552" xr:uid="{00000000-0005-0000-0000-0000D05E0000}"/>
    <cellStyle name="Migliaia 4 2 2 2 6 3 2 3" xfId="33135" xr:uid="{00000000-0005-0000-0000-0000D15E0000}"/>
    <cellStyle name="Migliaia 4 2 2 2 6 3 3" xfId="16007" xr:uid="{00000000-0005-0000-0000-0000D25E0000}"/>
    <cellStyle name="Migliaia 4 2 2 2 6 3 3 2" xfId="38844" xr:uid="{00000000-0005-0000-0000-0000D35E0000}"/>
    <cellStyle name="Migliaia 4 2 2 2 6 3 4" xfId="27427" xr:uid="{00000000-0005-0000-0000-0000D45E0000}"/>
    <cellStyle name="Migliaia 4 2 2 2 6 4" xfId="7444" xr:uid="{00000000-0005-0000-0000-0000D55E0000}"/>
    <cellStyle name="Migliaia 4 2 2 2 6 4 2" xfId="18861" xr:uid="{00000000-0005-0000-0000-0000D65E0000}"/>
    <cellStyle name="Migliaia 4 2 2 2 6 4 2 2" xfId="41698" xr:uid="{00000000-0005-0000-0000-0000D75E0000}"/>
    <cellStyle name="Migliaia 4 2 2 2 6 4 3" xfId="30281" xr:uid="{00000000-0005-0000-0000-0000D85E0000}"/>
    <cellStyle name="Migliaia 4 2 2 2 6 5" xfId="13153" xr:uid="{00000000-0005-0000-0000-0000D95E0000}"/>
    <cellStyle name="Migliaia 4 2 2 2 6 5 2" xfId="35990" xr:uid="{00000000-0005-0000-0000-0000DA5E0000}"/>
    <cellStyle name="Migliaia 4 2 2 2 6 6" xfId="24573" xr:uid="{00000000-0005-0000-0000-0000DB5E0000}"/>
    <cellStyle name="Migliaia 4 2 2 2 7" xfId="2075" xr:uid="{00000000-0005-0000-0000-0000DC5E0000}"/>
    <cellStyle name="Migliaia 4 2 2 2 7 2" xfId="4931" xr:uid="{00000000-0005-0000-0000-0000DD5E0000}"/>
    <cellStyle name="Migliaia 4 2 2 2 7 2 2" xfId="10639" xr:uid="{00000000-0005-0000-0000-0000DE5E0000}"/>
    <cellStyle name="Migliaia 4 2 2 2 7 2 2 2" xfId="22057" xr:uid="{00000000-0005-0000-0000-0000DF5E0000}"/>
    <cellStyle name="Migliaia 4 2 2 2 7 2 2 2 2" xfId="44894" xr:uid="{00000000-0005-0000-0000-0000E05E0000}"/>
    <cellStyle name="Migliaia 4 2 2 2 7 2 2 3" xfId="33477" xr:uid="{00000000-0005-0000-0000-0000E15E0000}"/>
    <cellStyle name="Migliaia 4 2 2 2 7 2 3" xfId="16349" xr:uid="{00000000-0005-0000-0000-0000E25E0000}"/>
    <cellStyle name="Migliaia 4 2 2 2 7 2 3 2" xfId="39186" xr:uid="{00000000-0005-0000-0000-0000E35E0000}"/>
    <cellStyle name="Migliaia 4 2 2 2 7 2 4" xfId="27769" xr:uid="{00000000-0005-0000-0000-0000E45E0000}"/>
    <cellStyle name="Migliaia 4 2 2 2 7 3" xfId="7786" xr:uid="{00000000-0005-0000-0000-0000E55E0000}"/>
    <cellStyle name="Migliaia 4 2 2 2 7 3 2" xfId="19203" xr:uid="{00000000-0005-0000-0000-0000E65E0000}"/>
    <cellStyle name="Migliaia 4 2 2 2 7 3 2 2" xfId="42040" xr:uid="{00000000-0005-0000-0000-0000E75E0000}"/>
    <cellStyle name="Migliaia 4 2 2 2 7 3 3" xfId="30623" xr:uid="{00000000-0005-0000-0000-0000E85E0000}"/>
    <cellStyle name="Migliaia 4 2 2 2 7 4" xfId="13495" xr:uid="{00000000-0005-0000-0000-0000E95E0000}"/>
    <cellStyle name="Migliaia 4 2 2 2 7 4 2" xfId="36332" xr:uid="{00000000-0005-0000-0000-0000EA5E0000}"/>
    <cellStyle name="Migliaia 4 2 2 2 7 5" xfId="24915" xr:uid="{00000000-0005-0000-0000-0000EB5E0000}"/>
    <cellStyle name="Migliaia 4 2 2 2 8" xfId="3504" xr:uid="{00000000-0005-0000-0000-0000EC5E0000}"/>
    <cellStyle name="Migliaia 4 2 2 2 8 2" xfId="9213" xr:uid="{00000000-0005-0000-0000-0000ED5E0000}"/>
    <cellStyle name="Migliaia 4 2 2 2 8 2 2" xfId="20630" xr:uid="{00000000-0005-0000-0000-0000EE5E0000}"/>
    <cellStyle name="Migliaia 4 2 2 2 8 2 2 2" xfId="43467" xr:uid="{00000000-0005-0000-0000-0000EF5E0000}"/>
    <cellStyle name="Migliaia 4 2 2 2 8 2 3" xfId="32050" xr:uid="{00000000-0005-0000-0000-0000F05E0000}"/>
    <cellStyle name="Migliaia 4 2 2 2 8 3" xfId="14922" xr:uid="{00000000-0005-0000-0000-0000F15E0000}"/>
    <cellStyle name="Migliaia 4 2 2 2 8 3 2" xfId="37759" xr:uid="{00000000-0005-0000-0000-0000F25E0000}"/>
    <cellStyle name="Migliaia 4 2 2 2 8 4" xfId="26342" xr:uid="{00000000-0005-0000-0000-0000F35E0000}"/>
    <cellStyle name="Migliaia 4 2 2 2 9" xfId="6359" xr:uid="{00000000-0005-0000-0000-0000F45E0000}"/>
    <cellStyle name="Migliaia 4 2 2 2 9 2" xfId="17776" xr:uid="{00000000-0005-0000-0000-0000F55E0000}"/>
    <cellStyle name="Migliaia 4 2 2 2 9 2 2" xfId="40613" xr:uid="{00000000-0005-0000-0000-0000F65E0000}"/>
    <cellStyle name="Migliaia 4 2 2 2 9 3" xfId="29196" xr:uid="{00000000-0005-0000-0000-0000F75E0000}"/>
    <cellStyle name="Migliaia 4 2 2 3" xfId="596" xr:uid="{00000000-0005-0000-0000-0000F85E0000}"/>
    <cellStyle name="Migliaia 4 2 2 3 2" xfId="2178" xr:uid="{00000000-0005-0000-0000-0000F95E0000}"/>
    <cellStyle name="Migliaia 4 2 2 3 2 2" xfId="5034" xr:uid="{00000000-0005-0000-0000-0000FA5E0000}"/>
    <cellStyle name="Migliaia 4 2 2 3 2 2 2" xfId="10742" xr:uid="{00000000-0005-0000-0000-0000FB5E0000}"/>
    <cellStyle name="Migliaia 4 2 2 3 2 2 2 2" xfId="22160" xr:uid="{00000000-0005-0000-0000-0000FC5E0000}"/>
    <cellStyle name="Migliaia 4 2 2 3 2 2 2 2 2" xfId="44997" xr:uid="{00000000-0005-0000-0000-0000FD5E0000}"/>
    <cellStyle name="Migliaia 4 2 2 3 2 2 2 3" xfId="33580" xr:uid="{00000000-0005-0000-0000-0000FE5E0000}"/>
    <cellStyle name="Migliaia 4 2 2 3 2 2 3" xfId="16452" xr:uid="{00000000-0005-0000-0000-0000FF5E0000}"/>
    <cellStyle name="Migliaia 4 2 2 3 2 2 3 2" xfId="39289" xr:uid="{00000000-0005-0000-0000-0000005F0000}"/>
    <cellStyle name="Migliaia 4 2 2 3 2 2 4" xfId="27872" xr:uid="{00000000-0005-0000-0000-0000015F0000}"/>
    <cellStyle name="Migliaia 4 2 2 3 2 3" xfId="7889" xr:uid="{00000000-0005-0000-0000-0000025F0000}"/>
    <cellStyle name="Migliaia 4 2 2 3 2 3 2" xfId="19306" xr:uid="{00000000-0005-0000-0000-0000035F0000}"/>
    <cellStyle name="Migliaia 4 2 2 3 2 3 2 2" xfId="42143" xr:uid="{00000000-0005-0000-0000-0000045F0000}"/>
    <cellStyle name="Migliaia 4 2 2 3 2 3 3" xfId="30726" xr:uid="{00000000-0005-0000-0000-0000055F0000}"/>
    <cellStyle name="Migliaia 4 2 2 3 2 4" xfId="13598" xr:uid="{00000000-0005-0000-0000-0000065F0000}"/>
    <cellStyle name="Migliaia 4 2 2 3 2 4 2" xfId="36435" xr:uid="{00000000-0005-0000-0000-0000075F0000}"/>
    <cellStyle name="Migliaia 4 2 2 3 2 5" xfId="25018" xr:uid="{00000000-0005-0000-0000-0000085F0000}"/>
    <cellStyle name="Migliaia 4 2 2 3 3" xfId="3607" xr:uid="{00000000-0005-0000-0000-0000095F0000}"/>
    <cellStyle name="Migliaia 4 2 2 3 3 2" xfId="9316" xr:uid="{00000000-0005-0000-0000-00000A5F0000}"/>
    <cellStyle name="Migliaia 4 2 2 3 3 2 2" xfId="20733" xr:uid="{00000000-0005-0000-0000-00000B5F0000}"/>
    <cellStyle name="Migliaia 4 2 2 3 3 2 2 2" xfId="43570" xr:uid="{00000000-0005-0000-0000-00000C5F0000}"/>
    <cellStyle name="Migliaia 4 2 2 3 3 2 3" xfId="32153" xr:uid="{00000000-0005-0000-0000-00000D5F0000}"/>
    <cellStyle name="Migliaia 4 2 2 3 3 3" xfId="15025" xr:uid="{00000000-0005-0000-0000-00000E5F0000}"/>
    <cellStyle name="Migliaia 4 2 2 3 3 3 2" xfId="37862" xr:uid="{00000000-0005-0000-0000-00000F5F0000}"/>
    <cellStyle name="Migliaia 4 2 2 3 3 4" xfId="26445" xr:uid="{00000000-0005-0000-0000-0000105F0000}"/>
    <cellStyle name="Migliaia 4 2 2 3 4" xfId="6462" xr:uid="{00000000-0005-0000-0000-0000115F0000}"/>
    <cellStyle name="Migliaia 4 2 2 3 4 2" xfId="17879" xr:uid="{00000000-0005-0000-0000-0000125F0000}"/>
    <cellStyle name="Migliaia 4 2 2 3 4 2 2" xfId="40716" xr:uid="{00000000-0005-0000-0000-0000135F0000}"/>
    <cellStyle name="Migliaia 4 2 2 3 4 3" xfId="29299" xr:uid="{00000000-0005-0000-0000-0000145F0000}"/>
    <cellStyle name="Migliaia 4 2 2 3 5" xfId="12171" xr:uid="{00000000-0005-0000-0000-0000155F0000}"/>
    <cellStyle name="Migliaia 4 2 2 3 5 2" xfId="35008" xr:uid="{00000000-0005-0000-0000-0000165F0000}"/>
    <cellStyle name="Migliaia 4 2 2 3 6" xfId="23591" xr:uid="{00000000-0005-0000-0000-0000175F0000}"/>
    <cellStyle name="Migliaia 4 2 2 4" xfId="859" xr:uid="{00000000-0005-0000-0000-0000185F0000}"/>
    <cellStyle name="Migliaia 4 2 2 4 2" xfId="2395" xr:uid="{00000000-0005-0000-0000-0000195F0000}"/>
    <cellStyle name="Migliaia 4 2 2 4 2 2" xfId="5251" xr:uid="{00000000-0005-0000-0000-00001A5F0000}"/>
    <cellStyle name="Migliaia 4 2 2 4 2 2 2" xfId="10959" xr:uid="{00000000-0005-0000-0000-00001B5F0000}"/>
    <cellStyle name="Migliaia 4 2 2 4 2 2 2 2" xfId="22377" xr:uid="{00000000-0005-0000-0000-00001C5F0000}"/>
    <cellStyle name="Migliaia 4 2 2 4 2 2 2 2 2" xfId="45214" xr:uid="{00000000-0005-0000-0000-00001D5F0000}"/>
    <cellStyle name="Migliaia 4 2 2 4 2 2 2 3" xfId="33797" xr:uid="{00000000-0005-0000-0000-00001E5F0000}"/>
    <cellStyle name="Migliaia 4 2 2 4 2 2 3" xfId="16669" xr:uid="{00000000-0005-0000-0000-00001F5F0000}"/>
    <cellStyle name="Migliaia 4 2 2 4 2 2 3 2" xfId="39506" xr:uid="{00000000-0005-0000-0000-0000205F0000}"/>
    <cellStyle name="Migliaia 4 2 2 4 2 2 4" xfId="28089" xr:uid="{00000000-0005-0000-0000-0000215F0000}"/>
    <cellStyle name="Migliaia 4 2 2 4 2 3" xfId="8106" xr:uid="{00000000-0005-0000-0000-0000225F0000}"/>
    <cellStyle name="Migliaia 4 2 2 4 2 3 2" xfId="19523" xr:uid="{00000000-0005-0000-0000-0000235F0000}"/>
    <cellStyle name="Migliaia 4 2 2 4 2 3 2 2" xfId="42360" xr:uid="{00000000-0005-0000-0000-0000245F0000}"/>
    <cellStyle name="Migliaia 4 2 2 4 2 3 3" xfId="30943" xr:uid="{00000000-0005-0000-0000-0000255F0000}"/>
    <cellStyle name="Migliaia 4 2 2 4 2 4" xfId="13815" xr:uid="{00000000-0005-0000-0000-0000265F0000}"/>
    <cellStyle name="Migliaia 4 2 2 4 2 4 2" xfId="36652" xr:uid="{00000000-0005-0000-0000-0000275F0000}"/>
    <cellStyle name="Migliaia 4 2 2 4 2 5" xfId="25235" xr:uid="{00000000-0005-0000-0000-0000285F0000}"/>
    <cellStyle name="Migliaia 4 2 2 4 3" xfId="3824" xr:uid="{00000000-0005-0000-0000-0000295F0000}"/>
    <cellStyle name="Migliaia 4 2 2 4 3 2" xfId="9533" xr:uid="{00000000-0005-0000-0000-00002A5F0000}"/>
    <cellStyle name="Migliaia 4 2 2 4 3 2 2" xfId="20950" xr:uid="{00000000-0005-0000-0000-00002B5F0000}"/>
    <cellStyle name="Migliaia 4 2 2 4 3 2 2 2" xfId="43787" xr:uid="{00000000-0005-0000-0000-00002C5F0000}"/>
    <cellStyle name="Migliaia 4 2 2 4 3 2 3" xfId="32370" xr:uid="{00000000-0005-0000-0000-00002D5F0000}"/>
    <cellStyle name="Migliaia 4 2 2 4 3 3" xfId="15242" xr:uid="{00000000-0005-0000-0000-00002E5F0000}"/>
    <cellStyle name="Migliaia 4 2 2 4 3 3 2" xfId="38079" xr:uid="{00000000-0005-0000-0000-00002F5F0000}"/>
    <cellStyle name="Migliaia 4 2 2 4 3 4" xfId="26662" xr:uid="{00000000-0005-0000-0000-0000305F0000}"/>
    <cellStyle name="Migliaia 4 2 2 4 4" xfId="6679" xr:uid="{00000000-0005-0000-0000-0000315F0000}"/>
    <cellStyle name="Migliaia 4 2 2 4 4 2" xfId="18096" xr:uid="{00000000-0005-0000-0000-0000325F0000}"/>
    <cellStyle name="Migliaia 4 2 2 4 4 2 2" xfId="40933" xr:uid="{00000000-0005-0000-0000-0000335F0000}"/>
    <cellStyle name="Migliaia 4 2 2 4 4 3" xfId="29516" xr:uid="{00000000-0005-0000-0000-0000345F0000}"/>
    <cellStyle name="Migliaia 4 2 2 4 5" xfId="12388" xr:uid="{00000000-0005-0000-0000-0000355F0000}"/>
    <cellStyle name="Migliaia 4 2 2 4 5 2" xfId="35225" xr:uid="{00000000-0005-0000-0000-0000365F0000}"/>
    <cellStyle name="Migliaia 4 2 2 4 6" xfId="23808" xr:uid="{00000000-0005-0000-0000-0000375F0000}"/>
    <cellStyle name="Migliaia 4 2 2 5" xfId="1106" xr:uid="{00000000-0005-0000-0000-0000385F0000}"/>
    <cellStyle name="Migliaia 4 2 2 5 2" xfId="2612" xr:uid="{00000000-0005-0000-0000-0000395F0000}"/>
    <cellStyle name="Migliaia 4 2 2 5 2 2" xfId="5468" xr:uid="{00000000-0005-0000-0000-00003A5F0000}"/>
    <cellStyle name="Migliaia 4 2 2 5 2 2 2" xfId="11176" xr:uid="{00000000-0005-0000-0000-00003B5F0000}"/>
    <cellStyle name="Migliaia 4 2 2 5 2 2 2 2" xfId="22594" xr:uid="{00000000-0005-0000-0000-00003C5F0000}"/>
    <cellStyle name="Migliaia 4 2 2 5 2 2 2 2 2" xfId="45431" xr:uid="{00000000-0005-0000-0000-00003D5F0000}"/>
    <cellStyle name="Migliaia 4 2 2 5 2 2 2 3" xfId="34014" xr:uid="{00000000-0005-0000-0000-00003E5F0000}"/>
    <cellStyle name="Migliaia 4 2 2 5 2 2 3" xfId="16886" xr:uid="{00000000-0005-0000-0000-00003F5F0000}"/>
    <cellStyle name="Migliaia 4 2 2 5 2 2 3 2" xfId="39723" xr:uid="{00000000-0005-0000-0000-0000405F0000}"/>
    <cellStyle name="Migliaia 4 2 2 5 2 2 4" xfId="28306" xr:uid="{00000000-0005-0000-0000-0000415F0000}"/>
    <cellStyle name="Migliaia 4 2 2 5 2 3" xfId="8323" xr:uid="{00000000-0005-0000-0000-0000425F0000}"/>
    <cellStyle name="Migliaia 4 2 2 5 2 3 2" xfId="19740" xr:uid="{00000000-0005-0000-0000-0000435F0000}"/>
    <cellStyle name="Migliaia 4 2 2 5 2 3 2 2" xfId="42577" xr:uid="{00000000-0005-0000-0000-0000445F0000}"/>
    <cellStyle name="Migliaia 4 2 2 5 2 3 3" xfId="31160" xr:uid="{00000000-0005-0000-0000-0000455F0000}"/>
    <cellStyle name="Migliaia 4 2 2 5 2 4" xfId="14032" xr:uid="{00000000-0005-0000-0000-0000465F0000}"/>
    <cellStyle name="Migliaia 4 2 2 5 2 4 2" xfId="36869" xr:uid="{00000000-0005-0000-0000-0000475F0000}"/>
    <cellStyle name="Migliaia 4 2 2 5 2 5" xfId="25452" xr:uid="{00000000-0005-0000-0000-0000485F0000}"/>
    <cellStyle name="Migliaia 4 2 2 5 3" xfId="4041" xr:uid="{00000000-0005-0000-0000-0000495F0000}"/>
    <cellStyle name="Migliaia 4 2 2 5 3 2" xfId="9750" xr:uid="{00000000-0005-0000-0000-00004A5F0000}"/>
    <cellStyle name="Migliaia 4 2 2 5 3 2 2" xfId="21167" xr:uid="{00000000-0005-0000-0000-00004B5F0000}"/>
    <cellStyle name="Migliaia 4 2 2 5 3 2 2 2" xfId="44004" xr:uid="{00000000-0005-0000-0000-00004C5F0000}"/>
    <cellStyle name="Migliaia 4 2 2 5 3 2 3" xfId="32587" xr:uid="{00000000-0005-0000-0000-00004D5F0000}"/>
    <cellStyle name="Migliaia 4 2 2 5 3 3" xfId="15459" xr:uid="{00000000-0005-0000-0000-00004E5F0000}"/>
    <cellStyle name="Migliaia 4 2 2 5 3 3 2" xfId="38296" xr:uid="{00000000-0005-0000-0000-00004F5F0000}"/>
    <cellStyle name="Migliaia 4 2 2 5 3 4" xfId="26879" xr:uid="{00000000-0005-0000-0000-0000505F0000}"/>
    <cellStyle name="Migliaia 4 2 2 5 4" xfId="6896" xr:uid="{00000000-0005-0000-0000-0000515F0000}"/>
    <cellStyle name="Migliaia 4 2 2 5 4 2" xfId="18313" xr:uid="{00000000-0005-0000-0000-0000525F0000}"/>
    <cellStyle name="Migliaia 4 2 2 5 4 2 2" xfId="41150" xr:uid="{00000000-0005-0000-0000-0000535F0000}"/>
    <cellStyle name="Migliaia 4 2 2 5 4 3" xfId="29733" xr:uid="{00000000-0005-0000-0000-0000545F0000}"/>
    <cellStyle name="Migliaia 4 2 2 5 5" xfId="12605" xr:uid="{00000000-0005-0000-0000-0000555F0000}"/>
    <cellStyle name="Migliaia 4 2 2 5 5 2" xfId="35442" xr:uid="{00000000-0005-0000-0000-0000565F0000}"/>
    <cellStyle name="Migliaia 4 2 2 5 6" xfId="24025" xr:uid="{00000000-0005-0000-0000-0000575F0000}"/>
    <cellStyle name="Migliaia 4 2 2 6" xfId="1353" xr:uid="{00000000-0005-0000-0000-0000585F0000}"/>
    <cellStyle name="Migliaia 4 2 2 6 2" xfId="2829" xr:uid="{00000000-0005-0000-0000-0000595F0000}"/>
    <cellStyle name="Migliaia 4 2 2 6 2 2" xfId="5685" xr:uid="{00000000-0005-0000-0000-00005A5F0000}"/>
    <cellStyle name="Migliaia 4 2 2 6 2 2 2" xfId="11393" xr:uid="{00000000-0005-0000-0000-00005B5F0000}"/>
    <cellStyle name="Migliaia 4 2 2 6 2 2 2 2" xfId="22811" xr:uid="{00000000-0005-0000-0000-00005C5F0000}"/>
    <cellStyle name="Migliaia 4 2 2 6 2 2 2 2 2" xfId="45648" xr:uid="{00000000-0005-0000-0000-00005D5F0000}"/>
    <cellStyle name="Migliaia 4 2 2 6 2 2 2 3" xfId="34231" xr:uid="{00000000-0005-0000-0000-00005E5F0000}"/>
    <cellStyle name="Migliaia 4 2 2 6 2 2 3" xfId="17103" xr:uid="{00000000-0005-0000-0000-00005F5F0000}"/>
    <cellStyle name="Migliaia 4 2 2 6 2 2 3 2" xfId="39940" xr:uid="{00000000-0005-0000-0000-0000605F0000}"/>
    <cellStyle name="Migliaia 4 2 2 6 2 2 4" xfId="28523" xr:uid="{00000000-0005-0000-0000-0000615F0000}"/>
    <cellStyle name="Migliaia 4 2 2 6 2 3" xfId="8540" xr:uid="{00000000-0005-0000-0000-0000625F0000}"/>
    <cellStyle name="Migliaia 4 2 2 6 2 3 2" xfId="19957" xr:uid="{00000000-0005-0000-0000-0000635F0000}"/>
    <cellStyle name="Migliaia 4 2 2 6 2 3 2 2" xfId="42794" xr:uid="{00000000-0005-0000-0000-0000645F0000}"/>
    <cellStyle name="Migliaia 4 2 2 6 2 3 3" xfId="31377" xr:uid="{00000000-0005-0000-0000-0000655F0000}"/>
    <cellStyle name="Migliaia 4 2 2 6 2 4" xfId="14249" xr:uid="{00000000-0005-0000-0000-0000665F0000}"/>
    <cellStyle name="Migliaia 4 2 2 6 2 4 2" xfId="37086" xr:uid="{00000000-0005-0000-0000-0000675F0000}"/>
    <cellStyle name="Migliaia 4 2 2 6 2 5" xfId="25669" xr:uid="{00000000-0005-0000-0000-0000685F0000}"/>
    <cellStyle name="Migliaia 4 2 2 6 3" xfId="4258" xr:uid="{00000000-0005-0000-0000-0000695F0000}"/>
    <cellStyle name="Migliaia 4 2 2 6 3 2" xfId="9967" xr:uid="{00000000-0005-0000-0000-00006A5F0000}"/>
    <cellStyle name="Migliaia 4 2 2 6 3 2 2" xfId="21384" xr:uid="{00000000-0005-0000-0000-00006B5F0000}"/>
    <cellStyle name="Migliaia 4 2 2 6 3 2 2 2" xfId="44221" xr:uid="{00000000-0005-0000-0000-00006C5F0000}"/>
    <cellStyle name="Migliaia 4 2 2 6 3 2 3" xfId="32804" xr:uid="{00000000-0005-0000-0000-00006D5F0000}"/>
    <cellStyle name="Migliaia 4 2 2 6 3 3" xfId="15676" xr:uid="{00000000-0005-0000-0000-00006E5F0000}"/>
    <cellStyle name="Migliaia 4 2 2 6 3 3 2" xfId="38513" xr:uid="{00000000-0005-0000-0000-00006F5F0000}"/>
    <cellStyle name="Migliaia 4 2 2 6 3 4" xfId="27096" xr:uid="{00000000-0005-0000-0000-0000705F0000}"/>
    <cellStyle name="Migliaia 4 2 2 6 4" xfId="7113" xr:uid="{00000000-0005-0000-0000-0000715F0000}"/>
    <cellStyle name="Migliaia 4 2 2 6 4 2" xfId="18530" xr:uid="{00000000-0005-0000-0000-0000725F0000}"/>
    <cellStyle name="Migliaia 4 2 2 6 4 2 2" xfId="41367" xr:uid="{00000000-0005-0000-0000-0000735F0000}"/>
    <cellStyle name="Migliaia 4 2 2 6 4 3" xfId="29950" xr:uid="{00000000-0005-0000-0000-0000745F0000}"/>
    <cellStyle name="Migliaia 4 2 2 6 5" xfId="12822" xr:uid="{00000000-0005-0000-0000-0000755F0000}"/>
    <cellStyle name="Migliaia 4 2 2 6 5 2" xfId="35659" xr:uid="{00000000-0005-0000-0000-0000765F0000}"/>
    <cellStyle name="Migliaia 4 2 2 6 6" xfId="24242" xr:uid="{00000000-0005-0000-0000-0000775F0000}"/>
    <cellStyle name="Migliaia 4 2 2 7" xfId="1600" xr:uid="{00000000-0005-0000-0000-0000785F0000}"/>
    <cellStyle name="Migliaia 4 2 2 7 2" xfId="3046" xr:uid="{00000000-0005-0000-0000-0000795F0000}"/>
    <cellStyle name="Migliaia 4 2 2 7 2 2" xfId="5902" xr:uid="{00000000-0005-0000-0000-00007A5F0000}"/>
    <cellStyle name="Migliaia 4 2 2 7 2 2 2" xfId="11610" xr:uid="{00000000-0005-0000-0000-00007B5F0000}"/>
    <cellStyle name="Migliaia 4 2 2 7 2 2 2 2" xfId="23028" xr:uid="{00000000-0005-0000-0000-00007C5F0000}"/>
    <cellStyle name="Migliaia 4 2 2 7 2 2 2 2 2" xfId="45865" xr:uid="{00000000-0005-0000-0000-00007D5F0000}"/>
    <cellStyle name="Migliaia 4 2 2 7 2 2 2 3" xfId="34448" xr:uid="{00000000-0005-0000-0000-00007E5F0000}"/>
    <cellStyle name="Migliaia 4 2 2 7 2 2 3" xfId="17320" xr:uid="{00000000-0005-0000-0000-00007F5F0000}"/>
    <cellStyle name="Migliaia 4 2 2 7 2 2 3 2" xfId="40157" xr:uid="{00000000-0005-0000-0000-0000805F0000}"/>
    <cellStyle name="Migliaia 4 2 2 7 2 2 4" xfId="28740" xr:uid="{00000000-0005-0000-0000-0000815F0000}"/>
    <cellStyle name="Migliaia 4 2 2 7 2 3" xfId="8757" xr:uid="{00000000-0005-0000-0000-0000825F0000}"/>
    <cellStyle name="Migliaia 4 2 2 7 2 3 2" xfId="20174" xr:uid="{00000000-0005-0000-0000-0000835F0000}"/>
    <cellStyle name="Migliaia 4 2 2 7 2 3 2 2" xfId="43011" xr:uid="{00000000-0005-0000-0000-0000845F0000}"/>
    <cellStyle name="Migliaia 4 2 2 7 2 3 3" xfId="31594" xr:uid="{00000000-0005-0000-0000-0000855F0000}"/>
    <cellStyle name="Migliaia 4 2 2 7 2 4" xfId="14466" xr:uid="{00000000-0005-0000-0000-0000865F0000}"/>
    <cellStyle name="Migliaia 4 2 2 7 2 4 2" xfId="37303" xr:uid="{00000000-0005-0000-0000-0000875F0000}"/>
    <cellStyle name="Migliaia 4 2 2 7 2 5" xfId="25886" xr:uid="{00000000-0005-0000-0000-0000885F0000}"/>
    <cellStyle name="Migliaia 4 2 2 7 3" xfId="4475" xr:uid="{00000000-0005-0000-0000-0000895F0000}"/>
    <cellStyle name="Migliaia 4 2 2 7 3 2" xfId="10184" xr:uid="{00000000-0005-0000-0000-00008A5F0000}"/>
    <cellStyle name="Migliaia 4 2 2 7 3 2 2" xfId="21601" xr:uid="{00000000-0005-0000-0000-00008B5F0000}"/>
    <cellStyle name="Migliaia 4 2 2 7 3 2 2 2" xfId="44438" xr:uid="{00000000-0005-0000-0000-00008C5F0000}"/>
    <cellStyle name="Migliaia 4 2 2 7 3 2 3" xfId="33021" xr:uid="{00000000-0005-0000-0000-00008D5F0000}"/>
    <cellStyle name="Migliaia 4 2 2 7 3 3" xfId="15893" xr:uid="{00000000-0005-0000-0000-00008E5F0000}"/>
    <cellStyle name="Migliaia 4 2 2 7 3 3 2" xfId="38730" xr:uid="{00000000-0005-0000-0000-00008F5F0000}"/>
    <cellStyle name="Migliaia 4 2 2 7 3 4" xfId="27313" xr:uid="{00000000-0005-0000-0000-0000905F0000}"/>
    <cellStyle name="Migliaia 4 2 2 7 4" xfId="7330" xr:uid="{00000000-0005-0000-0000-0000915F0000}"/>
    <cellStyle name="Migliaia 4 2 2 7 4 2" xfId="18747" xr:uid="{00000000-0005-0000-0000-0000925F0000}"/>
    <cellStyle name="Migliaia 4 2 2 7 4 2 2" xfId="41584" xr:uid="{00000000-0005-0000-0000-0000935F0000}"/>
    <cellStyle name="Migliaia 4 2 2 7 4 3" xfId="30167" xr:uid="{00000000-0005-0000-0000-0000945F0000}"/>
    <cellStyle name="Migliaia 4 2 2 7 5" xfId="13039" xr:uid="{00000000-0005-0000-0000-0000955F0000}"/>
    <cellStyle name="Migliaia 4 2 2 7 5 2" xfId="35876" xr:uid="{00000000-0005-0000-0000-0000965F0000}"/>
    <cellStyle name="Migliaia 4 2 2 7 6" xfId="24459" xr:uid="{00000000-0005-0000-0000-0000975F0000}"/>
    <cellStyle name="Migliaia 4 2 2 8" xfId="1955" xr:uid="{00000000-0005-0000-0000-0000985F0000}"/>
    <cellStyle name="Migliaia 4 2 2 8 2" xfId="4811" xr:uid="{00000000-0005-0000-0000-0000995F0000}"/>
    <cellStyle name="Migliaia 4 2 2 8 2 2" xfId="10520" xr:uid="{00000000-0005-0000-0000-00009A5F0000}"/>
    <cellStyle name="Migliaia 4 2 2 8 2 2 2" xfId="21937" xr:uid="{00000000-0005-0000-0000-00009B5F0000}"/>
    <cellStyle name="Migliaia 4 2 2 8 2 2 2 2" xfId="44774" xr:uid="{00000000-0005-0000-0000-00009C5F0000}"/>
    <cellStyle name="Migliaia 4 2 2 8 2 2 3" xfId="33357" xr:uid="{00000000-0005-0000-0000-00009D5F0000}"/>
    <cellStyle name="Migliaia 4 2 2 8 2 3" xfId="16229" xr:uid="{00000000-0005-0000-0000-00009E5F0000}"/>
    <cellStyle name="Migliaia 4 2 2 8 2 3 2" xfId="39066" xr:uid="{00000000-0005-0000-0000-00009F5F0000}"/>
    <cellStyle name="Migliaia 4 2 2 8 2 4" xfId="27649" xr:uid="{00000000-0005-0000-0000-0000A05F0000}"/>
    <cellStyle name="Migliaia 4 2 2 8 3" xfId="7666" xr:uid="{00000000-0005-0000-0000-0000A15F0000}"/>
    <cellStyle name="Migliaia 4 2 2 8 3 2" xfId="19083" xr:uid="{00000000-0005-0000-0000-0000A25F0000}"/>
    <cellStyle name="Migliaia 4 2 2 8 3 2 2" xfId="41920" xr:uid="{00000000-0005-0000-0000-0000A35F0000}"/>
    <cellStyle name="Migliaia 4 2 2 8 3 3" xfId="30503" xr:uid="{00000000-0005-0000-0000-0000A45F0000}"/>
    <cellStyle name="Migliaia 4 2 2 8 4" xfId="13375" xr:uid="{00000000-0005-0000-0000-0000A55F0000}"/>
    <cellStyle name="Migliaia 4 2 2 8 4 2" xfId="36212" xr:uid="{00000000-0005-0000-0000-0000A65F0000}"/>
    <cellStyle name="Migliaia 4 2 2 8 5" xfId="24795" xr:uid="{00000000-0005-0000-0000-0000A75F0000}"/>
    <cellStyle name="Migliaia 4 2 2 9" xfId="3384" xr:uid="{00000000-0005-0000-0000-0000A85F0000}"/>
    <cellStyle name="Migliaia 4 2 2 9 2" xfId="9093" xr:uid="{00000000-0005-0000-0000-0000A95F0000}"/>
    <cellStyle name="Migliaia 4 2 2 9 2 2" xfId="20510" xr:uid="{00000000-0005-0000-0000-0000AA5F0000}"/>
    <cellStyle name="Migliaia 4 2 2 9 2 2 2" xfId="43347" xr:uid="{00000000-0005-0000-0000-0000AB5F0000}"/>
    <cellStyle name="Migliaia 4 2 2 9 2 3" xfId="31930" xr:uid="{00000000-0005-0000-0000-0000AC5F0000}"/>
    <cellStyle name="Migliaia 4 2 2 9 3" xfId="14802" xr:uid="{00000000-0005-0000-0000-0000AD5F0000}"/>
    <cellStyle name="Migliaia 4 2 2 9 3 2" xfId="37639" xr:uid="{00000000-0005-0000-0000-0000AE5F0000}"/>
    <cellStyle name="Migliaia 4 2 2 9 4" xfId="26222" xr:uid="{00000000-0005-0000-0000-0000AF5F0000}"/>
    <cellStyle name="Migliaia 4 2 3" xfId="287" xr:uid="{00000000-0005-0000-0000-0000B05F0000}"/>
    <cellStyle name="Migliaia 4 2 3 10" xfId="6200" xr:uid="{00000000-0005-0000-0000-0000B15F0000}"/>
    <cellStyle name="Migliaia 4 2 3 10 2" xfId="17617" xr:uid="{00000000-0005-0000-0000-0000B25F0000}"/>
    <cellStyle name="Migliaia 4 2 3 10 2 2" xfId="40454" xr:uid="{00000000-0005-0000-0000-0000B35F0000}"/>
    <cellStyle name="Migliaia 4 2 3 10 3" xfId="29037" xr:uid="{00000000-0005-0000-0000-0000B45F0000}"/>
    <cellStyle name="Migliaia 4 2 3 11" xfId="11909" xr:uid="{00000000-0005-0000-0000-0000B55F0000}"/>
    <cellStyle name="Migliaia 4 2 3 11 2" xfId="34746" xr:uid="{00000000-0005-0000-0000-0000B65F0000}"/>
    <cellStyle name="Migliaia 4 2 3 12" xfId="23329" xr:uid="{00000000-0005-0000-0000-0000B75F0000}"/>
    <cellStyle name="Migliaia 4 2 3 2" xfId="443" xr:uid="{00000000-0005-0000-0000-0000B85F0000}"/>
    <cellStyle name="Migliaia 4 2 3 2 10" xfId="12035" xr:uid="{00000000-0005-0000-0000-0000B95F0000}"/>
    <cellStyle name="Migliaia 4 2 3 2 10 2" xfId="34872" xr:uid="{00000000-0005-0000-0000-0000BA5F0000}"/>
    <cellStyle name="Migliaia 4 2 3 2 11" xfId="23455" xr:uid="{00000000-0005-0000-0000-0000BB5F0000}"/>
    <cellStyle name="Migliaia 4 2 3 2 2" xfId="697" xr:uid="{00000000-0005-0000-0000-0000BC5F0000}"/>
    <cellStyle name="Migliaia 4 2 3 2 2 2" xfId="2259" xr:uid="{00000000-0005-0000-0000-0000BD5F0000}"/>
    <cellStyle name="Migliaia 4 2 3 2 2 2 2" xfId="5115" xr:uid="{00000000-0005-0000-0000-0000BE5F0000}"/>
    <cellStyle name="Migliaia 4 2 3 2 2 2 2 2" xfId="10823" xr:uid="{00000000-0005-0000-0000-0000BF5F0000}"/>
    <cellStyle name="Migliaia 4 2 3 2 2 2 2 2 2" xfId="22241" xr:uid="{00000000-0005-0000-0000-0000C05F0000}"/>
    <cellStyle name="Migliaia 4 2 3 2 2 2 2 2 2 2" xfId="45078" xr:uid="{00000000-0005-0000-0000-0000C15F0000}"/>
    <cellStyle name="Migliaia 4 2 3 2 2 2 2 2 3" xfId="33661" xr:uid="{00000000-0005-0000-0000-0000C25F0000}"/>
    <cellStyle name="Migliaia 4 2 3 2 2 2 2 3" xfId="16533" xr:uid="{00000000-0005-0000-0000-0000C35F0000}"/>
    <cellStyle name="Migliaia 4 2 3 2 2 2 2 3 2" xfId="39370" xr:uid="{00000000-0005-0000-0000-0000C45F0000}"/>
    <cellStyle name="Migliaia 4 2 3 2 2 2 2 4" xfId="27953" xr:uid="{00000000-0005-0000-0000-0000C55F0000}"/>
    <cellStyle name="Migliaia 4 2 3 2 2 2 3" xfId="7970" xr:uid="{00000000-0005-0000-0000-0000C65F0000}"/>
    <cellStyle name="Migliaia 4 2 3 2 2 2 3 2" xfId="19387" xr:uid="{00000000-0005-0000-0000-0000C75F0000}"/>
    <cellStyle name="Migliaia 4 2 3 2 2 2 3 2 2" xfId="42224" xr:uid="{00000000-0005-0000-0000-0000C85F0000}"/>
    <cellStyle name="Migliaia 4 2 3 2 2 2 3 3" xfId="30807" xr:uid="{00000000-0005-0000-0000-0000C95F0000}"/>
    <cellStyle name="Migliaia 4 2 3 2 2 2 4" xfId="13679" xr:uid="{00000000-0005-0000-0000-0000CA5F0000}"/>
    <cellStyle name="Migliaia 4 2 3 2 2 2 4 2" xfId="36516" xr:uid="{00000000-0005-0000-0000-0000CB5F0000}"/>
    <cellStyle name="Migliaia 4 2 3 2 2 2 5" xfId="25099" xr:uid="{00000000-0005-0000-0000-0000CC5F0000}"/>
    <cellStyle name="Migliaia 4 2 3 2 2 3" xfId="3688" xr:uid="{00000000-0005-0000-0000-0000CD5F0000}"/>
    <cellStyle name="Migliaia 4 2 3 2 2 3 2" xfId="9397" xr:uid="{00000000-0005-0000-0000-0000CE5F0000}"/>
    <cellStyle name="Migliaia 4 2 3 2 2 3 2 2" xfId="20814" xr:uid="{00000000-0005-0000-0000-0000CF5F0000}"/>
    <cellStyle name="Migliaia 4 2 3 2 2 3 2 2 2" xfId="43651" xr:uid="{00000000-0005-0000-0000-0000D05F0000}"/>
    <cellStyle name="Migliaia 4 2 3 2 2 3 2 3" xfId="32234" xr:uid="{00000000-0005-0000-0000-0000D15F0000}"/>
    <cellStyle name="Migliaia 4 2 3 2 2 3 3" xfId="15106" xr:uid="{00000000-0005-0000-0000-0000D25F0000}"/>
    <cellStyle name="Migliaia 4 2 3 2 2 3 3 2" xfId="37943" xr:uid="{00000000-0005-0000-0000-0000D35F0000}"/>
    <cellStyle name="Migliaia 4 2 3 2 2 3 4" xfId="26526" xr:uid="{00000000-0005-0000-0000-0000D45F0000}"/>
    <cellStyle name="Migliaia 4 2 3 2 2 4" xfId="6543" xr:uid="{00000000-0005-0000-0000-0000D55F0000}"/>
    <cellStyle name="Migliaia 4 2 3 2 2 4 2" xfId="17960" xr:uid="{00000000-0005-0000-0000-0000D65F0000}"/>
    <cellStyle name="Migliaia 4 2 3 2 2 4 2 2" xfId="40797" xr:uid="{00000000-0005-0000-0000-0000D75F0000}"/>
    <cellStyle name="Migliaia 4 2 3 2 2 4 3" xfId="29380" xr:uid="{00000000-0005-0000-0000-0000D85F0000}"/>
    <cellStyle name="Migliaia 4 2 3 2 2 5" xfId="12252" xr:uid="{00000000-0005-0000-0000-0000D95F0000}"/>
    <cellStyle name="Migliaia 4 2 3 2 2 5 2" xfId="35089" xr:uid="{00000000-0005-0000-0000-0000DA5F0000}"/>
    <cellStyle name="Migliaia 4 2 3 2 2 6" xfId="23672" xr:uid="{00000000-0005-0000-0000-0000DB5F0000}"/>
    <cellStyle name="Migliaia 4 2 3 2 3" xfId="957" xr:uid="{00000000-0005-0000-0000-0000DC5F0000}"/>
    <cellStyle name="Migliaia 4 2 3 2 3 2" xfId="2476" xr:uid="{00000000-0005-0000-0000-0000DD5F0000}"/>
    <cellStyle name="Migliaia 4 2 3 2 3 2 2" xfId="5332" xr:uid="{00000000-0005-0000-0000-0000DE5F0000}"/>
    <cellStyle name="Migliaia 4 2 3 2 3 2 2 2" xfId="11040" xr:uid="{00000000-0005-0000-0000-0000DF5F0000}"/>
    <cellStyle name="Migliaia 4 2 3 2 3 2 2 2 2" xfId="22458" xr:uid="{00000000-0005-0000-0000-0000E05F0000}"/>
    <cellStyle name="Migliaia 4 2 3 2 3 2 2 2 2 2" xfId="45295" xr:uid="{00000000-0005-0000-0000-0000E15F0000}"/>
    <cellStyle name="Migliaia 4 2 3 2 3 2 2 2 3" xfId="33878" xr:uid="{00000000-0005-0000-0000-0000E25F0000}"/>
    <cellStyle name="Migliaia 4 2 3 2 3 2 2 3" xfId="16750" xr:uid="{00000000-0005-0000-0000-0000E35F0000}"/>
    <cellStyle name="Migliaia 4 2 3 2 3 2 2 3 2" xfId="39587" xr:uid="{00000000-0005-0000-0000-0000E45F0000}"/>
    <cellStyle name="Migliaia 4 2 3 2 3 2 2 4" xfId="28170" xr:uid="{00000000-0005-0000-0000-0000E55F0000}"/>
    <cellStyle name="Migliaia 4 2 3 2 3 2 3" xfId="8187" xr:uid="{00000000-0005-0000-0000-0000E65F0000}"/>
    <cellStyle name="Migliaia 4 2 3 2 3 2 3 2" xfId="19604" xr:uid="{00000000-0005-0000-0000-0000E75F0000}"/>
    <cellStyle name="Migliaia 4 2 3 2 3 2 3 2 2" xfId="42441" xr:uid="{00000000-0005-0000-0000-0000E85F0000}"/>
    <cellStyle name="Migliaia 4 2 3 2 3 2 3 3" xfId="31024" xr:uid="{00000000-0005-0000-0000-0000E95F0000}"/>
    <cellStyle name="Migliaia 4 2 3 2 3 2 4" xfId="13896" xr:uid="{00000000-0005-0000-0000-0000EA5F0000}"/>
    <cellStyle name="Migliaia 4 2 3 2 3 2 4 2" xfId="36733" xr:uid="{00000000-0005-0000-0000-0000EB5F0000}"/>
    <cellStyle name="Migliaia 4 2 3 2 3 2 5" xfId="25316" xr:uid="{00000000-0005-0000-0000-0000EC5F0000}"/>
    <cellStyle name="Migliaia 4 2 3 2 3 3" xfId="3905" xr:uid="{00000000-0005-0000-0000-0000ED5F0000}"/>
    <cellStyle name="Migliaia 4 2 3 2 3 3 2" xfId="9614" xr:uid="{00000000-0005-0000-0000-0000EE5F0000}"/>
    <cellStyle name="Migliaia 4 2 3 2 3 3 2 2" xfId="21031" xr:uid="{00000000-0005-0000-0000-0000EF5F0000}"/>
    <cellStyle name="Migliaia 4 2 3 2 3 3 2 2 2" xfId="43868" xr:uid="{00000000-0005-0000-0000-0000F05F0000}"/>
    <cellStyle name="Migliaia 4 2 3 2 3 3 2 3" xfId="32451" xr:uid="{00000000-0005-0000-0000-0000F15F0000}"/>
    <cellStyle name="Migliaia 4 2 3 2 3 3 3" xfId="15323" xr:uid="{00000000-0005-0000-0000-0000F25F0000}"/>
    <cellStyle name="Migliaia 4 2 3 2 3 3 3 2" xfId="38160" xr:uid="{00000000-0005-0000-0000-0000F35F0000}"/>
    <cellStyle name="Migliaia 4 2 3 2 3 3 4" xfId="26743" xr:uid="{00000000-0005-0000-0000-0000F45F0000}"/>
    <cellStyle name="Migliaia 4 2 3 2 3 4" xfId="6760" xr:uid="{00000000-0005-0000-0000-0000F55F0000}"/>
    <cellStyle name="Migliaia 4 2 3 2 3 4 2" xfId="18177" xr:uid="{00000000-0005-0000-0000-0000F65F0000}"/>
    <cellStyle name="Migliaia 4 2 3 2 3 4 2 2" xfId="41014" xr:uid="{00000000-0005-0000-0000-0000F75F0000}"/>
    <cellStyle name="Migliaia 4 2 3 2 3 4 3" xfId="29597" xr:uid="{00000000-0005-0000-0000-0000F85F0000}"/>
    <cellStyle name="Migliaia 4 2 3 2 3 5" xfId="12469" xr:uid="{00000000-0005-0000-0000-0000F95F0000}"/>
    <cellStyle name="Migliaia 4 2 3 2 3 5 2" xfId="35306" xr:uid="{00000000-0005-0000-0000-0000FA5F0000}"/>
    <cellStyle name="Migliaia 4 2 3 2 3 6" xfId="23889" xr:uid="{00000000-0005-0000-0000-0000FB5F0000}"/>
    <cellStyle name="Migliaia 4 2 3 2 4" xfId="1204" xr:uid="{00000000-0005-0000-0000-0000FC5F0000}"/>
    <cellStyle name="Migliaia 4 2 3 2 4 2" xfId="2693" xr:uid="{00000000-0005-0000-0000-0000FD5F0000}"/>
    <cellStyle name="Migliaia 4 2 3 2 4 2 2" xfId="5549" xr:uid="{00000000-0005-0000-0000-0000FE5F0000}"/>
    <cellStyle name="Migliaia 4 2 3 2 4 2 2 2" xfId="11257" xr:uid="{00000000-0005-0000-0000-0000FF5F0000}"/>
    <cellStyle name="Migliaia 4 2 3 2 4 2 2 2 2" xfId="22675" xr:uid="{00000000-0005-0000-0000-000000600000}"/>
    <cellStyle name="Migliaia 4 2 3 2 4 2 2 2 2 2" xfId="45512" xr:uid="{00000000-0005-0000-0000-000001600000}"/>
    <cellStyle name="Migliaia 4 2 3 2 4 2 2 2 3" xfId="34095" xr:uid="{00000000-0005-0000-0000-000002600000}"/>
    <cellStyle name="Migliaia 4 2 3 2 4 2 2 3" xfId="16967" xr:uid="{00000000-0005-0000-0000-000003600000}"/>
    <cellStyle name="Migliaia 4 2 3 2 4 2 2 3 2" xfId="39804" xr:uid="{00000000-0005-0000-0000-000004600000}"/>
    <cellStyle name="Migliaia 4 2 3 2 4 2 2 4" xfId="28387" xr:uid="{00000000-0005-0000-0000-000005600000}"/>
    <cellStyle name="Migliaia 4 2 3 2 4 2 3" xfId="8404" xr:uid="{00000000-0005-0000-0000-000006600000}"/>
    <cellStyle name="Migliaia 4 2 3 2 4 2 3 2" xfId="19821" xr:uid="{00000000-0005-0000-0000-000007600000}"/>
    <cellStyle name="Migliaia 4 2 3 2 4 2 3 2 2" xfId="42658" xr:uid="{00000000-0005-0000-0000-000008600000}"/>
    <cellStyle name="Migliaia 4 2 3 2 4 2 3 3" xfId="31241" xr:uid="{00000000-0005-0000-0000-000009600000}"/>
    <cellStyle name="Migliaia 4 2 3 2 4 2 4" xfId="14113" xr:uid="{00000000-0005-0000-0000-00000A600000}"/>
    <cellStyle name="Migliaia 4 2 3 2 4 2 4 2" xfId="36950" xr:uid="{00000000-0005-0000-0000-00000B600000}"/>
    <cellStyle name="Migliaia 4 2 3 2 4 2 5" xfId="25533" xr:uid="{00000000-0005-0000-0000-00000C600000}"/>
    <cellStyle name="Migliaia 4 2 3 2 4 3" xfId="4122" xr:uid="{00000000-0005-0000-0000-00000D600000}"/>
    <cellStyle name="Migliaia 4 2 3 2 4 3 2" xfId="9831" xr:uid="{00000000-0005-0000-0000-00000E600000}"/>
    <cellStyle name="Migliaia 4 2 3 2 4 3 2 2" xfId="21248" xr:uid="{00000000-0005-0000-0000-00000F600000}"/>
    <cellStyle name="Migliaia 4 2 3 2 4 3 2 2 2" xfId="44085" xr:uid="{00000000-0005-0000-0000-000010600000}"/>
    <cellStyle name="Migliaia 4 2 3 2 4 3 2 3" xfId="32668" xr:uid="{00000000-0005-0000-0000-000011600000}"/>
    <cellStyle name="Migliaia 4 2 3 2 4 3 3" xfId="15540" xr:uid="{00000000-0005-0000-0000-000012600000}"/>
    <cellStyle name="Migliaia 4 2 3 2 4 3 3 2" xfId="38377" xr:uid="{00000000-0005-0000-0000-000013600000}"/>
    <cellStyle name="Migliaia 4 2 3 2 4 3 4" xfId="26960" xr:uid="{00000000-0005-0000-0000-000014600000}"/>
    <cellStyle name="Migliaia 4 2 3 2 4 4" xfId="6977" xr:uid="{00000000-0005-0000-0000-000015600000}"/>
    <cellStyle name="Migliaia 4 2 3 2 4 4 2" xfId="18394" xr:uid="{00000000-0005-0000-0000-000016600000}"/>
    <cellStyle name="Migliaia 4 2 3 2 4 4 2 2" xfId="41231" xr:uid="{00000000-0005-0000-0000-000017600000}"/>
    <cellStyle name="Migliaia 4 2 3 2 4 4 3" xfId="29814" xr:uid="{00000000-0005-0000-0000-000018600000}"/>
    <cellStyle name="Migliaia 4 2 3 2 4 5" xfId="12686" xr:uid="{00000000-0005-0000-0000-000019600000}"/>
    <cellStyle name="Migliaia 4 2 3 2 4 5 2" xfId="35523" xr:uid="{00000000-0005-0000-0000-00001A600000}"/>
    <cellStyle name="Migliaia 4 2 3 2 4 6" xfId="24106" xr:uid="{00000000-0005-0000-0000-00001B600000}"/>
    <cellStyle name="Migliaia 4 2 3 2 5" xfId="1451" xr:uid="{00000000-0005-0000-0000-00001C600000}"/>
    <cellStyle name="Migliaia 4 2 3 2 5 2" xfId="2910" xr:uid="{00000000-0005-0000-0000-00001D600000}"/>
    <cellStyle name="Migliaia 4 2 3 2 5 2 2" xfId="5766" xr:uid="{00000000-0005-0000-0000-00001E600000}"/>
    <cellStyle name="Migliaia 4 2 3 2 5 2 2 2" xfId="11474" xr:uid="{00000000-0005-0000-0000-00001F600000}"/>
    <cellStyle name="Migliaia 4 2 3 2 5 2 2 2 2" xfId="22892" xr:uid="{00000000-0005-0000-0000-000020600000}"/>
    <cellStyle name="Migliaia 4 2 3 2 5 2 2 2 2 2" xfId="45729" xr:uid="{00000000-0005-0000-0000-000021600000}"/>
    <cellStyle name="Migliaia 4 2 3 2 5 2 2 2 3" xfId="34312" xr:uid="{00000000-0005-0000-0000-000022600000}"/>
    <cellStyle name="Migliaia 4 2 3 2 5 2 2 3" xfId="17184" xr:uid="{00000000-0005-0000-0000-000023600000}"/>
    <cellStyle name="Migliaia 4 2 3 2 5 2 2 3 2" xfId="40021" xr:uid="{00000000-0005-0000-0000-000024600000}"/>
    <cellStyle name="Migliaia 4 2 3 2 5 2 2 4" xfId="28604" xr:uid="{00000000-0005-0000-0000-000025600000}"/>
    <cellStyle name="Migliaia 4 2 3 2 5 2 3" xfId="8621" xr:uid="{00000000-0005-0000-0000-000026600000}"/>
    <cellStyle name="Migliaia 4 2 3 2 5 2 3 2" xfId="20038" xr:uid="{00000000-0005-0000-0000-000027600000}"/>
    <cellStyle name="Migliaia 4 2 3 2 5 2 3 2 2" xfId="42875" xr:uid="{00000000-0005-0000-0000-000028600000}"/>
    <cellStyle name="Migliaia 4 2 3 2 5 2 3 3" xfId="31458" xr:uid="{00000000-0005-0000-0000-000029600000}"/>
    <cellStyle name="Migliaia 4 2 3 2 5 2 4" xfId="14330" xr:uid="{00000000-0005-0000-0000-00002A600000}"/>
    <cellStyle name="Migliaia 4 2 3 2 5 2 4 2" xfId="37167" xr:uid="{00000000-0005-0000-0000-00002B600000}"/>
    <cellStyle name="Migliaia 4 2 3 2 5 2 5" xfId="25750" xr:uid="{00000000-0005-0000-0000-00002C600000}"/>
    <cellStyle name="Migliaia 4 2 3 2 5 3" xfId="4339" xr:uid="{00000000-0005-0000-0000-00002D600000}"/>
    <cellStyle name="Migliaia 4 2 3 2 5 3 2" xfId="10048" xr:uid="{00000000-0005-0000-0000-00002E600000}"/>
    <cellStyle name="Migliaia 4 2 3 2 5 3 2 2" xfId="21465" xr:uid="{00000000-0005-0000-0000-00002F600000}"/>
    <cellStyle name="Migliaia 4 2 3 2 5 3 2 2 2" xfId="44302" xr:uid="{00000000-0005-0000-0000-000030600000}"/>
    <cellStyle name="Migliaia 4 2 3 2 5 3 2 3" xfId="32885" xr:uid="{00000000-0005-0000-0000-000031600000}"/>
    <cellStyle name="Migliaia 4 2 3 2 5 3 3" xfId="15757" xr:uid="{00000000-0005-0000-0000-000032600000}"/>
    <cellStyle name="Migliaia 4 2 3 2 5 3 3 2" xfId="38594" xr:uid="{00000000-0005-0000-0000-000033600000}"/>
    <cellStyle name="Migliaia 4 2 3 2 5 3 4" xfId="27177" xr:uid="{00000000-0005-0000-0000-000034600000}"/>
    <cellStyle name="Migliaia 4 2 3 2 5 4" xfId="7194" xr:uid="{00000000-0005-0000-0000-000035600000}"/>
    <cellStyle name="Migliaia 4 2 3 2 5 4 2" xfId="18611" xr:uid="{00000000-0005-0000-0000-000036600000}"/>
    <cellStyle name="Migliaia 4 2 3 2 5 4 2 2" xfId="41448" xr:uid="{00000000-0005-0000-0000-000037600000}"/>
    <cellStyle name="Migliaia 4 2 3 2 5 4 3" xfId="30031" xr:uid="{00000000-0005-0000-0000-000038600000}"/>
    <cellStyle name="Migliaia 4 2 3 2 5 5" xfId="12903" xr:uid="{00000000-0005-0000-0000-000039600000}"/>
    <cellStyle name="Migliaia 4 2 3 2 5 5 2" xfId="35740" xr:uid="{00000000-0005-0000-0000-00003A600000}"/>
    <cellStyle name="Migliaia 4 2 3 2 5 6" xfId="24323" xr:uid="{00000000-0005-0000-0000-00003B600000}"/>
    <cellStyle name="Migliaia 4 2 3 2 6" xfId="1698" xr:uid="{00000000-0005-0000-0000-00003C600000}"/>
    <cellStyle name="Migliaia 4 2 3 2 6 2" xfId="3127" xr:uid="{00000000-0005-0000-0000-00003D600000}"/>
    <cellStyle name="Migliaia 4 2 3 2 6 2 2" xfId="5983" xr:uid="{00000000-0005-0000-0000-00003E600000}"/>
    <cellStyle name="Migliaia 4 2 3 2 6 2 2 2" xfId="11691" xr:uid="{00000000-0005-0000-0000-00003F600000}"/>
    <cellStyle name="Migliaia 4 2 3 2 6 2 2 2 2" xfId="23109" xr:uid="{00000000-0005-0000-0000-000040600000}"/>
    <cellStyle name="Migliaia 4 2 3 2 6 2 2 2 2 2" xfId="45946" xr:uid="{00000000-0005-0000-0000-000041600000}"/>
    <cellStyle name="Migliaia 4 2 3 2 6 2 2 2 3" xfId="34529" xr:uid="{00000000-0005-0000-0000-000042600000}"/>
    <cellStyle name="Migliaia 4 2 3 2 6 2 2 3" xfId="17401" xr:uid="{00000000-0005-0000-0000-000043600000}"/>
    <cellStyle name="Migliaia 4 2 3 2 6 2 2 3 2" xfId="40238" xr:uid="{00000000-0005-0000-0000-000044600000}"/>
    <cellStyle name="Migliaia 4 2 3 2 6 2 2 4" xfId="28821" xr:uid="{00000000-0005-0000-0000-000045600000}"/>
    <cellStyle name="Migliaia 4 2 3 2 6 2 3" xfId="8838" xr:uid="{00000000-0005-0000-0000-000046600000}"/>
    <cellStyle name="Migliaia 4 2 3 2 6 2 3 2" xfId="20255" xr:uid="{00000000-0005-0000-0000-000047600000}"/>
    <cellStyle name="Migliaia 4 2 3 2 6 2 3 2 2" xfId="43092" xr:uid="{00000000-0005-0000-0000-000048600000}"/>
    <cellStyle name="Migliaia 4 2 3 2 6 2 3 3" xfId="31675" xr:uid="{00000000-0005-0000-0000-000049600000}"/>
    <cellStyle name="Migliaia 4 2 3 2 6 2 4" xfId="14547" xr:uid="{00000000-0005-0000-0000-00004A600000}"/>
    <cellStyle name="Migliaia 4 2 3 2 6 2 4 2" xfId="37384" xr:uid="{00000000-0005-0000-0000-00004B600000}"/>
    <cellStyle name="Migliaia 4 2 3 2 6 2 5" xfId="25967" xr:uid="{00000000-0005-0000-0000-00004C600000}"/>
    <cellStyle name="Migliaia 4 2 3 2 6 3" xfId="4556" xr:uid="{00000000-0005-0000-0000-00004D600000}"/>
    <cellStyle name="Migliaia 4 2 3 2 6 3 2" xfId="10265" xr:uid="{00000000-0005-0000-0000-00004E600000}"/>
    <cellStyle name="Migliaia 4 2 3 2 6 3 2 2" xfId="21682" xr:uid="{00000000-0005-0000-0000-00004F600000}"/>
    <cellStyle name="Migliaia 4 2 3 2 6 3 2 2 2" xfId="44519" xr:uid="{00000000-0005-0000-0000-000050600000}"/>
    <cellStyle name="Migliaia 4 2 3 2 6 3 2 3" xfId="33102" xr:uid="{00000000-0005-0000-0000-000051600000}"/>
    <cellStyle name="Migliaia 4 2 3 2 6 3 3" xfId="15974" xr:uid="{00000000-0005-0000-0000-000052600000}"/>
    <cellStyle name="Migliaia 4 2 3 2 6 3 3 2" xfId="38811" xr:uid="{00000000-0005-0000-0000-000053600000}"/>
    <cellStyle name="Migliaia 4 2 3 2 6 3 4" xfId="27394" xr:uid="{00000000-0005-0000-0000-000054600000}"/>
    <cellStyle name="Migliaia 4 2 3 2 6 4" xfId="7411" xr:uid="{00000000-0005-0000-0000-000055600000}"/>
    <cellStyle name="Migliaia 4 2 3 2 6 4 2" xfId="18828" xr:uid="{00000000-0005-0000-0000-000056600000}"/>
    <cellStyle name="Migliaia 4 2 3 2 6 4 2 2" xfId="41665" xr:uid="{00000000-0005-0000-0000-000057600000}"/>
    <cellStyle name="Migliaia 4 2 3 2 6 4 3" xfId="30248" xr:uid="{00000000-0005-0000-0000-000058600000}"/>
    <cellStyle name="Migliaia 4 2 3 2 6 5" xfId="13120" xr:uid="{00000000-0005-0000-0000-000059600000}"/>
    <cellStyle name="Migliaia 4 2 3 2 6 5 2" xfId="35957" xr:uid="{00000000-0005-0000-0000-00005A600000}"/>
    <cellStyle name="Migliaia 4 2 3 2 6 6" xfId="24540" xr:uid="{00000000-0005-0000-0000-00005B600000}"/>
    <cellStyle name="Migliaia 4 2 3 2 7" xfId="2042" xr:uid="{00000000-0005-0000-0000-00005C600000}"/>
    <cellStyle name="Migliaia 4 2 3 2 7 2" xfId="4898" xr:uid="{00000000-0005-0000-0000-00005D600000}"/>
    <cellStyle name="Migliaia 4 2 3 2 7 2 2" xfId="10606" xr:uid="{00000000-0005-0000-0000-00005E600000}"/>
    <cellStyle name="Migliaia 4 2 3 2 7 2 2 2" xfId="22024" xr:uid="{00000000-0005-0000-0000-00005F600000}"/>
    <cellStyle name="Migliaia 4 2 3 2 7 2 2 2 2" xfId="44861" xr:uid="{00000000-0005-0000-0000-000060600000}"/>
    <cellStyle name="Migliaia 4 2 3 2 7 2 2 3" xfId="33444" xr:uid="{00000000-0005-0000-0000-000061600000}"/>
    <cellStyle name="Migliaia 4 2 3 2 7 2 3" xfId="16316" xr:uid="{00000000-0005-0000-0000-000062600000}"/>
    <cellStyle name="Migliaia 4 2 3 2 7 2 3 2" xfId="39153" xr:uid="{00000000-0005-0000-0000-000063600000}"/>
    <cellStyle name="Migliaia 4 2 3 2 7 2 4" xfId="27736" xr:uid="{00000000-0005-0000-0000-000064600000}"/>
    <cellStyle name="Migliaia 4 2 3 2 7 3" xfId="7753" xr:uid="{00000000-0005-0000-0000-000065600000}"/>
    <cellStyle name="Migliaia 4 2 3 2 7 3 2" xfId="19170" xr:uid="{00000000-0005-0000-0000-000066600000}"/>
    <cellStyle name="Migliaia 4 2 3 2 7 3 2 2" xfId="42007" xr:uid="{00000000-0005-0000-0000-000067600000}"/>
    <cellStyle name="Migliaia 4 2 3 2 7 3 3" xfId="30590" xr:uid="{00000000-0005-0000-0000-000068600000}"/>
    <cellStyle name="Migliaia 4 2 3 2 7 4" xfId="13462" xr:uid="{00000000-0005-0000-0000-000069600000}"/>
    <cellStyle name="Migliaia 4 2 3 2 7 4 2" xfId="36299" xr:uid="{00000000-0005-0000-0000-00006A600000}"/>
    <cellStyle name="Migliaia 4 2 3 2 7 5" xfId="24882" xr:uid="{00000000-0005-0000-0000-00006B600000}"/>
    <cellStyle name="Migliaia 4 2 3 2 8" xfId="3471" xr:uid="{00000000-0005-0000-0000-00006C600000}"/>
    <cellStyle name="Migliaia 4 2 3 2 8 2" xfId="9180" xr:uid="{00000000-0005-0000-0000-00006D600000}"/>
    <cellStyle name="Migliaia 4 2 3 2 8 2 2" xfId="20597" xr:uid="{00000000-0005-0000-0000-00006E600000}"/>
    <cellStyle name="Migliaia 4 2 3 2 8 2 2 2" xfId="43434" xr:uid="{00000000-0005-0000-0000-00006F600000}"/>
    <cellStyle name="Migliaia 4 2 3 2 8 2 3" xfId="32017" xr:uid="{00000000-0005-0000-0000-000070600000}"/>
    <cellStyle name="Migliaia 4 2 3 2 8 3" xfId="14889" xr:uid="{00000000-0005-0000-0000-000071600000}"/>
    <cellStyle name="Migliaia 4 2 3 2 8 3 2" xfId="37726" xr:uid="{00000000-0005-0000-0000-000072600000}"/>
    <cellStyle name="Migliaia 4 2 3 2 8 4" xfId="26309" xr:uid="{00000000-0005-0000-0000-000073600000}"/>
    <cellStyle name="Migliaia 4 2 3 2 9" xfId="6326" xr:uid="{00000000-0005-0000-0000-000074600000}"/>
    <cellStyle name="Migliaia 4 2 3 2 9 2" xfId="17743" xr:uid="{00000000-0005-0000-0000-000075600000}"/>
    <cellStyle name="Migliaia 4 2 3 2 9 2 2" xfId="40580" xr:uid="{00000000-0005-0000-0000-000076600000}"/>
    <cellStyle name="Migliaia 4 2 3 2 9 3" xfId="29163" xr:uid="{00000000-0005-0000-0000-000077600000}"/>
    <cellStyle name="Migliaia 4 2 3 3" xfId="563" xr:uid="{00000000-0005-0000-0000-000078600000}"/>
    <cellStyle name="Migliaia 4 2 3 3 2" xfId="2145" xr:uid="{00000000-0005-0000-0000-000079600000}"/>
    <cellStyle name="Migliaia 4 2 3 3 2 2" xfId="5001" xr:uid="{00000000-0005-0000-0000-00007A600000}"/>
    <cellStyle name="Migliaia 4 2 3 3 2 2 2" xfId="10709" xr:uid="{00000000-0005-0000-0000-00007B600000}"/>
    <cellStyle name="Migliaia 4 2 3 3 2 2 2 2" xfId="22127" xr:uid="{00000000-0005-0000-0000-00007C600000}"/>
    <cellStyle name="Migliaia 4 2 3 3 2 2 2 2 2" xfId="44964" xr:uid="{00000000-0005-0000-0000-00007D600000}"/>
    <cellStyle name="Migliaia 4 2 3 3 2 2 2 3" xfId="33547" xr:uid="{00000000-0005-0000-0000-00007E600000}"/>
    <cellStyle name="Migliaia 4 2 3 3 2 2 3" xfId="16419" xr:uid="{00000000-0005-0000-0000-00007F600000}"/>
    <cellStyle name="Migliaia 4 2 3 3 2 2 3 2" xfId="39256" xr:uid="{00000000-0005-0000-0000-000080600000}"/>
    <cellStyle name="Migliaia 4 2 3 3 2 2 4" xfId="27839" xr:uid="{00000000-0005-0000-0000-000081600000}"/>
    <cellStyle name="Migliaia 4 2 3 3 2 3" xfId="7856" xr:uid="{00000000-0005-0000-0000-000082600000}"/>
    <cellStyle name="Migliaia 4 2 3 3 2 3 2" xfId="19273" xr:uid="{00000000-0005-0000-0000-000083600000}"/>
    <cellStyle name="Migliaia 4 2 3 3 2 3 2 2" xfId="42110" xr:uid="{00000000-0005-0000-0000-000084600000}"/>
    <cellStyle name="Migliaia 4 2 3 3 2 3 3" xfId="30693" xr:uid="{00000000-0005-0000-0000-000085600000}"/>
    <cellStyle name="Migliaia 4 2 3 3 2 4" xfId="13565" xr:uid="{00000000-0005-0000-0000-000086600000}"/>
    <cellStyle name="Migliaia 4 2 3 3 2 4 2" xfId="36402" xr:uid="{00000000-0005-0000-0000-000087600000}"/>
    <cellStyle name="Migliaia 4 2 3 3 2 5" xfId="24985" xr:uid="{00000000-0005-0000-0000-000088600000}"/>
    <cellStyle name="Migliaia 4 2 3 3 3" xfId="3574" xr:uid="{00000000-0005-0000-0000-000089600000}"/>
    <cellStyle name="Migliaia 4 2 3 3 3 2" xfId="9283" xr:uid="{00000000-0005-0000-0000-00008A600000}"/>
    <cellStyle name="Migliaia 4 2 3 3 3 2 2" xfId="20700" xr:uid="{00000000-0005-0000-0000-00008B600000}"/>
    <cellStyle name="Migliaia 4 2 3 3 3 2 2 2" xfId="43537" xr:uid="{00000000-0005-0000-0000-00008C600000}"/>
    <cellStyle name="Migliaia 4 2 3 3 3 2 3" xfId="32120" xr:uid="{00000000-0005-0000-0000-00008D600000}"/>
    <cellStyle name="Migliaia 4 2 3 3 3 3" xfId="14992" xr:uid="{00000000-0005-0000-0000-00008E600000}"/>
    <cellStyle name="Migliaia 4 2 3 3 3 3 2" xfId="37829" xr:uid="{00000000-0005-0000-0000-00008F600000}"/>
    <cellStyle name="Migliaia 4 2 3 3 3 4" xfId="26412" xr:uid="{00000000-0005-0000-0000-000090600000}"/>
    <cellStyle name="Migliaia 4 2 3 3 4" xfId="6429" xr:uid="{00000000-0005-0000-0000-000091600000}"/>
    <cellStyle name="Migliaia 4 2 3 3 4 2" xfId="17846" xr:uid="{00000000-0005-0000-0000-000092600000}"/>
    <cellStyle name="Migliaia 4 2 3 3 4 2 2" xfId="40683" xr:uid="{00000000-0005-0000-0000-000093600000}"/>
    <cellStyle name="Migliaia 4 2 3 3 4 3" xfId="29266" xr:uid="{00000000-0005-0000-0000-000094600000}"/>
    <cellStyle name="Migliaia 4 2 3 3 5" xfId="12138" xr:uid="{00000000-0005-0000-0000-000095600000}"/>
    <cellStyle name="Migliaia 4 2 3 3 5 2" xfId="34975" xr:uid="{00000000-0005-0000-0000-000096600000}"/>
    <cellStyle name="Migliaia 4 2 3 3 6" xfId="23558" xr:uid="{00000000-0005-0000-0000-000097600000}"/>
    <cellStyle name="Migliaia 4 2 3 4" xfId="826" xr:uid="{00000000-0005-0000-0000-000098600000}"/>
    <cellStyle name="Migliaia 4 2 3 4 2" xfId="2362" xr:uid="{00000000-0005-0000-0000-000099600000}"/>
    <cellStyle name="Migliaia 4 2 3 4 2 2" xfId="5218" xr:uid="{00000000-0005-0000-0000-00009A600000}"/>
    <cellStyle name="Migliaia 4 2 3 4 2 2 2" xfId="10926" xr:uid="{00000000-0005-0000-0000-00009B600000}"/>
    <cellStyle name="Migliaia 4 2 3 4 2 2 2 2" xfId="22344" xr:uid="{00000000-0005-0000-0000-00009C600000}"/>
    <cellStyle name="Migliaia 4 2 3 4 2 2 2 2 2" xfId="45181" xr:uid="{00000000-0005-0000-0000-00009D600000}"/>
    <cellStyle name="Migliaia 4 2 3 4 2 2 2 3" xfId="33764" xr:uid="{00000000-0005-0000-0000-00009E600000}"/>
    <cellStyle name="Migliaia 4 2 3 4 2 2 3" xfId="16636" xr:uid="{00000000-0005-0000-0000-00009F600000}"/>
    <cellStyle name="Migliaia 4 2 3 4 2 2 3 2" xfId="39473" xr:uid="{00000000-0005-0000-0000-0000A0600000}"/>
    <cellStyle name="Migliaia 4 2 3 4 2 2 4" xfId="28056" xr:uid="{00000000-0005-0000-0000-0000A1600000}"/>
    <cellStyle name="Migliaia 4 2 3 4 2 3" xfId="8073" xr:uid="{00000000-0005-0000-0000-0000A2600000}"/>
    <cellStyle name="Migliaia 4 2 3 4 2 3 2" xfId="19490" xr:uid="{00000000-0005-0000-0000-0000A3600000}"/>
    <cellStyle name="Migliaia 4 2 3 4 2 3 2 2" xfId="42327" xr:uid="{00000000-0005-0000-0000-0000A4600000}"/>
    <cellStyle name="Migliaia 4 2 3 4 2 3 3" xfId="30910" xr:uid="{00000000-0005-0000-0000-0000A5600000}"/>
    <cellStyle name="Migliaia 4 2 3 4 2 4" xfId="13782" xr:uid="{00000000-0005-0000-0000-0000A6600000}"/>
    <cellStyle name="Migliaia 4 2 3 4 2 4 2" xfId="36619" xr:uid="{00000000-0005-0000-0000-0000A7600000}"/>
    <cellStyle name="Migliaia 4 2 3 4 2 5" xfId="25202" xr:uid="{00000000-0005-0000-0000-0000A8600000}"/>
    <cellStyle name="Migliaia 4 2 3 4 3" xfId="3791" xr:uid="{00000000-0005-0000-0000-0000A9600000}"/>
    <cellStyle name="Migliaia 4 2 3 4 3 2" xfId="9500" xr:uid="{00000000-0005-0000-0000-0000AA600000}"/>
    <cellStyle name="Migliaia 4 2 3 4 3 2 2" xfId="20917" xr:uid="{00000000-0005-0000-0000-0000AB600000}"/>
    <cellStyle name="Migliaia 4 2 3 4 3 2 2 2" xfId="43754" xr:uid="{00000000-0005-0000-0000-0000AC600000}"/>
    <cellStyle name="Migliaia 4 2 3 4 3 2 3" xfId="32337" xr:uid="{00000000-0005-0000-0000-0000AD600000}"/>
    <cellStyle name="Migliaia 4 2 3 4 3 3" xfId="15209" xr:uid="{00000000-0005-0000-0000-0000AE600000}"/>
    <cellStyle name="Migliaia 4 2 3 4 3 3 2" xfId="38046" xr:uid="{00000000-0005-0000-0000-0000AF600000}"/>
    <cellStyle name="Migliaia 4 2 3 4 3 4" xfId="26629" xr:uid="{00000000-0005-0000-0000-0000B0600000}"/>
    <cellStyle name="Migliaia 4 2 3 4 4" xfId="6646" xr:uid="{00000000-0005-0000-0000-0000B1600000}"/>
    <cellStyle name="Migliaia 4 2 3 4 4 2" xfId="18063" xr:uid="{00000000-0005-0000-0000-0000B2600000}"/>
    <cellStyle name="Migliaia 4 2 3 4 4 2 2" xfId="40900" xr:uid="{00000000-0005-0000-0000-0000B3600000}"/>
    <cellStyle name="Migliaia 4 2 3 4 4 3" xfId="29483" xr:uid="{00000000-0005-0000-0000-0000B4600000}"/>
    <cellStyle name="Migliaia 4 2 3 4 5" xfId="12355" xr:uid="{00000000-0005-0000-0000-0000B5600000}"/>
    <cellStyle name="Migliaia 4 2 3 4 5 2" xfId="35192" xr:uid="{00000000-0005-0000-0000-0000B6600000}"/>
    <cellStyle name="Migliaia 4 2 3 4 6" xfId="23775" xr:uid="{00000000-0005-0000-0000-0000B7600000}"/>
    <cellStyle name="Migliaia 4 2 3 5" xfId="1073" xr:uid="{00000000-0005-0000-0000-0000B8600000}"/>
    <cellStyle name="Migliaia 4 2 3 5 2" xfId="2579" xr:uid="{00000000-0005-0000-0000-0000B9600000}"/>
    <cellStyle name="Migliaia 4 2 3 5 2 2" xfId="5435" xr:uid="{00000000-0005-0000-0000-0000BA600000}"/>
    <cellStyle name="Migliaia 4 2 3 5 2 2 2" xfId="11143" xr:uid="{00000000-0005-0000-0000-0000BB600000}"/>
    <cellStyle name="Migliaia 4 2 3 5 2 2 2 2" xfId="22561" xr:uid="{00000000-0005-0000-0000-0000BC600000}"/>
    <cellStyle name="Migliaia 4 2 3 5 2 2 2 2 2" xfId="45398" xr:uid="{00000000-0005-0000-0000-0000BD600000}"/>
    <cellStyle name="Migliaia 4 2 3 5 2 2 2 3" xfId="33981" xr:uid="{00000000-0005-0000-0000-0000BE600000}"/>
    <cellStyle name="Migliaia 4 2 3 5 2 2 3" xfId="16853" xr:uid="{00000000-0005-0000-0000-0000BF600000}"/>
    <cellStyle name="Migliaia 4 2 3 5 2 2 3 2" xfId="39690" xr:uid="{00000000-0005-0000-0000-0000C0600000}"/>
    <cellStyle name="Migliaia 4 2 3 5 2 2 4" xfId="28273" xr:uid="{00000000-0005-0000-0000-0000C1600000}"/>
    <cellStyle name="Migliaia 4 2 3 5 2 3" xfId="8290" xr:uid="{00000000-0005-0000-0000-0000C2600000}"/>
    <cellStyle name="Migliaia 4 2 3 5 2 3 2" xfId="19707" xr:uid="{00000000-0005-0000-0000-0000C3600000}"/>
    <cellStyle name="Migliaia 4 2 3 5 2 3 2 2" xfId="42544" xr:uid="{00000000-0005-0000-0000-0000C4600000}"/>
    <cellStyle name="Migliaia 4 2 3 5 2 3 3" xfId="31127" xr:uid="{00000000-0005-0000-0000-0000C5600000}"/>
    <cellStyle name="Migliaia 4 2 3 5 2 4" xfId="13999" xr:uid="{00000000-0005-0000-0000-0000C6600000}"/>
    <cellStyle name="Migliaia 4 2 3 5 2 4 2" xfId="36836" xr:uid="{00000000-0005-0000-0000-0000C7600000}"/>
    <cellStyle name="Migliaia 4 2 3 5 2 5" xfId="25419" xr:uid="{00000000-0005-0000-0000-0000C8600000}"/>
    <cellStyle name="Migliaia 4 2 3 5 3" xfId="4008" xr:uid="{00000000-0005-0000-0000-0000C9600000}"/>
    <cellStyle name="Migliaia 4 2 3 5 3 2" xfId="9717" xr:uid="{00000000-0005-0000-0000-0000CA600000}"/>
    <cellStyle name="Migliaia 4 2 3 5 3 2 2" xfId="21134" xr:uid="{00000000-0005-0000-0000-0000CB600000}"/>
    <cellStyle name="Migliaia 4 2 3 5 3 2 2 2" xfId="43971" xr:uid="{00000000-0005-0000-0000-0000CC600000}"/>
    <cellStyle name="Migliaia 4 2 3 5 3 2 3" xfId="32554" xr:uid="{00000000-0005-0000-0000-0000CD600000}"/>
    <cellStyle name="Migliaia 4 2 3 5 3 3" xfId="15426" xr:uid="{00000000-0005-0000-0000-0000CE600000}"/>
    <cellStyle name="Migliaia 4 2 3 5 3 3 2" xfId="38263" xr:uid="{00000000-0005-0000-0000-0000CF600000}"/>
    <cellStyle name="Migliaia 4 2 3 5 3 4" xfId="26846" xr:uid="{00000000-0005-0000-0000-0000D0600000}"/>
    <cellStyle name="Migliaia 4 2 3 5 4" xfId="6863" xr:uid="{00000000-0005-0000-0000-0000D1600000}"/>
    <cellStyle name="Migliaia 4 2 3 5 4 2" xfId="18280" xr:uid="{00000000-0005-0000-0000-0000D2600000}"/>
    <cellStyle name="Migliaia 4 2 3 5 4 2 2" xfId="41117" xr:uid="{00000000-0005-0000-0000-0000D3600000}"/>
    <cellStyle name="Migliaia 4 2 3 5 4 3" xfId="29700" xr:uid="{00000000-0005-0000-0000-0000D4600000}"/>
    <cellStyle name="Migliaia 4 2 3 5 5" xfId="12572" xr:uid="{00000000-0005-0000-0000-0000D5600000}"/>
    <cellStyle name="Migliaia 4 2 3 5 5 2" xfId="35409" xr:uid="{00000000-0005-0000-0000-0000D6600000}"/>
    <cellStyle name="Migliaia 4 2 3 5 6" xfId="23992" xr:uid="{00000000-0005-0000-0000-0000D7600000}"/>
    <cellStyle name="Migliaia 4 2 3 6" xfId="1320" xr:uid="{00000000-0005-0000-0000-0000D8600000}"/>
    <cellStyle name="Migliaia 4 2 3 6 2" xfId="2796" xr:uid="{00000000-0005-0000-0000-0000D9600000}"/>
    <cellStyle name="Migliaia 4 2 3 6 2 2" xfId="5652" xr:uid="{00000000-0005-0000-0000-0000DA600000}"/>
    <cellStyle name="Migliaia 4 2 3 6 2 2 2" xfId="11360" xr:uid="{00000000-0005-0000-0000-0000DB600000}"/>
    <cellStyle name="Migliaia 4 2 3 6 2 2 2 2" xfId="22778" xr:uid="{00000000-0005-0000-0000-0000DC600000}"/>
    <cellStyle name="Migliaia 4 2 3 6 2 2 2 2 2" xfId="45615" xr:uid="{00000000-0005-0000-0000-0000DD600000}"/>
    <cellStyle name="Migliaia 4 2 3 6 2 2 2 3" xfId="34198" xr:uid="{00000000-0005-0000-0000-0000DE600000}"/>
    <cellStyle name="Migliaia 4 2 3 6 2 2 3" xfId="17070" xr:uid="{00000000-0005-0000-0000-0000DF600000}"/>
    <cellStyle name="Migliaia 4 2 3 6 2 2 3 2" xfId="39907" xr:uid="{00000000-0005-0000-0000-0000E0600000}"/>
    <cellStyle name="Migliaia 4 2 3 6 2 2 4" xfId="28490" xr:uid="{00000000-0005-0000-0000-0000E1600000}"/>
    <cellStyle name="Migliaia 4 2 3 6 2 3" xfId="8507" xr:uid="{00000000-0005-0000-0000-0000E2600000}"/>
    <cellStyle name="Migliaia 4 2 3 6 2 3 2" xfId="19924" xr:uid="{00000000-0005-0000-0000-0000E3600000}"/>
    <cellStyle name="Migliaia 4 2 3 6 2 3 2 2" xfId="42761" xr:uid="{00000000-0005-0000-0000-0000E4600000}"/>
    <cellStyle name="Migliaia 4 2 3 6 2 3 3" xfId="31344" xr:uid="{00000000-0005-0000-0000-0000E5600000}"/>
    <cellStyle name="Migliaia 4 2 3 6 2 4" xfId="14216" xr:uid="{00000000-0005-0000-0000-0000E6600000}"/>
    <cellStyle name="Migliaia 4 2 3 6 2 4 2" xfId="37053" xr:uid="{00000000-0005-0000-0000-0000E7600000}"/>
    <cellStyle name="Migliaia 4 2 3 6 2 5" xfId="25636" xr:uid="{00000000-0005-0000-0000-0000E8600000}"/>
    <cellStyle name="Migliaia 4 2 3 6 3" xfId="4225" xr:uid="{00000000-0005-0000-0000-0000E9600000}"/>
    <cellStyle name="Migliaia 4 2 3 6 3 2" xfId="9934" xr:uid="{00000000-0005-0000-0000-0000EA600000}"/>
    <cellStyle name="Migliaia 4 2 3 6 3 2 2" xfId="21351" xr:uid="{00000000-0005-0000-0000-0000EB600000}"/>
    <cellStyle name="Migliaia 4 2 3 6 3 2 2 2" xfId="44188" xr:uid="{00000000-0005-0000-0000-0000EC600000}"/>
    <cellStyle name="Migliaia 4 2 3 6 3 2 3" xfId="32771" xr:uid="{00000000-0005-0000-0000-0000ED600000}"/>
    <cellStyle name="Migliaia 4 2 3 6 3 3" xfId="15643" xr:uid="{00000000-0005-0000-0000-0000EE600000}"/>
    <cellStyle name="Migliaia 4 2 3 6 3 3 2" xfId="38480" xr:uid="{00000000-0005-0000-0000-0000EF600000}"/>
    <cellStyle name="Migliaia 4 2 3 6 3 4" xfId="27063" xr:uid="{00000000-0005-0000-0000-0000F0600000}"/>
    <cellStyle name="Migliaia 4 2 3 6 4" xfId="7080" xr:uid="{00000000-0005-0000-0000-0000F1600000}"/>
    <cellStyle name="Migliaia 4 2 3 6 4 2" xfId="18497" xr:uid="{00000000-0005-0000-0000-0000F2600000}"/>
    <cellStyle name="Migliaia 4 2 3 6 4 2 2" xfId="41334" xr:uid="{00000000-0005-0000-0000-0000F3600000}"/>
    <cellStyle name="Migliaia 4 2 3 6 4 3" xfId="29917" xr:uid="{00000000-0005-0000-0000-0000F4600000}"/>
    <cellStyle name="Migliaia 4 2 3 6 5" xfId="12789" xr:uid="{00000000-0005-0000-0000-0000F5600000}"/>
    <cellStyle name="Migliaia 4 2 3 6 5 2" xfId="35626" xr:uid="{00000000-0005-0000-0000-0000F6600000}"/>
    <cellStyle name="Migliaia 4 2 3 6 6" xfId="24209" xr:uid="{00000000-0005-0000-0000-0000F7600000}"/>
    <cellStyle name="Migliaia 4 2 3 7" xfId="1567" xr:uid="{00000000-0005-0000-0000-0000F8600000}"/>
    <cellStyle name="Migliaia 4 2 3 7 2" xfId="3013" xr:uid="{00000000-0005-0000-0000-0000F9600000}"/>
    <cellStyle name="Migliaia 4 2 3 7 2 2" xfId="5869" xr:uid="{00000000-0005-0000-0000-0000FA600000}"/>
    <cellStyle name="Migliaia 4 2 3 7 2 2 2" xfId="11577" xr:uid="{00000000-0005-0000-0000-0000FB600000}"/>
    <cellStyle name="Migliaia 4 2 3 7 2 2 2 2" xfId="22995" xr:uid="{00000000-0005-0000-0000-0000FC600000}"/>
    <cellStyle name="Migliaia 4 2 3 7 2 2 2 2 2" xfId="45832" xr:uid="{00000000-0005-0000-0000-0000FD600000}"/>
    <cellStyle name="Migliaia 4 2 3 7 2 2 2 3" xfId="34415" xr:uid="{00000000-0005-0000-0000-0000FE600000}"/>
    <cellStyle name="Migliaia 4 2 3 7 2 2 3" xfId="17287" xr:uid="{00000000-0005-0000-0000-0000FF600000}"/>
    <cellStyle name="Migliaia 4 2 3 7 2 2 3 2" xfId="40124" xr:uid="{00000000-0005-0000-0000-000000610000}"/>
    <cellStyle name="Migliaia 4 2 3 7 2 2 4" xfId="28707" xr:uid="{00000000-0005-0000-0000-000001610000}"/>
    <cellStyle name="Migliaia 4 2 3 7 2 3" xfId="8724" xr:uid="{00000000-0005-0000-0000-000002610000}"/>
    <cellStyle name="Migliaia 4 2 3 7 2 3 2" xfId="20141" xr:uid="{00000000-0005-0000-0000-000003610000}"/>
    <cellStyle name="Migliaia 4 2 3 7 2 3 2 2" xfId="42978" xr:uid="{00000000-0005-0000-0000-000004610000}"/>
    <cellStyle name="Migliaia 4 2 3 7 2 3 3" xfId="31561" xr:uid="{00000000-0005-0000-0000-000005610000}"/>
    <cellStyle name="Migliaia 4 2 3 7 2 4" xfId="14433" xr:uid="{00000000-0005-0000-0000-000006610000}"/>
    <cellStyle name="Migliaia 4 2 3 7 2 4 2" xfId="37270" xr:uid="{00000000-0005-0000-0000-000007610000}"/>
    <cellStyle name="Migliaia 4 2 3 7 2 5" xfId="25853" xr:uid="{00000000-0005-0000-0000-000008610000}"/>
    <cellStyle name="Migliaia 4 2 3 7 3" xfId="4442" xr:uid="{00000000-0005-0000-0000-000009610000}"/>
    <cellStyle name="Migliaia 4 2 3 7 3 2" xfId="10151" xr:uid="{00000000-0005-0000-0000-00000A610000}"/>
    <cellStyle name="Migliaia 4 2 3 7 3 2 2" xfId="21568" xr:uid="{00000000-0005-0000-0000-00000B610000}"/>
    <cellStyle name="Migliaia 4 2 3 7 3 2 2 2" xfId="44405" xr:uid="{00000000-0005-0000-0000-00000C610000}"/>
    <cellStyle name="Migliaia 4 2 3 7 3 2 3" xfId="32988" xr:uid="{00000000-0005-0000-0000-00000D610000}"/>
    <cellStyle name="Migliaia 4 2 3 7 3 3" xfId="15860" xr:uid="{00000000-0005-0000-0000-00000E610000}"/>
    <cellStyle name="Migliaia 4 2 3 7 3 3 2" xfId="38697" xr:uid="{00000000-0005-0000-0000-00000F610000}"/>
    <cellStyle name="Migliaia 4 2 3 7 3 4" xfId="27280" xr:uid="{00000000-0005-0000-0000-000010610000}"/>
    <cellStyle name="Migliaia 4 2 3 7 4" xfId="7297" xr:uid="{00000000-0005-0000-0000-000011610000}"/>
    <cellStyle name="Migliaia 4 2 3 7 4 2" xfId="18714" xr:uid="{00000000-0005-0000-0000-000012610000}"/>
    <cellStyle name="Migliaia 4 2 3 7 4 2 2" xfId="41551" xr:uid="{00000000-0005-0000-0000-000013610000}"/>
    <cellStyle name="Migliaia 4 2 3 7 4 3" xfId="30134" xr:uid="{00000000-0005-0000-0000-000014610000}"/>
    <cellStyle name="Migliaia 4 2 3 7 5" xfId="13006" xr:uid="{00000000-0005-0000-0000-000015610000}"/>
    <cellStyle name="Migliaia 4 2 3 7 5 2" xfId="35843" xr:uid="{00000000-0005-0000-0000-000016610000}"/>
    <cellStyle name="Migliaia 4 2 3 7 6" xfId="24426" xr:uid="{00000000-0005-0000-0000-000017610000}"/>
    <cellStyle name="Migliaia 4 2 3 8" xfId="1916" xr:uid="{00000000-0005-0000-0000-000018610000}"/>
    <cellStyle name="Migliaia 4 2 3 8 2" xfId="4772" xr:uid="{00000000-0005-0000-0000-000019610000}"/>
    <cellStyle name="Migliaia 4 2 3 8 2 2" xfId="10481" xr:uid="{00000000-0005-0000-0000-00001A610000}"/>
    <cellStyle name="Migliaia 4 2 3 8 2 2 2" xfId="21898" xr:uid="{00000000-0005-0000-0000-00001B610000}"/>
    <cellStyle name="Migliaia 4 2 3 8 2 2 2 2" xfId="44735" xr:uid="{00000000-0005-0000-0000-00001C610000}"/>
    <cellStyle name="Migliaia 4 2 3 8 2 2 3" xfId="33318" xr:uid="{00000000-0005-0000-0000-00001D610000}"/>
    <cellStyle name="Migliaia 4 2 3 8 2 3" xfId="16190" xr:uid="{00000000-0005-0000-0000-00001E610000}"/>
    <cellStyle name="Migliaia 4 2 3 8 2 3 2" xfId="39027" xr:uid="{00000000-0005-0000-0000-00001F610000}"/>
    <cellStyle name="Migliaia 4 2 3 8 2 4" xfId="27610" xr:uid="{00000000-0005-0000-0000-000020610000}"/>
    <cellStyle name="Migliaia 4 2 3 8 3" xfId="7627" xr:uid="{00000000-0005-0000-0000-000021610000}"/>
    <cellStyle name="Migliaia 4 2 3 8 3 2" xfId="19044" xr:uid="{00000000-0005-0000-0000-000022610000}"/>
    <cellStyle name="Migliaia 4 2 3 8 3 2 2" xfId="41881" xr:uid="{00000000-0005-0000-0000-000023610000}"/>
    <cellStyle name="Migliaia 4 2 3 8 3 3" xfId="30464" xr:uid="{00000000-0005-0000-0000-000024610000}"/>
    <cellStyle name="Migliaia 4 2 3 8 4" xfId="13336" xr:uid="{00000000-0005-0000-0000-000025610000}"/>
    <cellStyle name="Migliaia 4 2 3 8 4 2" xfId="36173" xr:uid="{00000000-0005-0000-0000-000026610000}"/>
    <cellStyle name="Migliaia 4 2 3 8 5" xfId="24756" xr:uid="{00000000-0005-0000-0000-000027610000}"/>
    <cellStyle name="Migliaia 4 2 3 9" xfId="3345" xr:uid="{00000000-0005-0000-0000-000028610000}"/>
    <cellStyle name="Migliaia 4 2 3 9 2" xfId="9054" xr:uid="{00000000-0005-0000-0000-000029610000}"/>
    <cellStyle name="Migliaia 4 2 3 9 2 2" xfId="20471" xr:uid="{00000000-0005-0000-0000-00002A610000}"/>
    <cellStyle name="Migliaia 4 2 3 9 2 2 2" xfId="43308" xr:uid="{00000000-0005-0000-0000-00002B610000}"/>
    <cellStyle name="Migliaia 4 2 3 9 2 3" xfId="31891" xr:uid="{00000000-0005-0000-0000-00002C610000}"/>
    <cellStyle name="Migliaia 4 2 3 9 3" xfId="14763" xr:uid="{00000000-0005-0000-0000-00002D610000}"/>
    <cellStyle name="Migliaia 4 2 3 9 3 2" xfId="37600" xr:uid="{00000000-0005-0000-0000-00002E610000}"/>
    <cellStyle name="Migliaia 4 2 3 9 4" xfId="26183" xr:uid="{00000000-0005-0000-0000-00002F610000}"/>
    <cellStyle name="Migliaia 4 2 4" xfId="414" xr:uid="{00000000-0005-0000-0000-000030610000}"/>
    <cellStyle name="Migliaia 4 2 4 10" xfId="12007" xr:uid="{00000000-0005-0000-0000-000031610000}"/>
    <cellStyle name="Migliaia 4 2 4 10 2" xfId="34844" xr:uid="{00000000-0005-0000-0000-000032610000}"/>
    <cellStyle name="Migliaia 4 2 4 11" xfId="23427" xr:uid="{00000000-0005-0000-0000-000033610000}"/>
    <cellStyle name="Migliaia 4 2 4 2" xfId="668" xr:uid="{00000000-0005-0000-0000-000034610000}"/>
    <cellStyle name="Migliaia 4 2 4 2 2" xfId="2231" xr:uid="{00000000-0005-0000-0000-000035610000}"/>
    <cellStyle name="Migliaia 4 2 4 2 2 2" xfId="5087" xr:uid="{00000000-0005-0000-0000-000036610000}"/>
    <cellStyle name="Migliaia 4 2 4 2 2 2 2" xfId="10795" xr:uid="{00000000-0005-0000-0000-000037610000}"/>
    <cellStyle name="Migliaia 4 2 4 2 2 2 2 2" xfId="22213" xr:uid="{00000000-0005-0000-0000-000038610000}"/>
    <cellStyle name="Migliaia 4 2 4 2 2 2 2 2 2" xfId="45050" xr:uid="{00000000-0005-0000-0000-000039610000}"/>
    <cellStyle name="Migliaia 4 2 4 2 2 2 2 3" xfId="33633" xr:uid="{00000000-0005-0000-0000-00003A610000}"/>
    <cellStyle name="Migliaia 4 2 4 2 2 2 3" xfId="16505" xr:uid="{00000000-0005-0000-0000-00003B610000}"/>
    <cellStyle name="Migliaia 4 2 4 2 2 2 3 2" xfId="39342" xr:uid="{00000000-0005-0000-0000-00003C610000}"/>
    <cellStyle name="Migliaia 4 2 4 2 2 2 4" xfId="27925" xr:uid="{00000000-0005-0000-0000-00003D610000}"/>
    <cellStyle name="Migliaia 4 2 4 2 2 3" xfId="7942" xr:uid="{00000000-0005-0000-0000-00003E610000}"/>
    <cellStyle name="Migliaia 4 2 4 2 2 3 2" xfId="19359" xr:uid="{00000000-0005-0000-0000-00003F610000}"/>
    <cellStyle name="Migliaia 4 2 4 2 2 3 2 2" xfId="42196" xr:uid="{00000000-0005-0000-0000-000040610000}"/>
    <cellStyle name="Migliaia 4 2 4 2 2 3 3" xfId="30779" xr:uid="{00000000-0005-0000-0000-000041610000}"/>
    <cellStyle name="Migliaia 4 2 4 2 2 4" xfId="13651" xr:uid="{00000000-0005-0000-0000-000042610000}"/>
    <cellStyle name="Migliaia 4 2 4 2 2 4 2" xfId="36488" xr:uid="{00000000-0005-0000-0000-000043610000}"/>
    <cellStyle name="Migliaia 4 2 4 2 2 5" xfId="25071" xr:uid="{00000000-0005-0000-0000-000044610000}"/>
    <cellStyle name="Migliaia 4 2 4 2 3" xfId="3660" xr:uid="{00000000-0005-0000-0000-000045610000}"/>
    <cellStyle name="Migliaia 4 2 4 2 3 2" xfId="9369" xr:uid="{00000000-0005-0000-0000-000046610000}"/>
    <cellStyle name="Migliaia 4 2 4 2 3 2 2" xfId="20786" xr:uid="{00000000-0005-0000-0000-000047610000}"/>
    <cellStyle name="Migliaia 4 2 4 2 3 2 2 2" xfId="43623" xr:uid="{00000000-0005-0000-0000-000048610000}"/>
    <cellStyle name="Migliaia 4 2 4 2 3 2 3" xfId="32206" xr:uid="{00000000-0005-0000-0000-000049610000}"/>
    <cellStyle name="Migliaia 4 2 4 2 3 3" xfId="15078" xr:uid="{00000000-0005-0000-0000-00004A610000}"/>
    <cellStyle name="Migliaia 4 2 4 2 3 3 2" xfId="37915" xr:uid="{00000000-0005-0000-0000-00004B610000}"/>
    <cellStyle name="Migliaia 4 2 4 2 3 4" xfId="26498" xr:uid="{00000000-0005-0000-0000-00004C610000}"/>
    <cellStyle name="Migliaia 4 2 4 2 4" xfId="6515" xr:uid="{00000000-0005-0000-0000-00004D610000}"/>
    <cellStyle name="Migliaia 4 2 4 2 4 2" xfId="17932" xr:uid="{00000000-0005-0000-0000-00004E610000}"/>
    <cellStyle name="Migliaia 4 2 4 2 4 2 2" xfId="40769" xr:uid="{00000000-0005-0000-0000-00004F610000}"/>
    <cellStyle name="Migliaia 4 2 4 2 4 3" xfId="29352" xr:uid="{00000000-0005-0000-0000-000050610000}"/>
    <cellStyle name="Migliaia 4 2 4 2 5" xfId="12224" xr:uid="{00000000-0005-0000-0000-000051610000}"/>
    <cellStyle name="Migliaia 4 2 4 2 5 2" xfId="35061" xr:uid="{00000000-0005-0000-0000-000052610000}"/>
    <cellStyle name="Migliaia 4 2 4 2 6" xfId="23644" xr:uid="{00000000-0005-0000-0000-000053610000}"/>
    <cellStyle name="Migliaia 4 2 4 3" xfId="928" xr:uid="{00000000-0005-0000-0000-000054610000}"/>
    <cellStyle name="Migliaia 4 2 4 3 2" xfId="2448" xr:uid="{00000000-0005-0000-0000-000055610000}"/>
    <cellStyle name="Migliaia 4 2 4 3 2 2" xfId="5304" xr:uid="{00000000-0005-0000-0000-000056610000}"/>
    <cellStyle name="Migliaia 4 2 4 3 2 2 2" xfId="11012" xr:uid="{00000000-0005-0000-0000-000057610000}"/>
    <cellStyle name="Migliaia 4 2 4 3 2 2 2 2" xfId="22430" xr:uid="{00000000-0005-0000-0000-000058610000}"/>
    <cellStyle name="Migliaia 4 2 4 3 2 2 2 2 2" xfId="45267" xr:uid="{00000000-0005-0000-0000-000059610000}"/>
    <cellStyle name="Migliaia 4 2 4 3 2 2 2 3" xfId="33850" xr:uid="{00000000-0005-0000-0000-00005A610000}"/>
    <cellStyle name="Migliaia 4 2 4 3 2 2 3" xfId="16722" xr:uid="{00000000-0005-0000-0000-00005B610000}"/>
    <cellStyle name="Migliaia 4 2 4 3 2 2 3 2" xfId="39559" xr:uid="{00000000-0005-0000-0000-00005C610000}"/>
    <cellStyle name="Migliaia 4 2 4 3 2 2 4" xfId="28142" xr:uid="{00000000-0005-0000-0000-00005D610000}"/>
    <cellStyle name="Migliaia 4 2 4 3 2 3" xfId="8159" xr:uid="{00000000-0005-0000-0000-00005E610000}"/>
    <cellStyle name="Migliaia 4 2 4 3 2 3 2" xfId="19576" xr:uid="{00000000-0005-0000-0000-00005F610000}"/>
    <cellStyle name="Migliaia 4 2 4 3 2 3 2 2" xfId="42413" xr:uid="{00000000-0005-0000-0000-000060610000}"/>
    <cellStyle name="Migliaia 4 2 4 3 2 3 3" xfId="30996" xr:uid="{00000000-0005-0000-0000-000061610000}"/>
    <cellStyle name="Migliaia 4 2 4 3 2 4" xfId="13868" xr:uid="{00000000-0005-0000-0000-000062610000}"/>
    <cellStyle name="Migliaia 4 2 4 3 2 4 2" xfId="36705" xr:uid="{00000000-0005-0000-0000-000063610000}"/>
    <cellStyle name="Migliaia 4 2 4 3 2 5" xfId="25288" xr:uid="{00000000-0005-0000-0000-000064610000}"/>
    <cellStyle name="Migliaia 4 2 4 3 3" xfId="3877" xr:uid="{00000000-0005-0000-0000-000065610000}"/>
    <cellStyle name="Migliaia 4 2 4 3 3 2" xfId="9586" xr:uid="{00000000-0005-0000-0000-000066610000}"/>
    <cellStyle name="Migliaia 4 2 4 3 3 2 2" xfId="21003" xr:uid="{00000000-0005-0000-0000-000067610000}"/>
    <cellStyle name="Migliaia 4 2 4 3 3 2 2 2" xfId="43840" xr:uid="{00000000-0005-0000-0000-000068610000}"/>
    <cellStyle name="Migliaia 4 2 4 3 3 2 3" xfId="32423" xr:uid="{00000000-0005-0000-0000-000069610000}"/>
    <cellStyle name="Migliaia 4 2 4 3 3 3" xfId="15295" xr:uid="{00000000-0005-0000-0000-00006A610000}"/>
    <cellStyle name="Migliaia 4 2 4 3 3 3 2" xfId="38132" xr:uid="{00000000-0005-0000-0000-00006B610000}"/>
    <cellStyle name="Migliaia 4 2 4 3 3 4" xfId="26715" xr:uid="{00000000-0005-0000-0000-00006C610000}"/>
    <cellStyle name="Migliaia 4 2 4 3 4" xfId="6732" xr:uid="{00000000-0005-0000-0000-00006D610000}"/>
    <cellStyle name="Migliaia 4 2 4 3 4 2" xfId="18149" xr:uid="{00000000-0005-0000-0000-00006E610000}"/>
    <cellStyle name="Migliaia 4 2 4 3 4 2 2" xfId="40986" xr:uid="{00000000-0005-0000-0000-00006F610000}"/>
    <cellStyle name="Migliaia 4 2 4 3 4 3" xfId="29569" xr:uid="{00000000-0005-0000-0000-000070610000}"/>
    <cellStyle name="Migliaia 4 2 4 3 5" xfId="12441" xr:uid="{00000000-0005-0000-0000-000071610000}"/>
    <cellStyle name="Migliaia 4 2 4 3 5 2" xfId="35278" xr:uid="{00000000-0005-0000-0000-000072610000}"/>
    <cellStyle name="Migliaia 4 2 4 3 6" xfId="23861" xr:uid="{00000000-0005-0000-0000-000073610000}"/>
    <cellStyle name="Migliaia 4 2 4 4" xfId="1175" xr:uid="{00000000-0005-0000-0000-000074610000}"/>
    <cellStyle name="Migliaia 4 2 4 4 2" xfId="2665" xr:uid="{00000000-0005-0000-0000-000075610000}"/>
    <cellStyle name="Migliaia 4 2 4 4 2 2" xfId="5521" xr:uid="{00000000-0005-0000-0000-000076610000}"/>
    <cellStyle name="Migliaia 4 2 4 4 2 2 2" xfId="11229" xr:uid="{00000000-0005-0000-0000-000077610000}"/>
    <cellStyle name="Migliaia 4 2 4 4 2 2 2 2" xfId="22647" xr:uid="{00000000-0005-0000-0000-000078610000}"/>
    <cellStyle name="Migliaia 4 2 4 4 2 2 2 2 2" xfId="45484" xr:uid="{00000000-0005-0000-0000-000079610000}"/>
    <cellStyle name="Migliaia 4 2 4 4 2 2 2 3" xfId="34067" xr:uid="{00000000-0005-0000-0000-00007A610000}"/>
    <cellStyle name="Migliaia 4 2 4 4 2 2 3" xfId="16939" xr:uid="{00000000-0005-0000-0000-00007B610000}"/>
    <cellStyle name="Migliaia 4 2 4 4 2 2 3 2" xfId="39776" xr:uid="{00000000-0005-0000-0000-00007C610000}"/>
    <cellStyle name="Migliaia 4 2 4 4 2 2 4" xfId="28359" xr:uid="{00000000-0005-0000-0000-00007D610000}"/>
    <cellStyle name="Migliaia 4 2 4 4 2 3" xfId="8376" xr:uid="{00000000-0005-0000-0000-00007E610000}"/>
    <cellStyle name="Migliaia 4 2 4 4 2 3 2" xfId="19793" xr:uid="{00000000-0005-0000-0000-00007F610000}"/>
    <cellStyle name="Migliaia 4 2 4 4 2 3 2 2" xfId="42630" xr:uid="{00000000-0005-0000-0000-000080610000}"/>
    <cellStyle name="Migliaia 4 2 4 4 2 3 3" xfId="31213" xr:uid="{00000000-0005-0000-0000-000081610000}"/>
    <cellStyle name="Migliaia 4 2 4 4 2 4" xfId="14085" xr:uid="{00000000-0005-0000-0000-000082610000}"/>
    <cellStyle name="Migliaia 4 2 4 4 2 4 2" xfId="36922" xr:uid="{00000000-0005-0000-0000-000083610000}"/>
    <cellStyle name="Migliaia 4 2 4 4 2 5" xfId="25505" xr:uid="{00000000-0005-0000-0000-000084610000}"/>
    <cellStyle name="Migliaia 4 2 4 4 3" xfId="4094" xr:uid="{00000000-0005-0000-0000-000085610000}"/>
    <cellStyle name="Migliaia 4 2 4 4 3 2" xfId="9803" xr:uid="{00000000-0005-0000-0000-000086610000}"/>
    <cellStyle name="Migliaia 4 2 4 4 3 2 2" xfId="21220" xr:uid="{00000000-0005-0000-0000-000087610000}"/>
    <cellStyle name="Migliaia 4 2 4 4 3 2 2 2" xfId="44057" xr:uid="{00000000-0005-0000-0000-000088610000}"/>
    <cellStyle name="Migliaia 4 2 4 4 3 2 3" xfId="32640" xr:uid="{00000000-0005-0000-0000-000089610000}"/>
    <cellStyle name="Migliaia 4 2 4 4 3 3" xfId="15512" xr:uid="{00000000-0005-0000-0000-00008A610000}"/>
    <cellStyle name="Migliaia 4 2 4 4 3 3 2" xfId="38349" xr:uid="{00000000-0005-0000-0000-00008B610000}"/>
    <cellStyle name="Migliaia 4 2 4 4 3 4" xfId="26932" xr:uid="{00000000-0005-0000-0000-00008C610000}"/>
    <cellStyle name="Migliaia 4 2 4 4 4" xfId="6949" xr:uid="{00000000-0005-0000-0000-00008D610000}"/>
    <cellStyle name="Migliaia 4 2 4 4 4 2" xfId="18366" xr:uid="{00000000-0005-0000-0000-00008E610000}"/>
    <cellStyle name="Migliaia 4 2 4 4 4 2 2" xfId="41203" xr:uid="{00000000-0005-0000-0000-00008F610000}"/>
    <cellStyle name="Migliaia 4 2 4 4 4 3" xfId="29786" xr:uid="{00000000-0005-0000-0000-000090610000}"/>
    <cellStyle name="Migliaia 4 2 4 4 5" xfId="12658" xr:uid="{00000000-0005-0000-0000-000091610000}"/>
    <cellStyle name="Migliaia 4 2 4 4 5 2" xfId="35495" xr:uid="{00000000-0005-0000-0000-000092610000}"/>
    <cellStyle name="Migliaia 4 2 4 4 6" xfId="24078" xr:uid="{00000000-0005-0000-0000-000093610000}"/>
    <cellStyle name="Migliaia 4 2 4 5" xfId="1422" xr:uid="{00000000-0005-0000-0000-000094610000}"/>
    <cellStyle name="Migliaia 4 2 4 5 2" xfId="2882" xr:uid="{00000000-0005-0000-0000-000095610000}"/>
    <cellStyle name="Migliaia 4 2 4 5 2 2" xfId="5738" xr:uid="{00000000-0005-0000-0000-000096610000}"/>
    <cellStyle name="Migliaia 4 2 4 5 2 2 2" xfId="11446" xr:uid="{00000000-0005-0000-0000-000097610000}"/>
    <cellStyle name="Migliaia 4 2 4 5 2 2 2 2" xfId="22864" xr:uid="{00000000-0005-0000-0000-000098610000}"/>
    <cellStyle name="Migliaia 4 2 4 5 2 2 2 2 2" xfId="45701" xr:uid="{00000000-0005-0000-0000-000099610000}"/>
    <cellStyle name="Migliaia 4 2 4 5 2 2 2 3" xfId="34284" xr:uid="{00000000-0005-0000-0000-00009A610000}"/>
    <cellStyle name="Migliaia 4 2 4 5 2 2 3" xfId="17156" xr:uid="{00000000-0005-0000-0000-00009B610000}"/>
    <cellStyle name="Migliaia 4 2 4 5 2 2 3 2" xfId="39993" xr:uid="{00000000-0005-0000-0000-00009C610000}"/>
    <cellStyle name="Migliaia 4 2 4 5 2 2 4" xfId="28576" xr:uid="{00000000-0005-0000-0000-00009D610000}"/>
    <cellStyle name="Migliaia 4 2 4 5 2 3" xfId="8593" xr:uid="{00000000-0005-0000-0000-00009E610000}"/>
    <cellStyle name="Migliaia 4 2 4 5 2 3 2" xfId="20010" xr:uid="{00000000-0005-0000-0000-00009F610000}"/>
    <cellStyle name="Migliaia 4 2 4 5 2 3 2 2" xfId="42847" xr:uid="{00000000-0005-0000-0000-0000A0610000}"/>
    <cellStyle name="Migliaia 4 2 4 5 2 3 3" xfId="31430" xr:uid="{00000000-0005-0000-0000-0000A1610000}"/>
    <cellStyle name="Migliaia 4 2 4 5 2 4" xfId="14302" xr:uid="{00000000-0005-0000-0000-0000A2610000}"/>
    <cellStyle name="Migliaia 4 2 4 5 2 4 2" xfId="37139" xr:uid="{00000000-0005-0000-0000-0000A3610000}"/>
    <cellStyle name="Migliaia 4 2 4 5 2 5" xfId="25722" xr:uid="{00000000-0005-0000-0000-0000A4610000}"/>
    <cellStyle name="Migliaia 4 2 4 5 3" xfId="4311" xr:uid="{00000000-0005-0000-0000-0000A5610000}"/>
    <cellStyle name="Migliaia 4 2 4 5 3 2" xfId="10020" xr:uid="{00000000-0005-0000-0000-0000A6610000}"/>
    <cellStyle name="Migliaia 4 2 4 5 3 2 2" xfId="21437" xr:uid="{00000000-0005-0000-0000-0000A7610000}"/>
    <cellStyle name="Migliaia 4 2 4 5 3 2 2 2" xfId="44274" xr:uid="{00000000-0005-0000-0000-0000A8610000}"/>
    <cellStyle name="Migliaia 4 2 4 5 3 2 3" xfId="32857" xr:uid="{00000000-0005-0000-0000-0000A9610000}"/>
    <cellStyle name="Migliaia 4 2 4 5 3 3" xfId="15729" xr:uid="{00000000-0005-0000-0000-0000AA610000}"/>
    <cellStyle name="Migliaia 4 2 4 5 3 3 2" xfId="38566" xr:uid="{00000000-0005-0000-0000-0000AB610000}"/>
    <cellStyle name="Migliaia 4 2 4 5 3 4" xfId="27149" xr:uid="{00000000-0005-0000-0000-0000AC610000}"/>
    <cellStyle name="Migliaia 4 2 4 5 4" xfId="7166" xr:uid="{00000000-0005-0000-0000-0000AD610000}"/>
    <cellStyle name="Migliaia 4 2 4 5 4 2" xfId="18583" xr:uid="{00000000-0005-0000-0000-0000AE610000}"/>
    <cellStyle name="Migliaia 4 2 4 5 4 2 2" xfId="41420" xr:uid="{00000000-0005-0000-0000-0000AF610000}"/>
    <cellStyle name="Migliaia 4 2 4 5 4 3" xfId="30003" xr:uid="{00000000-0005-0000-0000-0000B0610000}"/>
    <cellStyle name="Migliaia 4 2 4 5 5" xfId="12875" xr:uid="{00000000-0005-0000-0000-0000B1610000}"/>
    <cellStyle name="Migliaia 4 2 4 5 5 2" xfId="35712" xr:uid="{00000000-0005-0000-0000-0000B2610000}"/>
    <cellStyle name="Migliaia 4 2 4 5 6" xfId="24295" xr:uid="{00000000-0005-0000-0000-0000B3610000}"/>
    <cellStyle name="Migliaia 4 2 4 6" xfId="1669" xr:uid="{00000000-0005-0000-0000-0000B4610000}"/>
    <cellStyle name="Migliaia 4 2 4 6 2" xfId="3099" xr:uid="{00000000-0005-0000-0000-0000B5610000}"/>
    <cellStyle name="Migliaia 4 2 4 6 2 2" xfId="5955" xr:uid="{00000000-0005-0000-0000-0000B6610000}"/>
    <cellStyle name="Migliaia 4 2 4 6 2 2 2" xfId="11663" xr:uid="{00000000-0005-0000-0000-0000B7610000}"/>
    <cellStyle name="Migliaia 4 2 4 6 2 2 2 2" xfId="23081" xr:uid="{00000000-0005-0000-0000-0000B8610000}"/>
    <cellStyle name="Migliaia 4 2 4 6 2 2 2 2 2" xfId="45918" xr:uid="{00000000-0005-0000-0000-0000B9610000}"/>
    <cellStyle name="Migliaia 4 2 4 6 2 2 2 3" xfId="34501" xr:uid="{00000000-0005-0000-0000-0000BA610000}"/>
    <cellStyle name="Migliaia 4 2 4 6 2 2 3" xfId="17373" xr:uid="{00000000-0005-0000-0000-0000BB610000}"/>
    <cellStyle name="Migliaia 4 2 4 6 2 2 3 2" xfId="40210" xr:uid="{00000000-0005-0000-0000-0000BC610000}"/>
    <cellStyle name="Migliaia 4 2 4 6 2 2 4" xfId="28793" xr:uid="{00000000-0005-0000-0000-0000BD610000}"/>
    <cellStyle name="Migliaia 4 2 4 6 2 3" xfId="8810" xr:uid="{00000000-0005-0000-0000-0000BE610000}"/>
    <cellStyle name="Migliaia 4 2 4 6 2 3 2" xfId="20227" xr:uid="{00000000-0005-0000-0000-0000BF610000}"/>
    <cellStyle name="Migliaia 4 2 4 6 2 3 2 2" xfId="43064" xr:uid="{00000000-0005-0000-0000-0000C0610000}"/>
    <cellStyle name="Migliaia 4 2 4 6 2 3 3" xfId="31647" xr:uid="{00000000-0005-0000-0000-0000C1610000}"/>
    <cellStyle name="Migliaia 4 2 4 6 2 4" xfId="14519" xr:uid="{00000000-0005-0000-0000-0000C2610000}"/>
    <cellStyle name="Migliaia 4 2 4 6 2 4 2" xfId="37356" xr:uid="{00000000-0005-0000-0000-0000C3610000}"/>
    <cellStyle name="Migliaia 4 2 4 6 2 5" xfId="25939" xr:uid="{00000000-0005-0000-0000-0000C4610000}"/>
    <cellStyle name="Migliaia 4 2 4 6 3" xfId="4528" xr:uid="{00000000-0005-0000-0000-0000C5610000}"/>
    <cellStyle name="Migliaia 4 2 4 6 3 2" xfId="10237" xr:uid="{00000000-0005-0000-0000-0000C6610000}"/>
    <cellStyle name="Migliaia 4 2 4 6 3 2 2" xfId="21654" xr:uid="{00000000-0005-0000-0000-0000C7610000}"/>
    <cellStyle name="Migliaia 4 2 4 6 3 2 2 2" xfId="44491" xr:uid="{00000000-0005-0000-0000-0000C8610000}"/>
    <cellStyle name="Migliaia 4 2 4 6 3 2 3" xfId="33074" xr:uid="{00000000-0005-0000-0000-0000C9610000}"/>
    <cellStyle name="Migliaia 4 2 4 6 3 3" xfId="15946" xr:uid="{00000000-0005-0000-0000-0000CA610000}"/>
    <cellStyle name="Migliaia 4 2 4 6 3 3 2" xfId="38783" xr:uid="{00000000-0005-0000-0000-0000CB610000}"/>
    <cellStyle name="Migliaia 4 2 4 6 3 4" xfId="27366" xr:uid="{00000000-0005-0000-0000-0000CC610000}"/>
    <cellStyle name="Migliaia 4 2 4 6 4" xfId="7383" xr:uid="{00000000-0005-0000-0000-0000CD610000}"/>
    <cellStyle name="Migliaia 4 2 4 6 4 2" xfId="18800" xr:uid="{00000000-0005-0000-0000-0000CE610000}"/>
    <cellStyle name="Migliaia 4 2 4 6 4 2 2" xfId="41637" xr:uid="{00000000-0005-0000-0000-0000CF610000}"/>
    <cellStyle name="Migliaia 4 2 4 6 4 3" xfId="30220" xr:uid="{00000000-0005-0000-0000-0000D0610000}"/>
    <cellStyle name="Migliaia 4 2 4 6 5" xfId="13092" xr:uid="{00000000-0005-0000-0000-0000D1610000}"/>
    <cellStyle name="Migliaia 4 2 4 6 5 2" xfId="35929" xr:uid="{00000000-0005-0000-0000-0000D2610000}"/>
    <cellStyle name="Migliaia 4 2 4 6 6" xfId="24512" xr:uid="{00000000-0005-0000-0000-0000D3610000}"/>
    <cellStyle name="Migliaia 4 2 4 7" xfId="2014" xr:uid="{00000000-0005-0000-0000-0000D4610000}"/>
    <cellStyle name="Migliaia 4 2 4 7 2" xfId="4870" xr:uid="{00000000-0005-0000-0000-0000D5610000}"/>
    <cellStyle name="Migliaia 4 2 4 7 2 2" xfId="10578" xr:uid="{00000000-0005-0000-0000-0000D6610000}"/>
    <cellStyle name="Migliaia 4 2 4 7 2 2 2" xfId="21996" xr:uid="{00000000-0005-0000-0000-0000D7610000}"/>
    <cellStyle name="Migliaia 4 2 4 7 2 2 2 2" xfId="44833" xr:uid="{00000000-0005-0000-0000-0000D8610000}"/>
    <cellStyle name="Migliaia 4 2 4 7 2 2 3" xfId="33416" xr:uid="{00000000-0005-0000-0000-0000D9610000}"/>
    <cellStyle name="Migliaia 4 2 4 7 2 3" xfId="16288" xr:uid="{00000000-0005-0000-0000-0000DA610000}"/>
    <cellStyle name="Migliaia 4 2 4 7 2 3 2" xfId="39125" xr:uid="{00000000-0005-0000-0000-0000DB610000}"/>
    <cellStyle name="Migliaia 4 2 4 7 2 4" xfId="27708" xr:uid="{00000000-0005-0000-0000-0000DC610000}"/>
    <cellStyle name="Migliaia 4 2 4 7 3" xfId="7725" xr:uid="{00000000-0005-0000-0000-0000DD610000}"/>
    <cellStyle name="Migliaia 4 2 4 7 3 2" xfId="19142" xr:uid="{00000000-0005-0000-0000-0000DE610000}"/>
    <cellStyle name="Migliaia 4 2 4 7 3 2 2" xfId="41979" xr:uid="{00000000-0005-0000-0000-0000DF610000}"/>
    <cellStyle name="Migliaia 4 2 4 7 3 3" xfId="30562" xr:uid="{00000000-0005-0000-0000-0000E0610000}"/>
    <cellStyle name="Migliaia 4 2 4 7 4" xfId="13434" xr:uid="{00000000-0005-0000-0000-0000E1610000}"/>
    <cellStyle name="Migliaia 4 2 4 7 4 2" xfId="36271" xr:uid="{00000000-0005-0000-0000-0000E2610000}"/>
    <cellStyle name="Migliaia 4 2 4 7 5" xfId="24854" xr:uid="{00000000-0005-0000-0000-0000E3610000}"/>
    <cellStyle name="Migliaia 4 2 4 8" xfId="3443" xr:uid="{00000000-0005-0000-0000-0000E4610000}"/>
    <cellStyle name="Migliaia 4 2 4 8 2" xfId="9152" xr:uid="{00000000-0005-0000-0000-0000E5610000}"/>
    <cellStyle name="Migliaia 4 2 4 8 2 2" xfId="20569" xr:uid="{00000000-0005-0000-0000-0000E6610000}"/>
    <cellStyle name="Migliaia 4 2 4 8 2 2 2" xfId="43406" xr:uid="{00000000-0005-0000-0000-0000E7610000}"/>
    <cellStyle name="Migliaia 4 2 4 8 2 3" xfId="31989" xr:uid="{00000000-0005-0000-0000-0000E8610000}"/>
    <cellStyle name="Migliaia 4 2 4 8 3" xfId="14861" xr:uid="{00000000-0005-0000-0000-0000E9610000}"/>
    <cellStyle name="Migliaia 4 2 4 8 3 2" xfId="37698" xr:uid="{00000000-0005-0000-0000-0000EA610000}"/>
    <cellStyle name="Migliaia 4 2 4 8 4" xfId="26281" xr:uid="{00000000-0005-0000-0000-0000EB610000}"/>
    <cellStyle name="Migliaia 4 2 4 9" xfId="6298" xr:uid="{00000000-0005-0000-0000-0000EC610000}"/>
    <cellStyle name="Migliaia 4 2 4 9 2" xfId="17715" xr:uid="{00000000-0005-0000-0000-0000ED610000}"/>
    <cellStyle name="Migliaia 4 2 4 9 2 2" xfId="40552" xr:uid="{00000000-0005-0000-0000-0000EE610000}"/>
    <cellStyle name="Migliaia 4 2 4 9 3" xfId="29135" xr:uid="{00000000-0005-0000-0000-0000EF610000}"/>
    <cellStyle name="Migliaia 4 2 5" xfId="534" xr:uid="{00000000-0005-0000-0000-0000F0610000}"/>
    <cellStyle name="Migliaia 4 2 5 2" xfId="2117" xr:uid="{00000000-0005-0000-0000-0000F1610000}"/>
    <cellStyle name="Migliaia 4 2 5 2 2" xfId="4973" xr:uid="{00000000-0005-0000-0000-0000F2610000}"/>
    <cellStyle name="Migliaia 4 2 5 2 2 2" xfId="10681" xr:uid="{00000000-0005-0000-0000-0000F3610000}"/>
    <cellStyle name="Migliaia 4 2 5 2 2 2 2" xfId="22099" xr:uid="{00000000-0005-0000-0000-0000F4610000}"/>
    <cellStyle name="Migliaia 4 2 5 2 2 2 2 2" xfId="44936" xr:uid="{00000000-0005-0000-0000-0000F5610000}"/>
    <cellStyle name="Migliaia 4 2 5 2 2 2 3" xfId="33519" xr:uid="{00000000-0005-0000-0000-0000F6610000}"/>
    <cellStyle name="Migliaia 4 2 5 2 2 3" xfId="16391" xr:uid="{00000000-0005-0000-0000-0000F7610000}"/>
    <cellStyle name="Migliaia 4 2 5 2 2 3 2" xfId="39228" xr:uid="{00000000-0005-0000-0000-0000F8610000}"/>
    <cellStyle name="Migliaia 4 2 5 2 2 4" xfId="27811" xr:uid="{00000000-0005-0000-0000-0000F9610000}"/>
    <cellStyle name="Migliaia 4 2 5 2 3" xfId="7828" xr:uid="{00000000-0005-0000-0000-0000FA610000}"/>
    <cellStyle name="Migliaia 4 2 5 2 3 2" xfId="19245" xr:uid="{00000000-0005-0000-0000-0000FB610000}"/>
    <cellStyle name="Migliaia 4 2 5 2 3 2 2" xfId="42082" xr:uid="{00000000-0005-0000-0000-0000FC610000}"/>
    <cellStyle name="Migliaia 4 2 5 2 3 3" xfId="30665" xr:uid="{00000000-0005-0000-0000-0000FD610000}"/>
    <cellStyle name="Migliaia 4 2 5 2 4" xfId="13537" xr:uid="{00000000-0005-0000-0000-0000FE610000}"/>
    <cellStyle name="Migliaia 4 2 5 2 4 2" xfId="36374" xr:uid="{00000000-0005-0000-0000-0000FF610000}"/>
    <cellStyle name="Migliaia 4 2 5 2 5" xfId="24957" xr:uid="{00000000-0005-0000-0000-000000620000}"/>
    <cellStyle name="Migliaia 4 2 5 3" xfId="3546" xr:uid="{00000000-0005-0000-0000-000001620000}"/>
    <cellStyle name="Migliaia 4 2 5 3 2" xfId="9255" xr:uid="{00000000-0005-0000-0000-000002620000}"/>
    <cellStyle name="Migliaia 4 2 5 3 2 2" xfId="20672" xr:uid="{00000000-0005-0000-0000-000003620000}"/>
    <cellStyle name="Migliaia 4 2 5 3 2 2 2" xfId="43509" xr:uid="{00000000-0005-0000-0000-000004620000}"/>
    <cellStyle name="Migliaia 4 2 5 3 2 3" xfId="32092" xr:uid="{00000000-0005-0000-0000-000005620000}"/>
    <cellStyle name="Migliaia 4 2 5 3 3" xfId="14964" xr:uid="{00000000-0005-0000-0000-000006620000}"/>
    <cellStyle name="Migliaia 4 2 5 3 3 2" xfId="37801" xr:uid="{00000000-0005-0000-0000-000007620000}"/>
    <cellStyle name="Migliaia 4 2 5 3 4" xfId="26384" xr:uid="{00000000-0005-0000-0000-000008620000}"/>
    <cellStyle name="Migliaia 4 2 5 4" xfId="6401" xr:uid="{00000000-0005-0000-0000-000009620000}"/>
    <cellStyle name="Migliaia 4 2 5 4 2" xfId="17818" xr:uid="{00000000-0005-0000-0000-00000A620000}"/>
    <cellStyle name="Migliaia 4 2 5 4 2 2" xfId="40655" xr:uid="{00000000-0005-0000-0000-00000B620000}"/>
    <cellStyle name="Migliaia 4 2 5 4 3" xfId="29238" xr:uid="{00000000-0005-0000-0000-00000C620000}"/>
    <cellStyle name="Migliaia 4 2 5 5" xfId="12110" xr:uid="{00000000-0005-0000-0000-00000D620000}"/>
    <cellStyle name="Migliaia 4 2 5 5 2" xfId="34947" xr:uid="{00000000-0005-0000-0000-00000E620000}"/>
    <cellStyle name="Migliaia 4 2 5 6" xfId="23530" xr:uid="{00000000-0005-0000-0000-00000F620000}"/>
    <cellStyle name="Migliaia 4 2 6" xfId="797" xr:uid="{00000000-0005-0000-0000-000010620000}"/>
    <cellStyle name="Migliaia 4 2 6 2" xfId="2334" xr:uid="{00000000-0005-0000-0000-000011620000}"/>
    <cellStyle name="Migliaia 4 2 6 2 2" xfId="5190" xr:uid="{00000000-0005-0000-0000-000012620000}"/>
    <cellStyle name="Migliaia 4 2 6 2 2 2" xfId="10898" xr:uid="{00000000-0005-0000-0000-000013620000}"/>
    <cellStyle name="Migliaia 4 2 6 2 2 2 2" xfId="22316" xr:uid="{00000000-0005-0000-0000-000014620000}"/>
    <cellStyle name="Migliaia 4 2 6 2 2 2 2 2" xfId="45153" xr:uid="{00000000-0005-0000-0000-000015620000}"/>
    <cellStyle name="Migliaia 4 2 6 2 2 2 3" xfId="33736" xr:uid="{00000000-0005-0000-0000-000016620000}"/>
    <cellStyle name="Migliaia 4 2 6 2 2 3" xfId="16608" xr:uid="{00000000-0005-0000-0000-000017620000}"/>
    <cellStyle name="Migliaia 4 2 6 2 2 3 2" xfId="39445" xr:uid="{00000000-0005-0000-0000-000018620000}"/>
    <cellStyle name="Migliaia 4 2 6 2 2 4" xfId="28028" xr:uid="{00000000-0005-0000-0000-000019620000}"/>
    <cellStyle name="Migliaia 4 2 6 2 3" xfId="8045" xr:uid="{00000000-0005-0000-0000-00001A620000}"/>
    <cellStyle name="Migliaia 4 2 6 2 3 2" xfId="19462" xr:uid="{00000000-0005-0000-0000-00001B620000}"/>
    <cellStyle name="Migliaia 4 2 6 2 3 2 2" xfId="42299" xr:uid="{00000000-0005-0000-0000-00001C620000}"/>
    <cellStyle name="Migliaia 4 2 6 2 3 3" xfId="30882" xr:uid="{00000000-0005-0000-0000-00001D620000}"/>
    <cellStyle name="Migliaia 4 2 6 2 4" xfId="13754" xr:uid="{00000000-0005-0000-0000-00001E620000}"/>
    <cellStyle name="Migliaia 4 2 6 2 4 2" xfId="36591" xr:uid="{00000000-0005-0000-0000-00001F620000}"/>
    <cellStyle name="Migliaia 4 2 6 2 5" xfId="25174" xr:uid="{00000000-0005-0000-0000-000020620000}"/>
    <cellStyle name="Migliaia 4 2 6 3" xfId="3763" xr:uid="{00000000-0005-0000-0000-000021620000}"/>
    <cellStyle name="Migliaia 4 2 6 3 2" xfId="9472" xr:uid="{00000000-0005-0000-0000-000022620000}"/>
    <cellStyle name="Migliaia 4 2 6 3 2 2" xfId="20889" xr:uid="{00000000-0005-0000-0000-000023620000}"/>
    <cellStyle name="Migliaia 4 2 6 3 2 2 2" xfId="43726" xr:uid="{00000000-0005-0000-0000-000024620000}"/>
    <cellStyle name="Migliaia 4 2 6 3 2 3" xfId="32309" xr:uid="{00000000-0005-0000-0000-000025620000}"/>
    <cellStyle name="Migliaia 4 2 6 3 3" xfId="15181" xr:uid="{00000000-0005-0000-0000-000026620000}"/>
    <cellStyle name="Migliaia 4 2 6 3 3 2" xfId="38018" xr:uid="{00000000-0005-0000-0000-000027620000}"/>
    <cellStyle name="Migliaia 4 2 6 3 4" xfId="26601" xr:uid="{00000000-0005-0000-0000-000028620000}"/>
    <cellStyle name="Migliaia 4 2 6 4" xfId="6618" xr:uid="{00000000-0005-0000-0000-000029620000}"/>
    <cellStyle name="Migliaia 4 2 6 4 2" xfId="18035" xr:uid="{00000000-0005-0000-0000-00002A620000}"/>
    <cellStyle name="Migliaia 4 2 6 4 2 2" xfId="40872" xr:uid="{00000000-0005-0000-0000-00002B620000}"/>
    <cellStyle name="Migliaia 4 2 6 4 3" xfId="29455" xr:uid="{00000000-0005-0000-0000-00002C620000}"/>
    <cellStyle name="Migliaia 4 2 6 5" xfId="12327" xr:uid="{00000000-0005-0000-0000-00002D620000}"/>
    <cellStyle name="Migliaia 4 2 6 5 2" xfId="35164" xr:uid="{00000000-0005-0000-0000-00002E620000}"/>
    <cellStyle name="Migliaia 4 2 6 6" xfId="23747" xr:uid="{00000000-0005-0000-0000-00002F620000}"/>
    <cellStyle name="Migliaia 4 2 7" xfId="1044" xr:uid="{00000000-0005-0000-0000-000030620000}"/>
    <cellStyle name="Migliaia 4 2 7 2" xfId="2551" xr:uid="{00000000-0005-0000-0000-000031620000}"/>
    <cellStyle name="Migliaia 4 2 7 2 2" xfId="5407" xr:uid="{00000000-0005-0000-0000-000032620000}"/>
    <cellStyle name="Migliaia 4 2 7 2 2 2" xfId="11115" xr:uid="{00000000-0005-0000-0000-000033620000}"/>
    <cellStyle name="Migliaia 4 2 7 2 2 2 2" xfId="22533" xr:uid="{00000000-0005-0000-0000-000034620000}"/>
    <cellStyle name="Migliaia 4 2 7 2 2 2 2 2" xfId="45370" xr:uid="{00000000-0005-0000-0000-000035620000}"/>
    <cellStyle name="Migliaia 4 2 7 2 2 2 3" xfId="33953" xr:uid="{00000000-0005-0000-0000-000036620000}"/>
    <cellStyle name="Migliaia 4 2 7 2 2 3" xfId="16825" xr:uid="{00000000-0005-0000-0000-000037620000}"/>
    <cellStyle name="Migliaia 4 2 7 2 2 3 2" xfId="39662" xr:uid="{00000000-0005-0000-0000-000038620000}"/>
    <cellStyle name="Migliaia 4 2 7 2 2 4" xfId="28245" xr:uid="{00000000-0005-0000-0000-000039620000}"/>
    <cellStyle name="Migliaia 4 2 7 2 3" xfId="8262" xr:uid="{00000000-0005-0000-0000-00003A620000}"/>
    <cellStyle name="Migliaia 4 2 7 2 3 2" xfId="19679" xr:uid="{00000000-0005-0000-0000-00003B620000}"/>
    <cellStyle name="Migliaia 4 2 7 2 3 2 2" xfId="42516" xr:uid="{00000000-0005-0000-0000-00003C620000}"/>
    <cellStyle name="Migliaia 4 2 7 2 3 3" xfId="31099" xr:uid="{00000000-0005-0000-0000-00003D620000}"/>
    <cellStyle name="Migliaia 4 2 7 2 4" xfId="13971" xr:uid="{00000000-0005-0000-0000-00003E620000}"/>
    <cellStyle name="Migliaia 4 2 7 2 4 2" xfId="36808" xr:uid="{00000000-0005-0000-0000-00003F620000}"/>
    <cellStyle name="Migliaia 4 2 7 2 5" xfId="25391" xr:uid="{00000000-0005-0000-0000-000040620000}"/>
    <cellStyle name="Migliaia 4 2 7 3" xfId="3980" xr:uid="{00000000-0005-0000-0000-000041620000}"/>
    <cellStyle name="Migliaia 4 2 7 3 2" xfId="9689" xr:uid="{00000000-0005-0000-0000-000042620000}"/>
    <cellStyle name="Migliaia 4 2 7 3 2 2" xfId="21106" xr:uid="{00000000-0005-0000-0000-000043620000}"/>
    <cellStyle name="Migliaia 4 2 7 3 2 2 2" xfId="43943" xr:uid="{00000000-0005-0000-0000-000044620000}"/>
    <cellStyle name="Migliaia 4 2 7 3 2 3" xfId="32526" xr:uid="{00000000-0005-0000-0000-000045620000}"/>
    <cellStyle name="Migliaia 4 2 7 3 3" xfId="15398" xr:uid="{00000000-0005-0000-0000-000046620000}"/>
    <cellStyle name="Migliaia 4 2 7 3 3 2" xfId="38235" xr:uid="{00000000-0005-0000-0000-000047620000}"/>
    <cellStyle name="Migliaia 4 2 7 3 4" xfId="26818" xr:uid="{00000000-0005-0000-0000-000048620000}"/>
    <cellStyle name="Migliaia 4 2 7 4" xfId="6835" xr:uid="{00000000-0005-0000-0000-000049620000}"/>
    <cellStyle name="Migliaia 4 2 7 4 2" xfId="18252" xr:uid="{00000000-0005-0000-0000-00004A620000}"/>
    <cellStyle name="Migliaia 4 2 7 4 2 2" xfId="41089" xr:uid="{00000000-0005-0000-0000-00004B620000}"/>
    <cellStyle name="Migliaia 4 2 7 4 3" xfId="29672" xr:uid="{00000000-0005-0000-0000-00004C620000}"/>
    <cellStyle name="Migliaia 4 2 7 5" xfId="12544" xr:uid="{00000000-0005-0000-0000-00004D620000}"/>
    <cellStyle name="Migliaia 4 2 7 5 2" xfId="35381" xr:uid="{00000000-0005-0000-0000-00004E620000}"/>
    <cellStyle name="Migliaia 4 2 7 6" xfId="23964" xr:uid="{00000000-0005-0000-0000-00004F620000}"/>
    <cellStyle name="Migliaia 4 2 8" xfId="1291" xr:uid="{00000000-0005-0000-0000-000050620000}"/>
    <cellStyle name="Migliaia 4 2 8 2" xfId="2768" xr:uid="{00000000-0005-0000-0000-000051620000}"/>
    <cellStyle name="Migliaia 4 2 8 2 2" xfId="5624" xr:uid="{00000000-0005-0000-0000-000052620000}"/>
    <cellStyle name="Migliaia 4 2 8 2 2 2" xfId="11332" xr:uid="{00000000-0005-0000-0000-000053620000}"/>
    <cellStyle name="Migliaia 4 2 8 2 2 2 2" xfId="22750" xr:uid="{00000000-0005-0000-0000-000054620000}"/>
    <cellStyle name="Migliaia 4 2 8 2 2 2 2 2" xfId="45587" xr:uid="{00000000-0005-0000-0000-000055620000}"/>
    <cellStyle name="Migliaia 4 2 8 2 2 2 3" xfId="34170" xr:uid="{00000000-0005-0000-0000-000056620000}"/>
    <cellStyle name="Migliaia 4 2 8 2 2 3" xfId="17042" xr:uid="{00000000-0005-0000-0000-000057620000}"/>
    <cellStyle name="Migliaia 4 2 8 2 2 3 2" xfId="39879" xr:uid="{00000000-0005-0000-0000-000058620000}"/>
    <cellStyle name="Migliaia 4 2 8 2 2 4" xfId="28462" xr:uid="{00000000-0005-0000-0000-000059620000}"/>
    <cellStyle name="Migliaia 4 2 8 2 3" xfId="8479" xr:uid="{00000000-0005-0000-0000-00005A620000}"/>
    <cellStyle name="Migliaia 4 2 8 2 3 2" xfId="19896" xr:uid="{00000000-0005-0000-0000-00005B620000}"/>
    <cellStyle name="Migliaia 4 2 8 2 3 2 2" xfId="42733" xr:uid="{00000000-0005-0000-0000-00005C620000}"/>
    <cellStyle name="Migliaia 4 2 8 2 3 3" xfId="31316" xr:uid="{00000000-0005-0000-0000-00005D620000}"/>
    <cellStyle name="Migliaia 4 2 8 2 4" xfId="14188" xr:uid="{00000000-0005-0000-0000-00005E620000}"/>
    <cellStyle name="Migliaia 4 2 8 2 4 2" xfId="37025" xr:uid="{00000000-0005-0000-0000-00005F620000}"/>
    <cellStyle name="Migliaia 4 2 8 2 5" xfId="25608" xr:uid="{00000000-0005-0000-0000-000060620000}"/>
    <cellStyle name="Migliaia 4 2 8 3" xfId="4197" xr:uid="{00000000-0005-0000-0000-000061620000}"/>
    <cellStyle name="Migliaia 4 2 8 3 2" xfId="9906" xr:uid="{00000000-0005-0000-0000-000062620000}"/>
    <cellStyle name="Migliaia 4 2 8 3 2 2" xfId="21323" xr:uid="{00000000-0005-0000-0000-000063620000}"/>
    <cellStyle name="Migliaia 4 2 8 3 2 2 2" xfId="44160" xr:uid="{00000000-0005-0000-0000-000064620000}"/>
    <cellStyle name="Migliaia 4 2 8 3 2 3" xfId="32743" xr:uid="{00000000-0005-0000-0000-000065620000}"/>
    <cellStyle name="Migliaia 4 2 8 3 3" xfId="15615" xr:uid="{00000000-0005-0000-0000-000066620000}"/>
    <cellStyle name="Migliaia 4 2 8 3 3 2" xfId="38452" xr:uid="{00000000-0005-0000-0000-000067620000}"/>
    <cellStyle name="Migliaia 4 2 8 3 4" xfId="27035" xr:uid="{00000000-0005-0000-0000-000068620000}"/>
    <cellStyle name="Migliaia 4 2 8 4" xfId="7052" xr:uid="{00000000-0005-0000-0000-000069620000}"/>
    <cellStyle name="Migliaia 4 2 8 4 2" xfId="18469" xr:uid="{00000000-0005-0000-0000-00006A620000}"/>
    <cellStyle name="Migliaia 4 2 8 4 2 2" xfId="41306" xr:uid="{00000000-0005-0000-0000-00006B620000}"/>
    <cellStyle name="Migliaia 4 2 8 4 3" xfId="29889" xr:uid="{00000000-0005-0000-0000-00006C620000}"/>
    <cellStyle name="Migliaia 4 2 8 5" xfId="12761" xr:uid="{00000000-0005-0000-0000-00006D620000}"/>
    <cellStyle name="Migliaia 4 2 8 5 2" xfId="35598" xr:uid="{00000000-0005-0000-0000-00006E620000}"/>
    <cellStyle name="Migliaia 4 2 8 6" xfId="24181" xr:uid="{00000000-0005-0000-0000-00006F620000}"/>
    <cellStyle name="Migliaia 4 2 9" xfId="1538" xr:uid="{00000000-0005-0000-0000-000070620000}"/>
    <cellStyle name="Migliaia 4 2 9 2" xfId="2985" xr:uid="{00000000-0005-0000-0000-000071620000}"/>
    <cellStyle name="Migliaia 4 2 9 2 2" xfId="5841" xr:uid="{00000000-0005-0000-0000-000072620000}"/>
    <cellStyle name="Migliaia 4 2 9 2 2 2" xfId="11549" xr:uid="{00000000-0005-0000-0000-000073620000}"/>
    <cellStyle name="Migliaia 4 2 9 2 2 2 2" xfId="22967" xr:uid="{00000000-0005-0000-0000-000074620000}"/>
    <cellStyle name="Migliaia 4 2 9 2 2 2 2 2" xfId="45804" xr:uid="{00000000-0005-0000-0000-000075620000}"/>
    <cellStyle name="Migliaia 4 2 9 2 2 2 3" xfId="34387" xr:uid="{00000000-0005-0000-0000-000076620000}"/>
    <cellStyle name="Migliaia 4 2 9 2 2 3" xfId="17259" xr:uid="{00000000-0005-0000-0000-000077620000}"/>
    <cellStyle name="Migliaia 4 2 9 2 2 3 2" xfId="40096" xr:uid="{00000000-0005-0000-0000-000078620000}"/>
    <cellStyle name="Migliaia 4 2 9 2 2 4" xfId="28679" xr:uid="{00000000-0005-0000-0000-000079620000}"/>
    <cellStyle name="Migliaia 4 2 9 2 3" xfId="8696" xr:uid="{00000000-0005-0000-0000-00007A620000}"/>
    <cellStyle name="Migliaia 4 2 9 2 3 2" xfId="20113" xr:uid="{00000000-0005-0000-0000-00007B620000}"/>
    <cellStyle name="Migliaia 4 2 9 2 3 2 2" xfId="42950" xr:uid="{00000000-0005-0000-0000-00007C620000}"/>
    <cellStyle name="Migliaia 4 2 9 2 3 3" xfId="31533" xr:uid="{00000000-0005-0000-0000-00007D620000}"/>
    <cellStyle name="Migliaia 4 2 9 2 4" xfId="14405" xr:uid="{00000000-0005-0000-0000-00007E620000}"/>
    <cellStyle name="Migliaia 4 2 9 2 4 2" xfId="37242" xr:uid="{00000000-0005-0000-0000-00007F620000}"/>
    <cellStyle name="Migliaia 4 2 9 2 5" xfId="25825" xr:uid="{00000000-0005-0000-0000-000080620000}"/>
    <cellStyle name="Migliaia 4 2 9 3" xfId="4414" xr:uid="{00000000-0005-0000-0000-000081620000}"/>
    <cellStyle name="Migliaia 4 2 9 3 2" xfId="10123" xr:uid="{00000000-0005-0000-0000-000082620000}"/>
    <cellStyle name="Migliaia 4 2 9 3 2 2" xfId="21540" xr:uid="{00000000-0005-0000-0000-000083620000}"/>
    <cellStyle name="Migliaia 4 2 9 3 2 2 2" xfId="44377" xr:uid="{00000000-0005-0000-0000-000084620000}"/>
    <cellStyle name="Migliaia 4 2 9 3 2 3" xfId="32960" xr:uid="{00000000-0005-0000-0000-000085620000}"/>
    <cellStyle name="Migliaia 4 2 9 3 3" xfId="15832" xr:uid="{00000000-0005-0000-0000-000086620000}"/>
    <cellStyle name="Migliaia 4 2 9 3 3 2" xfId="38669" xr:uid="{00000000-0005-0000-0000-000087620000}"/>
    <cellStyle name="Migliaia 4 2 9 3 4" xfId="27252" xr:uid="{00000000-0005-0000-0000-000088620000}"/>
    <cellStyle name="Migliaia 4 2 9 4" xfId="7269" xr:uid="{00000000-0005-0000-0000-000089620000}"/>
    <cellStyle name="Migliaia 4 2 9 4 2" xfId="18686" xr:uid="{00000000-0005-0000-0000-00008A620000}"/>
    <cellStyle name="Migliaia 4 2 9 4 2 2" xfId="41523" xr:uid="{00000000-0005-0000-0000-00008B620000}"/>
    <cellStyle name="Migliaia 4 2 9 4 3" xfId="30106" xr:uid="{00000000-0005-0000-0000-00008C620000}"/>
    <cellStyle name="Migliaia 4 2 9 5" xfId="12978" xr:uid="{00000000-0005-0000-0000-00008D620000}"/>
    <cellStyle name="Migliaia 4 2 9 5 2" xfId="35815" xr:uid="{00000000-0005-0000-0000-00008E620000}"/>
    <cellStyle name="Migliaia 4 2 9 6" xfId="24398" xr:uid="{00000000-0005-0000-0000-00008F620000}"/>
    <cellStyle name="Migliaia 4 3" xfId="111" xr:uid="{00000000-0005-0000-0000-000090620000}"/>
    <cellStyle name="Migliaia 4 3 10" xfId="3291" xr:uid="{00000000-0005-0000-0000-000091620000}"/>
    <cellStyle name="Migliaia 4 3 10 2" xfId="9000" xr:uid="{00000000-0005-0000-0000-000092620000}"/>
    <cellStyle name="Migliaia 4 3 10 2 2" xfId="20417" xr:uid="{00000000-0005-0000-0000-000093620000}"/>
    <cellStyle name="Migliaia 4 3 10 2 2 2" xfId="43254" xr:uid="{00000000-0005-0000-0000-000094620000}"/>
    <cellStyle name="Migliaia 4 3 10 2 3" xfId="31837" xr:uid="{00000000-0005-0000-0000-000095620000}"/>
    <cellStyle name="Migliaia 4 3 10 3" xfId="14709" xr:uid="{00000000-0005-0000-0000-000096620000}"/>
    <cellStyle name="Migliaia 4 3 10 3 2" xfId="37546" xr:uid="{00000000-0005-0000-0000-000097620000}"/>
    <cellStyle name="Migliaia 4 3 10 4" xfId="26129" xr:uid="{00000000-0005-0000-0000-000098620000}"/>
    <cellStyle name="Migliaia 4 3 11" xfId="6146" xr:uid="{00000000-0005-0000-0000-000099620000}"/>
    <cellStyle name="Migliaia 4 3 11 2" xfId="17563" xr:uid="{00000000-0005-0000-0000-00009A620000}"/>
    <cellStyle name="Migliaia 4 3 11 2 2" xfId="40400" xr:uid="{00000000-0005-0000-0000-00009B620000}"/>
    <cellStyle name="Migliaia 4 3 11 3" xfId="28983" xr:uid="{00000000-0005-0000-0000-00009C620000}"/>
    <cellStyle name="Migliaia 4 3 12" xfId="11855" xr:uid="{00000000-0005-0000-0000-00009D620000}"/>
    <cellStyle name="Migliaia 4 3 12 2" xfId="34692" xr:uid="{00000000-0005-0000-0000-00009E620000}"/>
    <cellStyle name="Migliaia 4 3 13" xfId="23275" xr:uid="{00000000-0005-0000-0000-00009F620000}"/>
    <cellStyle name="Migliaia 4 3 14" xfId="219" xr:uid="{00000000-0005-0000-0000-0000A0620000}"/>
    <cellStyle name="Migliaia 4 3 2" xfId="133" xr:uid="{00000000-0005-0000-0000-0000A1620000}"/>
    <cellStyle name="Migliaia 4 3 2 10" xfId="6225" xr:uid="{00000000-0005-0000-0000-0000A2620000}"/>
    <cellStyle name="Migliaia 4 3 2 10 2" xfId="17642" xr:uid="{00000000-0005-0000-0000-0000A3620000}"/>
    <cellStyle name="Migliaia 4 3 2 10 2 2" xfId="40479" xr:uid="{00000000-0005-0000-0000-0000A4620000}"/>
    <cellStyle name="Migliaia 4 3 2 10 3" xfId="29062" xr:uid="{00000000-0005-0000-0000-0000A5620000}"/>
    <cellStyle name="Migliaia 4 3 2 11" xfId="11934" xr:uid="{00000000-0005-0000-0000-0000A6620000}"/>
    <cellStyle name="Migliaia 4 3 2 11 2" xfId="34771" xr:uid="{00000000-0005-0000-0000-0000A7620000}"/>
    <cellStyle name="Migliaia 4 3 2 12" xfId="23354" xr:uid="{00000000-0005-0000-0000-0000A8620000}"/>
    <cellStyle name="Migliaia 4 3 2 13" xfId="312" xr:uid="{00000000-0005-0000-0000-0000A9620000}"/>
    <cellStyle name="Migliaia 4 3 2 2" xfId="465" xr:uid="{00000000-0005-0000-0000-0000AA620000}"/>
    <cellStyle name="Migliaia 4 3 2 2 10" xfId="12057" xr:uid="{00000000-0005-0000-0000-0000AB620000}"/>
    <cellStyle name="Migliaia 4 3 2 2 10 2" xfId="34894" xr:uid="{00000000-0005-0000-0000-0000AC620000}"/>
    <cellStyle name="Migliaia 4 3 2 2 11" xfId="23477" xr:uid="{00000000-0005-0000-0000-0000AD620000}"/>
    <cellStyle name="Migliaia 4 3 2 2 2" xfId="719" xr:uid="{00000000-0005-0000-0000-0000AE620000}"/>
    <cellStyle name="Migliaia 4 3 2 2 2 2" xfId="2281" xr:uid="{00000000-0005-0000-0000-0000AF620000}"/>
    <cellStyle name="Migliaia 4 3 2 2 2 2 2" xfId="5137" xr:uid="{00000000-0005-0000-0000-0000B0620000}"/>
    <cellStyle name="Migliaia 4 3 2 2 2 2 2 2" xfId="10845" xr:uid="{00000000-0005-0000-0000-0000B1620000}"/>
    <cellStyle name="Migliaia 4 3 2 2 2 2 2 2 2" xfId="22263" xr:uid="{00000000-0005-0000-0000-0000B2620000}"/>
    <cellStyle name="Migliaia 4 3 2 2 2 2 2 2 2 2" xfId="45100" xr:uid="{00000000-0005-0000-0000-0000B3620000}"/>
    <cellStyle name="Migliaia 4 3 2 2 2 2 2 2 3" xfId="33683" xr:uid="{00000000-0005-0000-0000-0000B4620000}"/>
    <cellStyle name="Migliaia 4 3 2 2 2 2 2 3" xfId="16555" xr:uid="{00000000-0005-0000-0000-0000B5620000}"/>
    <cellStyle name="Migliaia 4 3 2 2 2 2 2 3 2" xfId="39392" xr:uid="{00000000-0005-0000-0000-0000B6620000}"/>
    <cellStyle name="Migliaia 4 3 2 2 2 2 2 4" xfId="27975" xr:uid="{00000000-0005-0000-0000-0000B7620000}"/>
    <cellStyle name="Migliaia 4 3 2 2 2 2 3" xfId="7992" xr:uid="{00000000-0005-0000-0000-0000B8620000}"/>
    <cellStyle name="Migliaia 4 3 2 2 2 2 3 2" xfId="19409" xr:uid="{00000000-0005-0000-0000-0000B9620000}"/>
    <cellStyle name="Migliaia 4 3 2 2 2 2 3 2 2" xfId="42246" xr:uid="{00000000-0005-0000-0000-0000BA620000}"/>
    <cellStyle name="Migliaia 4 3 2 2 2 2 3 3" xfId="30829" xr:uid="{00000000-0005-0000-0000-0000BB620000}"/>
    <cellStyle name="Migliaia 4 3 2 2 2 2 4" xfId="13701" xr:uid="{00000000-0005-0000-0000-0000BC620000}"/>
    <cellStyle name="Migliaia 4 3 2 2 2 2 4 2" xfId="36538" xr:uid="{00000000-0005-0000-0000-0000BD620000}"/>
    <cellStyle name="Migliaia 4 3 2 2 2 2 5" xfId="25121" xr:uid="{00000000-0005-0000-0000-0000BE620000}"/>
    <cellStyle name="Migliaia 4 3 2 2 2 3" xfId="3710" xr:uid="{00000000-0005-0000-0000-0000BF620000}"/>
    <cellStyle name="Migliaia 4 3 2 2 2 3 2" xfId="9419" xr:uid="{00000000-0005-0000-0000-0000C0620000}"/>
    <cellStyle name="Migliaia 4 3 2 2 2 3 2 2" xfId="20836" xr:uid="{00000000-0005-0000-0000-0000C1620000}"/>
    <cellStyle name="Migliaia 4 3 2 2 2 3 2 2 2" xfId="43673" xr:uid="{00000000-0005-0000-0000-0000C2620000}"/>
    <cellStyle name="Migliaia 4 3 2 2 2 3 2 3" xfId="32256" xr:uid="{00000000-0005-0000-0000-0000C3620000}"/>
    <cellStyle name="Migliaia 4 3 2 2 2 3 3" xfId="15128" xr:uid="{00000000-0005-0000-0000-0000C4620000}"/>
    <cellStyle name="Migliaia 4 3 2 2 2 3 3 2" xfId="37965" xr:uid="{00000000-0005-0000-0000-0000C5620000}"/>
    <cellStyle name="Migliaia 4 3 2 2 2 3 4" xfId="26548" xr:uid="{00000000-0005-0000-0000-0000C6620000}"/>
    <cellStyle name="Migliaia 4 3 2 2 2 4" xfId="6565" xr:uid="{00000000-0005-0000-0000-0000C7620000}"/>
    <cellStyle name="Migliaia 4 3 2 2 2 4 2" xfId="17982" xr:uid="{00000000-0005-0000-0000-0000C8620000}"/>
    <cellStyle name="Migliaia 4 3 2 2 2 4 2 2" xfId="40819" xr:uid="{00000000-0005-0000-0000-0000C9620000}"/>
    <cellStyle name="Migliaia 4 3 2 2 2 4 3" xfId="29402" xr:uid="{00000000-0005-0000-0000-0000CA620000}"/>
    <cellStyle name="Migliaia 4 3 2 2 2 5" xfId="12274" xr:uid="{00000000-0005-0000-0000-0000CB620000}"/>
    <cellStyle name="Migliaia 4 3 2 2 2 5 2" xfId="35111" xr:uid="{00000000-0005-0000-0000-0000CC620000}"/>
    <cellStyle name="Migliaia 4 3 2 2 2 6" xfId="23694" xr:uid="{00000000-0005-0000-0000-0000CD620000}"/>
    <cellStyle name="Migliaia 4 3 2 2 3" xfId="979" xr:uid="{00000000-0005-0000-0000-0000CE620000}"/>
    <cellStyle name="Migliaia 4 3 2 2 3 2" xfId="2498" xr:uid="{00000000-0005-0000-0000-0000CF620000}"/>
    <cellStyle name="Migliaia 4 3 2 2 3 2 2" xfId="5354" xr:uid="{00000000-0005-0000-0000-0000D0620000}"/>
    <cellStyle name="Migliaia 4 3 2 2 3 2 2 2" xfId="11062" xr:uid="{00000000-0005-0000-0000-0000D1620000}"/>
    <cellStyle name="Migliaia 4 3 2 2 3 2 2 2 2" xfId="22480" xr:uid="{00000000-0005-0000-0000-0000D2620000}"/>
    <cellStyle name="Migliaia 4 3 2 2 3 2 2 2 2 2" xfId="45317" xr:uid="{00000000-0005-0000-0000-0000D3620000}"/>
    <cellStyle name="Migliaia 4 3 2 2 3 2 2 2 3" xfId="33900" xr:uid="{00000000-0005-0000-0000-0000D4620000}"/>
    <cellStyle name="Migliaia 4 3 2 2 3 2 2 3" xfId="16772" xr:uid="{00000000-0005-0000-0000-0000D5620000}"/>
    <cellStyle name="Migliaia 4 3 2 2 3 2 2 3 2" xfId="39609" xr:uid="{00000000-0005-0000-0000-0000D6620000}"/>
    <cellStyle name="Migliaia 4 3 2 2 3 2 2 4" xfId="28192" xr:uid="{00000000-0005-0000-0000-0000D7620000}"/>
    <cellStyle name="Migliaia 4 3 2 2 3 2 3" xfId="8209" xr:uid="{00000000-0005-0000-0000-0000D8620000}"/>
    <cellStyle name="Migliaia 4 3 2 2 3 2 3 2" xfId="19626" xr:uid="{00000000-0005-0000-0000-0000D9620000}"/>
    <cellStyle name="Migliaia 4 3 2 2 3 2 3 2 2" xfId="42463" xr:uid="{00000000-0005-0000-0000-0000DA620000}"/>
    <cellStyle name="Migliaia 4 3 2 2 3 2 3 3" xfId="31046" xr:uid="{00000000-0005-0000-0000-0000DB620000}"/>
    <cellStyle name="Migliaia 4 3 2 2 3 2 4" xfId="13918" xr:uid="{00000000-0005-0000-0000-0000DC620000}"/>
    <cellStyle name="Migliaia 4 3 2 2 3 2 4 2" xfId="36755" xr:uid="{00000000-0005-0000-0000-0000DD620000}"/>
    <cellStyle name="Migliaia 4 3 2 2 3 2 5" xfId="25338" xr:uid="{00000000-0005-0000-0000-0000DE620000}"/>
    <cellStyle name="Migliaia 4 3 2 2 3 3" xfId="3927" xr:uid="{00000000-0005-0000-0000-0000DF620000}"/>
    <cellStyle name="Migliaia 4 3 2 2 3 3 2" xfId="9636" xr:uid="{00000000-0005-0000-0000-0000E0620000}"/>
    <cellStyle name="Migliaia 4 3 2 2 3 3 2 2" xfId="21053" xr:uid="{00000000-0005-0000-0000-0000E1620000}"/>
    <cellStyle name="Migliaia 4 3 2 2 3 3 2 2 2" xfId="43890" xr:uid="{00000000-0005-0000-0000-0000E2620000}"/>
    <cellStyle name="Migliaia 4 3 2 2 3 3 2 3" xfId="32473" xr:uid="{00000000-0005-0000-0000-0000E3620000}"/>
    <cellStyle name="Migliaia 4 3 2 2 3 3 3" xfId="15345" xr:uid="{00000000-0005-0000-0000-0000E4620000}"/>
    <cellStyle name="Migliaia 4 3 2 2 3 3 3 2" xfId="38182" xr:uid="{00000000-0005-0000-0000-0000E5620000}"/>
    <cellStyle name="Migliaia 4 3 2 2 3 3 4" xfId="26765" xr:uid="{00000000-0005-0000-0000-0000E6620000}"/>
    <cellStyle name="Migliaia 4 3 2 2 3 4" xfId="6782" xr:uid="{00000000-0005-0000-0000-0000E7620000}"/>
    <cellStyle name="Migliaia 4 3 2 2 3 4 2" xfId="18199" xr:uid="{00000000-0005-0000-0000-0000E8620000}"/>
    <cellStyle name="Migliaia 4 3 2 2 3 4 2 2" xfId="41036" xr:uid="{00000000-0005-0000-0000-0000E9620000}"/>
    <cellStyle name="Migliaia 4 3 2 2 3 4 3" xfId="29619" xr:uid="{00000000-0005-0000-0000-0000EA620000}"/>
    <cellStyle name="Migliaia 4 3 2 2 3 5" xfId="12491" xr:uid="{00000000-0005-0000-0000-0000EB620000}"/>
    <cellStyle name="Migliaia 4 3 2 2 3 5 2" xfId="35328" xr:uid="{00000000-0005-0000-0000-0000EC620000}"/>
    <cellStyle name="Migliaia 4 3 2 2 3 6" xfId="23911" xr:uid="{00000000-0005-0000-0000-0000ED620000}"/>
    <cellStyle name="Migliaia 4 3 2 2 4" xfId="1226" xr:uid="{00000000-0005-0000-0000-0000EE620000}"/>
    <cellStyle name="Migliaia 4 3 2 2 4 2" xfId="2715" xr:uid="{00000000-0005-0000-0000-0000EF620000}"/>
    <cellStyle name="Migliaia 4 3 2 2 4 2 2" xfId="5571" xr:uid="{00000000-0005-0000-0000-0000F0620000}"/>
    <cellStyle name="Migliaia 4 3 2 2 4 2 2 2" xfId="11279" xr:uid="{00000000-0005-0000-0000-0000F1620000}"/>
    <cellStyle name="Migliaia 4 3 2 2 4 2 2 2 2" xfId="22697" xr:uid="{00000000-0005-0000-0000-0000F2620000}"/>
    <cellStyle name="Migliaia 4 3 2 2 4 2 2 2 2 2" xfId="45534" xr:uid="{00000000-0005-0000-0000-0000F3620000}"/>
    <cellStyle name="Migliaia 4 3 2 2 4 2 2 2 3" xfId="34117" xr:uid="{00000000-0005-0000-0000-0000F4620000}"/>
    <cellStyle name="Migliaia 4 3 2 2 4 2 2 3" xfId="16989" xr:uid="{00000000-0005-0000-0000-0000F5620000}"/>
    <cellStyle name="Migliaia 4 3 2 2 4 2 2 3 2" xfId="39826" xr:uid="{00000000-0005-0000-0000-0000F6620000}"/>
    <cellStyle name="Migliaia 4 3 2 2 4 2 2 4" xfId="28409" xr:uid="{00000000-0005-0000-0000-0000F7620000}"/>
    <cellStyle name="Migliaia 4 3 2 2 4 2 3" xfId="8426" xr:uid="{00000000-0005-0000-0000-0000F8620000}"/>
    <cellStyle name="Migliaia 4 3 2 2 4 2 3 2" xfId="19843" xr:uid="{00000000-0005-0000-0000-0000F9620000}"/>
    <cellStyle name="Migliaia 4 3 2 2 4 2 3 2 2" xfId="42680" xr:uid="{00000000-0005-0000-0000-0000FA620000}"/>
    <cellStyle name="Migliaia 4 3 2 2 4 2 3 3" xfId="31263" xr:uid="{00000000-0005-0000-0000-0000FB620000}"/>
    <cellStyle name="Migliaia 4 3 2 2 4 2 4" xfId="14135" xr:uid="{00000000-0005-0000-0000-0000FC620000}"/>
    <cellStyle name="Migliaia 4 3 2 2 4 2 4 2" xfId="36972" xr:uid="{00000000-0005-0000-0000-0000FD620000}"/>
    <cellStyle name="Migliaia 4 3 2 2 4 2 5" xfId="25555" xr:uid="{00000000-0005-0000-0000-0000FE620000}"/>
    <cellStyle name="Migliaia 4 3 2 2 4 3" xfId="4144" xr:uid="{00000000-0005-0000-0000-0000FF620000}"/>
    <cellStyle name="Migliaia 4 3 2 2 4 3 2" xfId="9853" xr:uid="{00000000-0005-0000-0000-000000630000}"/>
    <cellStyle name="Migliaia 4 3 2 2 4 3 2 2" xfId="21270" xr:uid="{00000000-0005-0000-0000-000001630000}"/>
    <cellStyle name="Migliaia 4 3 2 2 4 3 2 2 2" xfId="44107" xr:uid="{00000000-0005-0000-0000-000002630000}"/>
    <cellStyle name="Migliaia 4 3 2 2 4 3 2 3" xfId="32690" xr:uid="{00000000-0005-0000-0000-000003630000}"/>
    <cellStyle name="Migliaia 4 3 2 2 4 3 3" xfId="15562" xr:uid="{00000000-0005-0000-0000-000004630000}"/>
    <cellStyle name="Migliaia 4 3 2 2 4 3 3 2" xfId="38399" xr:uid="{00000000-0005-0000-0000-000005630000}"/>
    <cellStyle name="Migliaia 4 3 2 2 4 3 4" xfId="26982" xr:uid="{00000000-0005-0000-0000-000006630000}"/>
    <cellStyle name="Migliaia 4 3 2 2 4 4" xfId="6999" xr:uid="{00000000-0005-0000-0000-000007630000}"/>
    <cellStyle name="Migliaia 4 3 2 2 4 4 2" xfId="18416" xr:uid="{00000000-0005-0000-0000-000008630000}"/>
    <cellStyle name="Migliaia 4 3 2 2 4 4 2 2" xfId="41253" xr:uid="{00000000-0005-0000-0000-000009630000}"/>
    <cellStyle name="Migliaia 4 3 2 2 4 4 3" xfId="29836" xr:uid="{00000000-0005-0000-0000-00000A630000}"/>
    <cellStyle name="Migliaia 4 3 2 2 4 5" xfId="12708" xr:uid="{00000000-0005-0000-0000-00000B630000}"/>
    <cellStyle name="Migliaia 4 3 2 2 4 5 2" xfId="35545" xr:uid="{00000000-0005-0000-0000-00000C630000}"/>
    <cellStyle name="Migliaia 4 3 2 2 4 6" xfId="24128" xr:uid="{00000000-0005-0000-0000-00000D630000}"/>
    <cellStyle name="Migliaia 4 3 2 2 5" xfId="1473" xr:uid="{00000000-0005-0000-0000-00000E630000}"/>
    <cellStyle name="Migliaia 4 3 2 2 5 2" xfId="2932" xr:uid="{00000000-0005-0000-0000-00000F630000}"/>
    <cellStyle name="Migliaia 4 3 2 2 5 2 2" xfId="5788" xr:uid="{00000000-0005-0000-0000-000010630000}"/>
    <cellStyle name="Migliaia 4 3 2 2 5 2 2 2" xfId="11496" xr:uid="{00000000-0005-0000-0000-000011630000}"/>
    <cellStyle name="Migliaia 4 3 2 2 5 2 2 2 2" xfId="22914" xr:uid="{00000000-0005-0000-0000-000012630000}"/>
    <cellStyle name="Migliaia 4 3 2 2 5 2 2 2 2 2" xfId="45751" xr:uid="{00000000-0005-0000-0000-000013630000}"/>
    <cellStyle name="Migliaia 4 3 2 2 5 2 2 2 3" xfId="34334" xr:uid="{00000000-0005-0000-0000-000014630000}"/>
    <cellStyle name="Migliaia 4 3 2 2 5 2 2 3" xfId="17206" xr:uid="{00000000-0005-0000-0000-000015630000}"/>
    <cellStyle name="Migliaia 4 3 2 2 5 2 2 3 2" xfId="40043" xr:uid="{00000000-0005-0000-0000-000016630000}"/>
    <cellStyle name="Migliaia 4 3 2 2 5 2 2 4" xfId="28626" xr:uid="{00000000-0005-0000-0000-000017630000}"/>
    <cellStyle name="Migliaia 4 3 2 2 5 2 3" xfId="8643" xr:uid="{00000000-0005-0000-0000-000018630000}"/>
    <cellStyle name="Migliaia 4 3 2 2 5 2 3 2" xfId="20060" xr:uid="{00000000-0005-0000-0000-000019630000}"/>
    <cellStyle name="Migliaia 4 3 2 2 5 2 3 2 2" xfId="42897" xr:uid="{00000000-0005-0000-0000-00001A630000}"/>
    <cellStyle name="Migliaia 4 3 2 2 5 2 3 3" xfId="31480" xr:uid="{00000000-0005-0000-0000-00001B630000}"/>
    <cellStyle name="Migliaia 4 3 2 2 5 2 4" xfId="14352" xr:uid="{00000000-0005-0000-0000-00001C630000}"/>
    <cellStyle name="Migliaia 4 3 2 2 5 2 4 2" xfId="37189" xr:uid="{00000000-0005-0000-0000-00001D630000}"/>
    <cellStyle name="Migliaia 4 3 2 2 5 2 5" xfId="25772" xr:uid="{00000000-0005-0000-0000-00001E630000}"/>
    <cellStyle name="Migliaia 4 3 2 2 5 3" xfId="4361" xr:uid="{00000000-0005-0000-0000-00001F630000}"/>
    <cellStyle name="Migliaia 4 3 2 2 5 3 2" xfId="10070" xr:uid="{00000000-0005-0000-0000-000020630000}"/>
    <cellStyle name="Migliaia 4 3 2 2 5 3 2 2" xfId="21487" xr:uid="{00000000-0005-0000-0000-000021630000}"/>
    <cellStyle name="Migliaia 4 3 2 2 5 3 2 2 2" xfId="44324" xr:uid="{00000000-0005-0000-0000-000022630000}"/>
    <cellStyle name="Migliaia 4 3 2 2 5 3 2 3" xfId="32907" xr:uid="{00000000-0005-0000-0000-000023630000}"/>
    <cellStyle name="Migliaia 4 3 2 2 5 3 3" xfId="15779" xr:uid="{00000000-0005-0000-0000-000024630000}"/>
    <cellStyle name="Migliaia 4 3 2 2 5 3 3 2" xfId="38616" xr:uid="{00000000-0005-0000-0000-000025630000}"/>
    <cellStyle name="Migliaia 4 3 2 2 5 3 4" xfId="27199" xr:uid="{00000000-0005-0000-0000-000026630000}"/>
    <cellStyle name="Migliaia 4 3 2 2 5 4" xfId="7216" xr:uid="{00000000-0005-0000-0000-000027630000}"/>
    <cellStyle name="Migliaia 4 3 2 2 5 4 2" xfId="18633" xr:uid="{00000000-0005-0000-0000-000028630000}"/>
    <cellStyle name="Migliaia 4 3 2 2 5 4 2 2" xfId="41470" xr:uid="{00000000-0005-0000-0000-000029630000}"/>
    <cellStyle name="Migliaia 4 3 2 2 5 4 3" xfId="30053" xr:uid="{00000000-0005-0000-0000-00002A630000}"/>
    <cellStyle name="Migliaia 4 3 2 2 5 5" xfId="12925" xr:uid="{00000000-0005-0000-0000-00002B630000}"/>
    <cellStyle name="Migliaia 4 3 2 2 5 5 2" xfId="35762" xr:uid="{00000000-0005-0000-0000-00002C630000}"/>
    <cellStyle name="Migliaia 4 3 2 2 5 6" xfId="24345" xr:uid="{00000000-0005-0000-0000-00002D630000}"/>
    <cellStyle name="Migliaia 4 3 2 2 6" xfId="1720" xr:uid="{00000000-0005-0000-0000-00002E630000}"/>
    <cellStyle name="Migliaia 4 3 2 2 6 2" xfId="3149" xr:uid="{00000000-0005-0000-0000-00002F630000}"/>
    <cellStyle name="Migliaia 4 3 2 2 6 2 2" xfId="6005" xr:uid="{00000000-0005-0000-0000-000030630000}"/>
    <cellStyle name="Migliaia 4 3 2 2 6 2 2 2" xfId="11713" xr:uid="{00000000-0005-0000-0000-000031630000}"/>
    <cellStyle name="Migliaia 4 3 2 2 6 2 2 2 2" xfId="23131" xr:uid="{00000000-0005-0000-0000-000032630000}"/>
    <cellStyle name="Migliaia 4 3 2 2 6 2 2 2 2 2" xfId="45968" xr:uid="{00000000-0005-0000-0000-000033630000}"/>
    <cellStyle name="Migliaia 4 3 2 2 6 2 2 2 3" xfId="34551" xr:uid="{00000000-0005-0000-0000-000034630000}"/>
    <cellStyle name="Migliaia 4 3 2 2 6 2 2 3" xfId="17423" xr:uid="{00000000-0005-0000-0000-000035630000}"/>
    <cellStyle name="Migliaia 4 3 2 2 6 2 2 3 2" xfId="40260" xr:uid="{00000000-0005-0000-0000-000036630000}"/>
    <cellStyle name="Migliaia 4 3 2 2 6 2 2 4" xfId="28843" xr:uid="{00000000-0005-0000-0000-000037630000}"/>
    <cellStyle name="Migliaia 4 3 2 2 6 2 3" xfId="8860" xr:uid="{00000000-0005-0000-0000-000038630000}"/>
    <cellStyle name="Migliaia 4 3 2 2 6 2 3 2" xfId="20277" xr:uid="{00000000-0005-0000-0000-000039630000}"/>
    <cellStyle name="Migliaia 4 3 2 2 6 2 3 2 2" xfId="43114" xr:uid="{00000000-0005-0000-0000-00003A630000}"/>
    <cellStyle name="Migliaia 4 3 2 2 6 2 3 3" xfId="31697" xr:uid="{00000000-0005-0000-0000-00003B630000}"/>
    <cellStyle name="Migliaia 4 3 2 2 6 2 4" xfId="14569" xr:uid="{00000000-0005-0000-0000-00003C630000}"/>
    <cellStyle name="Migliaia 4 3 2 2 6 2 4 2" xfId="37406" xr:uid="{00000000-0005-0000-0000-00003D630000}"/>
    <cellStyle name="Migliaia 4 3 2 2 6 2 5" xfId="25989" xr:uid="{00000000-0005-0000-0000-00003E630000}"/>
    <cellStyle name="Migliaia 4 3 2 2 6 3" xfId="4578" xr:uid="{00000000-0005-0000-0000-00003F630000}"/>
    <cellStyle name="Migliaia 4 3 2 2 6 3 2" xfId="10287" xr:uid="{00000000-0005-0000-0000-000040630000}"/>
    <cellStyle name="Migliaia 4 3 2 2 6 3 2 2" xfId="21704" xr:uid="{00000000-0005-0000-0000-000041630000}"/>
    <cellStyle name="Migliaia 4 3 2 2 6 3 2 2 2" xfId="44541" xr:uid="{00000000-0005-0000-0000-000042630000}"/>
    <cellStyle name="Migliaia 4 3 2 2 6 3 2 3" xfId="33124" xr:uid="{00000000-0005-0000-0000-000043630000}"/>
    <cellStyle name="Migliaia 4 3 2 2 6 3 3" xfId="15996" xr:uid="{00000000-0005-0000-0000-000044630000}"/>
    <cellStyle name="Migliaia 4 3 2 2 6 3 3 2" xfId="38833" xr:uid="{00000000-0005-0000-0000-000045630000}"/>
    <cellStyle name="Migliaia 4 3 2 2 6 3 4" xfId="27416" xr:uid="{00000000-0005-0000-0000-000046630000}"/>
    <cellStyle name="Migliaia 4 3 2 2 6 4" xfId="7433" xr:uid="{00000000-0005-0000-0000-000047630000}"/>
    <cellStyle name="Migliaia 4 3 2 2 6 4 2" xfId="18850" xr:uid="{00000000-0005-0000-0000-000048630000}"/>
    <cellStyle name="Migliaia 4 3 2 2 6 4 2 2" xfId="41687" xr:uid="{00000000-0005-0000-0000-000049630000}"/>
    <cellStyle name="Migliaia 4 3 2 2 6 4 3" xfId="30270" xr:uid="{00000000-0005-0000-0000-00004A630000}"/>
    <cellStyle name="Migliaia 4 3 2 2 6 5" xfId="13142" xr:uid="{00000000-0005-0000-0000-00004B630000}"/>
    <cellStyle name="Migliaia 4 3 2 2 6 5 2" xfId="35979" xr:uid="{00000000-0005-0000-0000-00004C630000}"/>
    <cellStyle name="Migliaia 4 3 2 2 6 6" xfId="24562" xr:uid="{00000000-0005-0000-0000-00004D630000}"/>
    <cellStyle name="Migliaia 4 3 2 2 7" xfId="2064" xr:uid="{00000000-0005-0000-0000-00004E630000}"/>
    <cellStyle name="Migliaia 4 3 2 2 7 2" xfId="4920" xr:uid="{00000000-0005-0000-0000-00004F630000}"/>
    <cellStyle name="Migliaia 4 3 2 2 7 2 2" xfId="10628" xr:uid="{00000000-0005-0000-0000-000050630000}"/>
    <cellStyle name="Migliaia 4 3 2 2 7 2 2 2" xfId="22046" xr:uid="{00000000-0005-0000-0000-000051630000}"/>
    <cellStyle name="Migliaia 4 3 2 2 7 2 2 2 2" xfId="44883" xr:uid="{00000000-0005-0000-0000-000052630000}"/>
    <cellStyle name="Migliaia 4 3 2 2 7 2 2 3" xfId="33466" xr:uid="{00000000-0005-0000-0000-000053630000}"/>
    <cellStyle name="Migliaia 4 3 2 2 7 2 3" xfId="16338" xr:uid="{00000000-0005-0000-0000-000054630000}"/>
    <cellStyle name="Migliaia 4 3 2 2 7 2 3 2" xfId="39175" xr:uid="{00000000-0005-0000-0000-000055630000}"/>
    <cellStyle name="Migliaia 4 3 2 2 7 2 4" xfId="27758" xr:uid="{00000000-0005-0000-0000-000056630000}"/>
    <cellStyle name="Migliaia 4 3 2 2 7 3" xfId="7775" xr:uid="{00000000-0005-0000-0000-000057630000}"/>
    <cellStyle name="Migliaia 4 3 2 2 7 3 2" xfId="19192" xr:uid="{00000000-0005-0000-0000-000058630000}"/>
    <cellStyle name="Migliaia 4 3 2 2 7 3 2 2" xfId="42029" xr:uid="{00000000-0005-0000-0000-000059630000}"/>
    <cellStyle name="Migliaia 4 3 2 2 7 3 3" xfId="30612" xr:uid="{00000000-0005-0000-0000-00005A630000}"/>
    <cellStyle name="Migliaia 4 3 2 2 7 4" xfId="13484" xr:uid="{00000000-0005-0000-0000-00005B630000}"/>
    <cellStyle name="Migliaia 4 3 2 2 7 4 2" xfId="36321" xr:uid="{00000000-0005-0000-0000-00005C630000}"/>
    <cellStyle name="Migliaia 4 3 2 2 7 5" xfId="24904" xr:uid="{00000000-0005-0000-0000-00005D630000}"/>
    <cellStyle name="Migliaia 4 3 2 2 8" xfId="3493" xr:uid="{00000000-0005-0000-0000-00005E630000}"/>
    <cellStyle name="Migliaia 4 3 2 2 8 2" xfId="9202" xr:uid="{00000000-0005-0000-0000-00005F630000}"/>
    <cellStyle name="Migliaia 4 3 2 2 8 2 2" xfId="20619" xr:uid="{00000000-0005-0000-0000-000060630000}"/>
    <cellStyle name="Migliaia 4 3 2 2 8 2 2 2" xfId="43456" xr:uid="{00000000-0005-0000-0000-000061630000}"/>
    <cellStyle name="Migliaia 4 3 2 2 8 2 3" xfId="32039" xr:uid="{00000000-0005-0000-0000-000062630000}"/>
    <cellStyle name="Migliaia 4 3 2 2 8 3" xfId="14911" xr:uid="{00000000-0005-0000-0000-000063630000}"/>
    <cellStyle name="Migliaia 4 3 2 2 8 3 2" xfId="37748" xr:uid="{00000000-0005-0000-0000-000064630000}"/>
    <cellStyle name="Migliaia 4 3 2 2 8 4" xfId="26331" xr:uid="{00000000-0005-0000-0000-000065630000}"/>
    <cellStyle name="Migliaia 4 3 2 2 9" xfId="6348" xr:uid="{00000000-0005-0000-0000-000066630000}"/>
    <cellStyle name="Migliaia 4 3 2 2 9 2" xfId="17765" xr:uid="{00000000-0005-0000-0000-000067630000}"/>
    <cellStyle name="Migliaia 4 3 2 2 9 2 2" xfId="40602" xr:uid="{00000000-0005-0000-0000-000068630000}"/>
    <cellStyle name="Migliaia 4 3 2 2 9 3" xfId="29185" xr:uid="{00000000-0005-0000-0000-000069630000}"/>
    <cellStyle name="Migliaia 4 3 2 3" xfId="585" xr:uid="{00000000-0005-0000-0000-00006A630000}"/>
    <cellStyle name="Migliaia 4 3 2 3 2" xfId="2167" xr:uid="{00000000-0005-0000-0000-00006B630000}"/>
    <cellStyle name="Migliaia 4 3 2 3 2 2" xfId="5023" xr:uid="{00000000-0005-0000-0000-00006C630000}"/>
    <cellStyle name="Migliaia 4 3 2 3 2 2 2" xfId="10731" xr:uid="{00000000-0005-0000-0000-00006D630000}"/>
    <cellStyle name="Migliaia 4 3 2 3 2 2 2 2" xfId="22149" xr:uid="{00000000-0005-0000-0000-00006E630000}"/>
    <cellStyle name="Migliaia 4 3 2 3 2 2 2 2 2" xfId="44986" xr:uid="{00000000-0005-0000-0000-00006F630000}"/>
    <cellStyle name="Migliaia 4 3 2 3 2 2 2 3" xfId="33569" xr:uid="{00000000-0005-0000-0000-000070630000}"/>
    <cellStyle name="Migliaia 4 3 2 3 2 2 3" xfId="16441" xr:uid="{00000000-0005-0000-0000-000071630000}"/>
    <cellStyle name="Migliaia 4 3 2 3 2 2 3 2" xfId="39278" xr:uid="{00000000-0005-0000-0000-000072630000}"/>
    <cellStyle name="Migliaia 4 3 2 3 2 2 4" xfId="27861" xr:uid="{00000000-0005-0000-0000-000073630000}"/>
    <cellStyle name="Migliaia 4 3 2 3 2 3" xfId="7878" xr:uid="{00000000-0005-0000-0000-000074630000}"/>
    <cellStyle name="Migliaia 4 3 2 3 2 3 2" xfId="19295" xr:uid="{00000000-0005-0000-0000-000075630000}"/>
    <cellStyle name="Migliaia 4 3 2 3 2 3 2 2" xfId="42132" xr:uid="{00000000-0005-0000-0000-000076630000}"/>
    <cellStyle name="Migliaia 4 3 2 3 2 3 3" xfId="30715" xr:uid="{00000000-0005-0000-0000-000077630000}"/>
    <cellStyle name="Migliaia 4 3 2 3 2 4" xfId="13587" xr:uid="{00000000-0005-0000-0000-000078630000}"/>
    <cellStyle name="Migliaia 4 3 2 3 2 4 2" xfId="36424" xr:uid="{00000000-0005-0000-0000-000079630000}"/>
    <cellStyle name="Migliaia 4 3 2 3 2 5" xfId="25007" xr:uid="{00000000-0005-0000-0000-00007A630000}"/>
    <cellStyle name="Migliaia 4 3 2 3 3" xfId="3596" xr:uid="{00000000-0005-0000-0000-00007B630000}"/>
    <cellStyle name="Migliaia 4 3 2 3 3 2" xfId="9305" xr:uid="{00000000-0005-0000-0000-00007C630000}"/>
    <cellStyle name="Migliaia 4 3 2 3 3 2 2" xfId="20722" xr:uid="{00000000-0005-0000-0000-00007D630000}"/>
    <cellStyle name="Migliaia 4 3 2 3 3 2 2 2" xfId="43559" xr:uid="{00000000-0005-0000-0000-00007E630000}"/>
    <cellStyle name="Migliaia 4 3 2 3 3 2 3" xfId="32142" xr:uid="{00000000-0005-0000-0000-00007F630000}"/>
    <cellStyle name="Migliaia 4 3 2 3 3 3" xfId="15014" xr:uid="{00000000-0005-0000-0000-000080630000}"/>
    <cellStyle name="Migliaia 4 3 2 3 3 3 2" xfId="37851" xr:uid="{00000000-0005-0000-0000-000081630000}"/>
    <cellStyle name="Migliaia 4 3 2 3 3 4" xfId="26434" xr:uid="{00000000-0005-0000-0000-000082630000}"/>
    <cellStyle name="Migliaia 4 3 2 3 4" xfId="6451" xr:uid="{00000000-0005-0000-0000-000083630000}"/>
    <cellStyle name="Migliaia 4 3 2 3 4 2" xfId="17868" xr:uid="{00000000-0005-0000-0000-000084630000}"/>
    <cellStyle name="Migliaia 4 3 2 3 4 2 2" xfId="40705" xr:uid="{00000000-0005-0000-0000-000085630000}"/>
    <cellStyle name="Migliaia 4 3 2 3 4 3" xfId="29288" xr:uid="{00000000-0005-0000-0000-000086630000}"/>
    <cellStyle name="Migliaia 4 3 2 3 5" xfId="12160" xr:uid="{00000000-0005-0000-0000-000087630000}"/>
    <cellStyle name="Migliaia 4 3 2 3 5 2" xfId="34997" xr:uid="{00000000-0005-0000-0000-000088630000}"/>
    <cellStyle name="Migliaia 4 3 2 3 6" xfId="23580" xr:uid="{00000000-0005-0000-0000-000089630000}"/>
    <cellStyle name="Migliaia 4 3 2 4" xfId="848" xr:uid="{00000000-0005-0000-0000-00008A630000}"/>
    <cellStyle name="Migliaia 4 3 2 4 2" xfId="2384" xr:uid="{00000000-0005-0000-0000-00008B630000}"/>
    <cellStyle name="Migliaia 4 3 2 4 2 2" xfId="5240" xr:uid="{00000000-0005-0000-0000-00008C630000}"/>
    <cellStyle name="Migliaia 4 3 2 4 2 2 2" xfId="10948" xr:uid="{00000000-0005-0000-0000-00008D630000}"/>
    <cellStyle name="Migliaia 4 3 2 4 2 2 2 2" xfId="22366" xr:uid="{00000000-0005-0000-0000-00008E630000}"/>
    <cellStyle name="Migliaia 4 3 2 4 2 2 2 2 2" xfId="45203" xr:uid="{00000000-0005-0000-0000-00008F630000}"/>
    <cellStyle name="Migliaia 4 3 2 4 2 2 2 3" xfId="33786" xr:uid="{00000000-0005-0000-0000-000090630000}"/>
    <cellStyle name="Migliaia 4 3 2 4 2 2 3" xfId="16658" xr:uid="{00000000-0005-0000-0000-000091630000}"/>
    <cellStyle name="Migliaia 4 3 2 4 2 2 3 2" xfId="39495" xr:uid="{00000000-0005-0000-0000-000092630000}"/>
    <cellStyle name="Migliaia 4 3 2 4 2 2 4" xfId="28078" xr:uid="{00000000-0005-0000-0000-000093630000}"/>
    <cellStyle name="Migliaia 4 3 2 4 2 3" xfId="8095" xr:uid="{00000000-0005-0000-0000-000094630000}"/>
    <cellStyle name="Migliaia 4 3 2 4 2 3 2" xfId="19512" xr:uid="{00000000-0005-0000-0000-000095630000}"/>
    <cellStyle name="Migliaia 4 3 2 4 2 3 2 2" xfId="42349" xr:uid="{00000000-0005-0000-0000-000096630000}"/>
    <cellStyle name="Migliaia 4 3 2 4 2 3 3" xfId="30932" xr:uid="{00000000-0005-0000-0000-000097630000}"/>
    <cellStyle name="Migliaia 4 3 2 4 2 4" xfId="13804" xr:uid="{00000000-0005-0000-0000-000098630000}"/>
    <cellStyle name="Migliaia 4 3 2 4 2 4 2" xfId="36641" xr:uid="{00000000-0005-0000-0000-000099630000}"/>
    <cellStyle name="Migliaia 4 3 2 4 2 5" xfId="25224" xr:uid="{00000000-0005-0000-0000-00009A630000}"/>
    <cellStyle name="Migliaia 4 3 2 4 3" xfId="3813" xr:uid="{00000000-0005-0000-0000-00009B630000}"/>
    <cellStyle name="Migliaia 4 3 2 4 3 2" xfId="9522" xr:uid="{00000000-0005-0000-0000-00009C630000}"/>
    <cellStyle name="Migliaia 4 3 2 4 3 2 2" xfId="20939" xr:uid="{00000000-0005-0000-0000-00009D630000}"/>
    <cellStyle name="Migliaia 4 3 2 4 3 2 2 2" xfId="43776" xr:uid="{00000000-0005-0000-0000-00009E630000}"/>
    <cellStyle name="Migliaia 4 3 2 4 3 2 3" xfId="32359" xr:uid="{00000000-0005-0000-0000-00009F630000}"/>
    <cellStyle name="Migliaia 4 3 2 4 3 3" xfId="15231" xr:uid="{00000000-0005-0000-0000-0000A0630000}"/>
    <cellStyle name="Migliaia 4 3 2 4 3 3 2" xfId="38068" xr:uid="{00000000-0005-0000-0000-0000A1630000}"/>
    <cellStyle name="Migliaia 4 3 2 4 3 4" xfId="26651" xr:uid="{00000000-0005-0000-0000-0000A2630000}"/>
    <cellStyle name="Migliaia 4 3 2 4 4" xfId="6668" xr:uid="{00000000-0005-0000-0000-0000A3630000}"/>
    <cellStyle name="Migliaia 4 3 2 4 4 2" xfId="18085" xr:uid="{00000000-0005-0000-0000-0000A4630000}"/>
    <cellStyle name="Migliaia 4 3 2 4 4 2 2" xfId="40922" xr:uid="{00000000-0005-0000-0000-0000A5630000}"/>
    <cellStyle name="Migliaia 4 3 2 4 4 3" xfId="29505" xr:uid="{00000000-0005-0000-0000-0000A6630000}"/>
    <cellStyle name="Migliaia 4 3 2 4 5" xfId="12377" xr:uid="{00000000-0005-0000-0000-0000A7630000}"/>
    <cellStyle name="Migliaia 4 3 2 4 5 2" xfId="35214" xr:uid="{00000000-0005-0000-0000-0000A8630000}"/>
    <cellStyle name="Migliaia 4 3 2 4 6" xfId="23797" xr:uid="{00000000-0005-0000-0000-0000A9630000}"/>
    <cellStyle name="Migliaia 4 3 2 5" xfId="1095" xr:uid="{00000000-0005-0000-0000-0000AA630000}"/>
    <cellStyle name="Migliaia 4 3 2 5 2" xfId="2601" xr:uid="{00000000-0005-0000-0000-0000AB630000}"/>
    <cellStyle name="Migliaia 4 3 2 5 2 2" xfId="5457" xr:uid="{00000000-0005-0000-0000-0000AC630000}"/>
    <cellStyle name="Migliaia 4 3 2 5 2 2 2" xfId="11165" xr:uid="{00000000-0005-0000-0000-0000AD630000}"/>
    <cellStyle name="Migliaia 4 3 2 5 2 2 2 2" xfId="22583" xr:uid="{00000000-0005-0000-0000-0000AE630000}"/>
    <cellStyle name="Migliaia 4 3 2 5 2 2 2 2 2" xfId="45420" xr:uid="{00000000-0005-0000-0000-0000AF630000}"/>
    <cellStyle name="Migliaia 4 3 2 5 2 2 2 3" xfId="34003" xr:uid="{00000000-0005-0000-0000-0000B0630000}"/>
    <cellStyle name="Migliaia 4 3 2 5 2 2 3" xfId="16875" xr:uid="{00000000-0005-0000-0000-0000B1630000}"/>
    <cellStyle name="Migliaia 4 3 2 5 2 2 3 2" xfId="39712" xr:uid="{00000000-0005-0000-0000-0000B2630000}"/>
    <cellStyle name="Migliaia 4 3 2 5 2 2 4" xfId="28295" xr:uid="{00000000-0005-0000-0000-0000B3630000}"/>
    <cellStyle name="Migliaia 4 3 2 5 2 3" xfId="8312" xr:uid="{00000000-0005-0000-0000-0000B4630000}"/>
    <cellStyle name="Migliaia 4 3 2 5 2 3 2" xfId="19729" xr:uid="{00000000-0005-0000-0000-0000B5630000}"/>
    <cellStyle name="Migliaia 4 3 2 5 2 3 2 2" xfId="42566" xr:uid="{00000000-0005-0000-0000-0000B6630000}"/>
    <cellStyle name="Migliaia 4 3 2 5 2 3 3" xfId="31149" xr:uid="{00000000-0005-0000-0000-0000B7630000}"/>
    <cellStyle name="Migliaia 4 3 2 5 2 4" xfId="14021" xr:uid="{00000000-0005-0000-0000-0000B8630000}"/>
    <cellStyle name="Migliaia 4 3 2 5 2 4 2" xfId="36858" xr:uid="{00000000-0005-0000-0000-0000B9630000}"/>
    <cellStyle name="Migliaia 4 3 2 5 2 5" xfId="25441" xr:uid="{00000000-0005-0000-0000-0000BA630000}"/>
    <cellStyle name="Migliaia 4 3 2 5 3" xfId="4030" xr:uid="{00000000-0005-0000-0000-0000BB630000}"/>
    <cellStyle name="Migliaia 4 3 2 5 3 2" xfId="9739" xr:uid="{00000000-0005-0000-0000-0000BC630000}"/>
    <cellStyle name="Migliaia 4 3 2 5 3 2 2" xfId="21156" xr:uid="{00000000-0005-0000-0000-0000BD630000}"/>
    <cellStyle name="Migliaia 4 3 2 5 3 2 2 2" xfId="43993" xr:uid="{00000000-0005-0000-0000-0000BE630000}"/>
    <cellStyle name="Migliaia 4 3 2 5 3 2 3" xfId="32576" xr:uid="{00000000-0005-0000-0000-0000BF630000}"/>
    <cellStyle name="Migliaia 4 3 2 5 3 3" xfId="15448" xr:uid="{00000000-0005-0000-0000-0000C0630000}"/>
    <cellStyle name="Migliaia 4 3 2 5 3 3 2" xfId="38285" xr:uid="{00000000-0005-0000-0000-0000C1630000}"/>
    <cellStyle name="Migliaia 4 3 2 5 3 4" xfId="26868" xr:uid="{00000000-0005-0000-0000-0000C2630000}"/>
    <cellStyle name="Migliaia 4 3 2 5 4" xfId="6885" xr:uid="{00000000-0005-0000-0000-0000C3630000}"/>
    <cellStyle name="Migliaia 4 3 2 5 4 2" xfId="18302" xr:uid="{00000000-0005-0000-0000-0000C4630000}"/>
    <cellStyle name="Migliaia 4 3 2 5 4 2 2" xfId="41139" xr:uid="{00000000-0005-0000-0000-0000C5630000}"/>
    <cellStyle name="Migliaia 4 3 2 5 4 3" xfId="29722" xr:uid="{00000000-0005-0000-0000-0000C6630000}"/>
    <cellStyle name="Migliaia 4 3 2 5 5" xfId="12594" xr:uid="{00000000-0005-0000-0000-0000C7630000}"/>
    <cellStyle name="Migliaia 4 3 2 5 5 2" xfId="35431" xr:uid="{00000000-0005-0000-0000-0000C8630000}"/>
    <cellStyle name="Migliaia 4 3 2 5 6" xfId="24014" xr:uid="{00000000-0005-0000-0000-0000C9630000}"/>
    <cellStyle name="Migliaia 4 3 2 6" xfId="1342" xr:uid="{00000000-0005-0000-0000-0000CA630000}"/>
    <cellStyle name="Migliaia 4 3 2 6 2" xfId="2818" xr:uid="{00000000-0005-0000-0000-0000CB630000}"/>
    <cellStyle name="Migliaia 4 3 2 6 2 2" xfId="5674" xr:uid="{00000000-0005-0000-0000-0000CC630000}"/>
    <cellStyle name="Migliaia 4 3 2 6 2 2 2" xfId="11382" xr:uid="{00000000-0005-0000-0000-0000CD630000}"/>
    <cellStyle name="Migliaia 4 3 2 6 2 2 2 2" xfId="22800" xr:uid="{00000000-0005-0000-0000-0000CE630000}"/>
    <cellStyle name="Migliaia 4 3 2 6 2 2 2 2 2" xfId="45637" xr:uid="{00000000-0005-0000-0000-0000CF630000}"/>
    <cellStyle name="Migliaia 4 3 2 6 2 2 2 3" xfId="34220" xr:uid="{00000000-0005-0000-0000-0000D0630000}"/>
    <cellStyle name="Migliaia 4 3 2 6 2 2 3" xfId="17092" xr:uid="{00000000-0005-0000-0000-0000D1630000}"/>
    <cellStyle name="Migliaia 4 3 2 6 2 2 3 2" xfId="39929" xr:uid="{00000000-0005-0000-0000-0000D2630000}"/>
    <cellStyle name="Migliaia 4 3 2 6 2 2 4" xfId="28512" xr:uid="{00000000-0005-0000-0000-0000D3630000}"/>
    <cellStyle name="Migliaia 4 3 2 6 2 3" xfId="8529" xr:uid="{00000000-0005-0000-0000-0000D4630000}"/>
    <cellStyle name="Migliaia 4 3 2 6 2 3 2" xfId="19946" xr:uid="{00000000-0005-0000-0000-0000D5630000}"/>
    <cellStyle name="Migliaia 4 3 2 6 2 3 2 2" xfId="42783" xr:uid="{00000000-0005-0000-0000-0000D6630000}"/>
    <cellStyle name="Migliaia 4 3 2 6 2 3 3" xfId="31366" xr:uid="{00000000-0005-0000-0000-0000D7630000}"/>
    <cellStyle name="Migliaia 4 3 2 6 2 4" xfId="14238" xr:uid="{00000000-0005-0000-0000-0000D8630000}"/>
    <cellStyle name="Migliaia 4 3 2 6 2 4 2" xfId="37075" xr:uid="{00000000-0005-0000-0000-0000D9630000}"/>
    <cellStyle name="Migliaia 4 3 2 6 2 5" xfId="25658" xr:uid="{00000000-0005-0000-0000-0000DA630000}"/>
    <cellStyle name="Migliaia 4 3 2 6 3" xfId="4247" xr:uid="{00000000-0005-0000-0000-0000DB630000}"/>
    <cellStyle name="Migliaia 4 3 2 6 3 2" xfId="9956" xr:uid="{00000000-0005-0000-0000-0000DC630000}"/>
    <cellStyle name="Migliaia 4 3 2 6 3 2 2" xfId="21373" xr:uid="{00000000-0005-0000-0000-0000DD630000}"/>
    <cellStyle name="Migliaia 4 3 2 6 3 2 2 2" xfId="44210" xr:uid="{00000000-0005-0000-0000-0000DE630000}"/>
    <cellStyle name="Migliaia 4 3 2 6 3 2 3" xfId="32793" xr:uid="{00000000-0005-0000-0000-0000DF630000}"/>
    <cellStyle name="Migliaia 4 3 2 6 3 3" xfId="15665" xr:uid="{00000000-0005-0000-0000-0000E0630000}"/>
    <cellStyle name="Migliaia 4 3 2 6 3 3 2" xfId="38502" xr:uid="{00000000-0005-0000-0000-0000E1630000}"/>
    <cellStyle name="Migliaia 4 3 2 6 3 4" xfId="27085" xr:uid="{00000000-0005-0000-0000-0000E2630000}"/>
    <cellStyle name="Migliaia 4 3 2 6 4" xfId="7102" xr:uid="{00000000-0005-0000-0000-0000E3630000}"/>
    <cellStyle name="Migliaia 4 3 2 6 4 2" xfId="18519" xr:uid="{00000000-0005-0000-0000-0000E4630000}"/>
    <cellStyle name="Migliaia 4 3 2 6 4 2 2" xfId="41356" xr:uid="{00000000-0005-0000-0000-0000E5630000}"/>
    <cellStyle name="Migliaia 4 3 2 6 4 3" xfId="29939" xr:uid="{00000000-0005-0000-0000-0000E6630000}"/>
    <cellStyle name="Migliaia 4 3 2 6 5" xfId="12811" xr:uid="{00000000-0005-0000-0000-0000E7630000}"/>
    <cellStyle name="Migliaia 4 3 2 6 5 2" xfId="35648" xr:uid="{00000000-0005-0000-0000-0000E8630000}"/>
    <cellStyle name="Migliaia 4 3 2 6 6" xfId="24231" xr:uid="{00000000-0005-0000-0000-0000E9630000}"/>
    <cellStyle name="Migliaia 4 3 2 7" xfId="1589" xr:uid="{00000000-0005-0000-0000-0000EA630000}"/>
    <cellStyle name="Migliaia 4 3 2 7 2" xfId="3035" xr:uid="{00000000-0005-0000-0000-0000EB630000}"/>
    <cellStyle name="Migliaia 4 3 2 7 2 2" xfId="5891" xr:uid="{00000000-0005-0000-0000-0000EC630000}"/>
    <cellStyle name="Migliaia 4 3 2 7 2 2 2" xfId="11599" xr:uid="{00000000-0005-0000-0000-0000ED630000}"/>
    <cellStyle name="Migliaia 4 3 2 7 2 2 2 2" xfId="23017" xr:uid="{00000000-0005-0000-0000-0000EE630000}"/>
    <cellStyle name="Migliaia 4 3 2 7 2 2 2 2 2" xfId="45854" xr:uid="{00000000-0005-0000-0000-0000EF630000}"/>
    <cellStyle name="Migliaia 4 3 2 7 2 2 2 3" xfId="34437" xr:uid="{00000000-0005-0000-0000-0000F0630000}"/>
    <cellStyle name="Migliaia 4 3 2 7 2 2 3" xfId="17309" xr:uid="{00000000-0005-0000-0000-0000F1630000}"/>
    <cellStyle name="Migliaia 4 3 2 7 2 2 3 2" xfId="40146" xr:uid="{00000000-0005-0000-0000-0000F2630000}"/>
    <cellStyle name="Migliaia 4 3 2 7 2 2 4" xfId="28729" xr:uid="{00000000-0005-0000-0000-0000F3630000}"/>
    <cellStyle name="Migliaia 4 3 2 7 2 3" xfId="8746" xr:uid="{00000000-0005-0000-0000-0000F4630000}"/>
    <cellStyle name="Migliaia 4 3 2 7 2 3 2" xfId="20163" xr:uid="{00000000-0005-0000-0000-0000F5630000}"/>
    <cellStyle name="Migliaia 4 3 2 7 2 3 2 2" xfId="43000" xr:uid="{00000000-0005-0000-0000-0000F6630000}"/>
    <cellStyle name="Migliaia 4 3 2 7 2 3 3" xfId="31583" xr:uid="{00000000-0005-0000-0000-0000F7630000}"/>
    <cellStyle name="Migliaia 4 3 2 7 2 4" xfId="14455" xr:uid="{00000000-0005-0000-0000-0000F8630000}"/>
    <cellStyle name="Migliaia 4 3 2 7 2 4 2" xfId="37292" xr:uid="{00000000-0005-0000-0000-0000F9630000}"/>
    <cellStyle name="Migliaia 4 3 2 7 2 5" xfId="25875" xr:uid="{00000000-0005-0000-0000-0000FA630000}"/>
    <cellStyle name="Migliaia 4 3 2 7 3" xfId="4464" xr:uid="{00000000-0005-0000-0000-0000FB630000}"/>
    <cellStyle name="Migliaia 4 3 2 7 3 2" xfId="10173" xr:uid="{00000000-0005-0000-0000-0000FC630000}"/>
    <cellStyle name="Migliaia 4 3 2 7 3 2 2" xfId="21590" xr:uid="{00000000-0005-0000-0000-0000FD630000}"/>
    <cellStyle name="Migliaia 4 3 2 7 3 2 2 2" xfId="44427" xr:uid="{00000000-0005-0000-0000-0000FE630000}"/>
    <cellStyle name="Migliaia 4 3 2 7 3 2 3" xfId="33010" xr:uid="{00000000-0005-0000-0000-0000FF630000}"/>
    <cellStyle name="Migliaia 4 3 2 7 3 3" xfId="15882" xr:uid="{00000000-0005-0000-0000-000000640000}"/>
    <cellStyle name="Migliaia 4 3 2 7 3 3 2" xfId="38719" xr:uid="{00000000-0005-0000-0000-000001640000}"/>
    <cellStyle name="Migliaia 4 3 2 7 3 4" xfId="27302" xr:uid="{00000000-0005-0000-0000-000002640000}"/>
    <cellStyle name="Migliaia 4 3 2 7 4" xfId="7319" xr:uid="{00000000-0005-0000-0000-000003640000}"/>
    <cellStyle name="Migliaia 4 3 2 7 4 2" xfId="18736" xr:uid="{00000000-0005-0000-0000-000004640000}"/>
    <cellStyle name="Migliaia 4 3 2 7 4 2 2" xfId="41573" xr:uid="{00000000-0005-0000-0000-000005640000}"/>
    <cellStyle name="Migliaia 4 3 2 7 4 3" xfId="30156" xr:uid="{00000000-0005-0000-0000-000006640000}"/>
    <cellStyle name="Migliaia 4 3 2 7 5" xfId="13028" xr:uid="{00000000-0005-0000-0000-000007640000}"/>
    <cellStyle name="Migliaia 4 3 2 7 5 2" xfId="35865" xr:uid="{00000000-0005-0000-0000-000008640000}"/>
    <cellStyle name="Migliaia 4 3 2 7 6" xfId="24448" xr:uid="{00000000-0005-0000-0000-000009640000}"/>
    <cellStyle name="Migliaia 4 3 2 8" xfId="1941" xr:uid="{00000000-0005-0000-0000-00000A640000}"/>
    <cellStyle name="Migliaia 4 3 2 8 2" xfId="4797" xr:uid="{00000000-0005-0000-0000-00000B640000}"/>
    <cellStyle name="Migliaia 4 3 2 8 2 2" xfId="10506" xr:uid="{00000000-0005-0000-0000-00000C640000}"/>
    <cellStyle name="Migliaia 4 3 2 8 2 2 2" xfId="21923" xr:uid="{00000000-0005-0000-0000-00000D640000}"/>
    <cellStyle name="Migliaia 4 3 2 8 2 2 2 2" xfId="44760" xr:uid="{00000000-0005-0000-0000-00000E640000}"/>
    <cellStyle name="Migliaia 4 3 2 8 2 2 3" xfId="33343" xr:uid="{00000000-0005-0000-0000-00000F640000}"/>
    <cellStyle name="Migliaia 4 3 2 8 2 3" xfId="16215" xr:uid="{00000000-0005-0000-0000-000010640000}"/>
    <cellStyle name="Migliaia 4 3 2 8 2 3 2" xfId="39052" xr:uid="{00000000-0005-0000-0000-000011640000}"/>
    <cellStyle name="Migliaia 4 3 2 8 2 4" xfId="27635" xr:uid="{00000000-0005-0000-0000-000012640000}"/>
    <cellStyle name="Migliaia 4 3 2 8 3" xfId="7652" xr:uid="{00000000-0005-0000-0000-000013640000}"/>
    <cellStyle name="Migliaia 4 3 2 8 3 2" xfId="19069" xr:uid="{00000000-0005-0000-0000-000014640000}"/>
    <cellStyle name="Migliaia 4 3 2 8 3 2 2" xfId="41906" xr:uid="{00000000-0005-0000-0000-000015640000}"/>
    <cellStyle name="Migliaia 4 3 2 8 3 3" xfId="30489" xr:uid="{00000000-0005-0000-0000-000016640000}"/>
    <cellStyle name="Migliaia 4 3 2 8 4" xfId="13361" xr:uid="{00000000-0005-0000-0000-000017640000}"/>
    <cellStyle name="Migliaia 4 3 2 8 4 2" xfId="36198" xr:uid="{00000000-0005-0000-0000-000018640000}"/>
    <cellStyle name="Migliaia 4 3 2 8 5" xfId="24781" xr:uid="{00000000-0005-0000-0000-000019640000}"/>
    <cellStyle name="Migliaia 4 3 2 9" xfId="3370" xr:uid="{00000000-0005-0000-0000-00001A640000}"/>
    <cellStyle name="Migliaia 4 3 2 9 2" xfId="9079" xr:uid="{00000000-0005-0000-0000-00001B640000}"/>
    <cellStyle name="Migliaia 4 3 2 9 2 2" xfId="20496" xr:uid="{00000000-0005-0000-0000-00001C640000}"/>
    <cellStyle name="Migliaia 4 3 2 9 2 2 2" xfId="43333" xr:uid="{00000000-0005-0000-0000-00001D640000}"/>
    <cellStyle name="Migliaia 4 3 2 9 2 3" xfId="31916" xr:uid="{00000000-0005-0000-0000-00001E640000}"/>
    <cellStyle name="Migliaia 4 3 2 9 3" xfId="14788" xr:uid="{00000000-0005-0000-0000-00001F640000}"/>
    <cellStyle name="Migliaia 4 3 2 9 3 2" xfId="37625" xr:uid="{00000000-0005-0000-0000-000020640000}"/>
    <cellStyle name="Migliaia 4 3 2 9 4" xfId="26208" xr:uid="{00000000-0005-0000-0000-000021640000}"/>
    <cellStyle name="Migliaia 4 3 3" xfId="394" xr:uid="{00000000-0005-0000-0000-000022640000}"/>
    <cellStyle name="Migliaia 4 3 3 10" xfId="11993" xr:uid="{00000000-0005-0000-0000-000023640000}"/>
    <cellStyle name="Migliaia 4 3 3 10 2" xfId="34830" xr:uid="{00000000-0005-0000-0000-000024640000}"/>
    <cellStyle name="Migliaia 4 3 3 11" xfId="23413" xr:uid="{00000000-0005-0000-0000-000025640000}"/>
    <cellStyle name="Migliaia 4 3 3 2" xfId="648" xr:uid="{00000000-0005-0000-0000-000026640000}"/>
    <cellStyle name="Migliaia 4 3 3 2 2" xfId="2217" xr:uid="{00000000-0005-0000-0000-000027640000}"/>
    <cellStyle name="Migliaia 4 3 3 2 2 2" xfId="5073" xr:uid="{00000000-0005-0000-0000-000028640000}"/>
    <cellStyle name="Migliaia 4 3 3 2 2 2 2" xfId="10781" xr:uid="{00000000-0005-0000-0000-000029640000}"/>
    <cellStyle name="Migliaia 4 3 3 2 2 2 2 2" xfId="22199" xr:uid="{00000000-0005-0000-0000-00002A640000}"/>
    <cellStyle name="Migliaia 4 3 3 2 2 2 2 2 2" xfId="45036" xr:uid="{00000000-0005-0000-0000-00002B640000}"/>
    <cellStyle name="Migliaia 4 3 3 2 2 2 2 3" xfId="33619" xr:uid="{00000000-0005-0000-0000-00002C640000}"/>
    <cellStyle name="Migliaia 4 3 3 2 2 2 3" xfId="16491" xr:uid="{00000000-0005-0000-0000-00002D640000}"/>
    <cellStyle name="Migliaia 4 3 3 2 2 2 3 2" xfId="39328" xr:uid="{00000000-0005-0000-0000-00002E640000}"/>
    <cellStyle name="Migliaia 4 3 3 2 2 2 4" xfId="27911" xr:uid="{00000000-0005-0000-0000-00002F640000}"/>
    <cellStyle name="Migliaia 4 3 3 2 2 3" xfId="7928" xr:uid="{00000000-0005-0000-0000-000030640000}"/>
    <cellStyle name="Migliaia 4 3 3 2 2 3 2" xfId="19345" xr:uid="{00000000-0005-0000-0000-000031640000}"/>
    <cellStyle name="Migliaia 4 3 3 2 2 3 2 2" xfId="42182" xr:uid="{00000000-0005-0000-0000-000032640000}"/>
    <cellStyle name="Migliaia 4 3 3 2 2 3 3" xfId="30765" xr:uid="{00000000-0005-0000-0000-000033640000}"/>
    <cellStyle name="Migliaia 4 3 3 2 2 4" xfId="13637" xr:uid="{00000000-0005-0000-0000-000034640000}"/>
    <cellStyle name="Migliaia 4 3 3 2 2 4 2" xfId="36474" xr:uid="{00000000-0005-0000-0000-000035640000}"/>
    <cellStyle name="Migliaia 4 3 3 2 2 5" xfId="25057" xr:uid="{00000000-0005-0000-0000-000036640000}"/>
    <cellStyle name="Migliaia 4 3 3 2 3" xfId="3646" xr:uid="{00000000-0005-0000-0000-000037640000}"/>
    <cellStyle name="Migliaia 4 3 3 2 3 2" xfId="9355" xr:uid="{00000000-0005-0000-0000-000038640000}"/>
    <cellStyle name="Migliaia 4 3 3 2 3 2 2" xfId="20772" xr:uid="{00000000-0005-0000-0000-000039640000}"/>
    <cellStyle name="Migliaia 4 3 3 2 3 2 2 2" xfId="43609" xr:uid="{00000000-0005-0000-0000-00003A640000}"/>
    <cellStyle name="Migliaia 4 3 3 2 3 2 3" xfId="32192" xr:uid="{00000000-0005-0000-0000-00003B640000}"/>
    <cellStyle name="Migliaia 4 3 3 2 3 3" xfId="15064" xr:uid="{00000000-0005-0000-0000-00003C640000}"/>
    <cellStyle name="Migliaia 4 3 3 2 3 3 2" xfId="37901" xr:uid="{00000000-0005-0000-0000-00003D640000}"/>
    <cellStyle name="Migliaia 4 3 3 2 3 4" xfId="26484" xr:uid="{00000000-0005-0000-0000-00003E640000}"/>
    <cellStyle name="Migliaia 4 3 3 2 4" xfId="6501" xr:uid="{00000000-0005-0000-0000-00003F640000}"/>
    <cellStyle name="Migliaia 4 3 3 2 4 2" xfId="17918" xr:uid="{00000000-0005-0000-0000-000040640000}"/>
    <cellStyle name="Migliaia 4 3 3 2 4 2 2" xfId="40755" xr:uid="{00000000-0005-0000-0000-000041640000}"/>
    <cellStyle name="Migliaia 4 3 3 2 4 3" xfId="29338" xr:uid="{00000000-0005-0000-0000-000042640000}"/>
    <cellStyle name="Migliaia 4 3 3 2 5" xfId="12210" xr:uid="{00000000-0005-0000-0000-000043640000}"/>
    <cellStyle name="Migliaia 4 3 3 2 5 2" xfId="35047" xr:uid="{00000000-0005-0000-0000-000044640000}"/>
    <cellStyle name="Migliaia 4 3 3 2 6" xfId="23630" xr:uid="{00000000-0005-0000-0000-000045640000}"/>
    <cellStyle name="Migliaia 4 3 3 3" xfId="908" xr:uid="{00000000-0005-0000-0000-000046640000}"/>
    <cellStyle name="Migliaia 4 3 3 3 2" xfId="2434" xr:uid="{00000000-0005-0000-0000-000047640000}"/>
    <cellStyle name="Migliaia 4 3 3 3 2 2" xfId="5290" xr:uid="{00000000-0005-0000-0000-000048640000}"/>
    <cellStyle name="Migliaia 4 3 3 3 2 2 2" xfId="10998" xr:uid="{00000000-0005-0000-0000-000049640000}"/>
    <cellStyle name="Migliaia 4 3 3 3 2 2 2 2" xfId="22416" xr:uid="{00000000-0005-0000-0000-00004A640000}"/>
    <cellStyle name="Migliaia 4 3 3 3 2 2 2 2 2" xfId="45253" xr:uid="{00000000-0005-0000-0000-00004B640000}"/>
    <cellStyle name="Migliaia 4 3 3 3 2 2 2 3" xfId="33836" xr:uid="{00000000-0005-0000-0000-00004C640000}"/>
    <cellStyle name="Migliaia 4 3 3 3 2 2 3" xfId="16708" xr:uid="{00000000-0005-0000-0000-00004D640000}"/>
    <cellStyle name="Migliaia 4 3 3 3 2 2 3 2" xfId="39545" xr:uid="{00000000-0005-0000-0000-00004E640000}"/>
    <cellStyle name="Migliaia 4 3 3 3 2 2 4" xfId="28128" xr:uid="{00000000-0005-0000-0000-00004F640000}"/>
    <cellStyle name="Migliaia 4 3 3 3 2 3" xfId="8145" xr:uid="{00000000-0005-0000-0000-000050640000}"/>
    <cellStyle name="Migliaia 4 3 3 3 2 3 2" xfId="19562" xr:uid="{00000000-0005-0000-0000-000051640000}"/>
    <cellStyle name="Migliaia 4 3 3 3 2 3 2 2" xfId="42399" xr:uid="{00000000-0005-0000-0000-000052640000}"/>
    <cellStyle name="Migliaia 4 3 3 3 2 3 3" xfId="30982" xr:uid="{00000000-0005-0000-0000-000053640000}"/>
    <cellStyle name="Migliaia 4 3 3 3 2 4" xfId="13854" xr:uid="{00000000-0005-0000-0000-000054640000}"/>
    <cellStyle name="Migliaia 4 3 3 3 2 4 2" xfId="36691" xr:uid="{00000000-0005-0000-0000-000055640000}"/>
    <cellStyle name="Migliaia 4 3 3 3 2 5" xfId="25274" xr:uid="{00000000-0005-0000-0000-000056640000}"/>
    <cellStyle name="Migliaia 4 3 3 3 3" xfId="3863" xr:uid="{00000000-0005-0000-0000-000057640000}"/>
    <cellStyle name="Migliaia 4 3 3 3 3 2" xfId="9572" xr:uid="{00000000-0005-0000-0000-000058640000}"/>
    <cellStyle name="Migliaia 4 3 3 3 3 2 2" xfId="20989" xr:uid="{00000000-0005-0000-0000-000059640000}"/>
    <cellStyle name="Migliaia 4 3 3 3 3 2 2 2" xfId="43826" xr:uid="{00000000-0005-0000-0000-00005A640000}"/>
    <cellStyle name="Migliaia 4 3 3 3 3 2 3" xfId="32409" xr:uid="{00000000-0005-0000-0000-00005B640000}"/>
    <cellStyle name="Migliaia 4 3 3 3 3 3" xfId="15281" xr:uid="{00000000-0005-0000-0000-00005C640000}"/>
    <cellStyle name="Migliaia 4 3 3 3 3 3 2" xfId="38118" xr:uid="{00000000-0005-0000-0000-00005D640000}"/>
    <cellStyle name="Migliaia 4 3 3 3 3 4" xfId="26701" xr:uid="{00000000-0005-0000-0000-00005E640000}"/>
    <cellStyle name="Migliaia 4 3 3 3 4" xfId="6718" xr:uid="{00000000-0005-0000-0000-00005F640000}"/>
    <cellStyle name="Migliaia 4 3 3 3 4 2" xfId="18135" xr:uid="{00000000-0005-0000-0000-000060640000}"/>
    <cellStyle name="Migliaia 4 3 3 3 4 2 2" xfId="40972" xr:uid="{00000000-0005-0000-0000-000061640000}"/>
    <cellStyle name="Migliaia 4 3 3 3 4 3" xfId="29555" xr:uid="{00000000-0005-0000-0000-000062640000}"/>
    <cellStyle name="Migliaia 4 3 3 3 5" xfId="12427" xr:uid="{00000000-0005-0000-0000-000063640000}"/>
    <cellStyle name="Migliaia 4 3 3 3 5 2" xfId="35264" xr:uid="{00000000-0005-0000-0000-000064640000}"/>
    <cellStyle name="Migliaia 4 3 3 3 6" xfId="23847" xr:uid="{00000000-0005-0000-0000-000065640000}"/>
    <cellStyle name="Migliaia 4 3 3 4" xfId="1155" xr:uid="{00000000-0005-0000-0000-000066640000}"/>
    <cellStyle name="Migliaia 4 3 3 4 2" xfId="2651" xr:uid="{00000000-0005-0000-0000-000067640000}"/>
    <cellStyle name="Migliaia 4 3 3 4 2 2" xfId="5507" xr:uid="{00000000-0005-0000-0000-000068640000}"/>
    <cellStyle name="Migliaia 4 3 3 4 2 2 2" xfId="11215" xr:uid="{00000000-0005-0000-0000-000069640000}"/>
    <cellStyle name="Migliaia 4 3 3 4 2 2 2 2" xfId="22633" xr:uid="{00000000-0005-0000-0000-00006A640000}"/>
    <cellStyle name="Migliaia 4 3 3 4 2 2 2 2 2" xfId="45470" xr:uid="{00000000-0005-0000-0000-00006B640000}"/>
    <cellStyle name="Migliaia 4 3 3 4 2 2 2 3" xfId="34053" xr:uid="{00000000-0005-0000-0000-00006C640000}"/>
    <cellStyle name="Migliaia 4 3 3 4 2 2 3" xfId="16925" xr:uid="{00000000-0005-0000-0000-00006D640000}"/>
    <cellStyle name="Migliaia 4 3 3 4 2 2 3 2" xfId="39762" xr:uid="{00000000-0005-0000-0000-00006E640000}"/>
    <cellStyle name="Migliaia 4 3 3 4 2 2 4" xfId="28345" xr:uid="{00000000-0005-0000-0000-00006F640000}"/>
    <cellStyle name="Migliaia 4 3 3 4 2 3" xfId="8362" xr:uid="{00000000-0005-0000-0000-000070640000}"/>
    <cellStyle name="Migliaia 4 3 3 4 2 3 2" xfId="19779" xr:uid="{00000000-0005-0000-0000-000071640000}"/>
    <cellStyle name="Migliaia 4 3 3 4 2 3 2 2" xfId="42616" xr:uid="{00000000-0005-0000-0000-000072640000}"/>
    <cellStyle name="Migliaia 4 3 3 4 2 3 3" xfId="31199" xr:uid="{00000000-0005-0000-0000-000073640000}"/>
    <cellStyle name="Migliaia 4 3 3 4 2 4" xfId="14071" xr:uid="{00000000-0005-0000-0000-000074640000}"/>
    <cellStyle name="Migliaia 4 3 3 4 2 4 2" xfId="36908" xr:uid="{00000000-0005-0000-0000-000075640000}"/>
    <cellStyle name="Migliaia 4 3 3 4 2 5" xfId="25491" xr:uid="{00000000-0005-0000-0000-000076640000}"/>
    <cellStyle name="Migliaia 4 3 3 4 3" xfId="4080" xr:uid="{00000000-0005-0000-0000-000077640000}"/>
    <cellStyle name="Migliaia 4 3 3 4 3 2" xfId="9789" xr:uid="{00000000-0005-0000-0000-000078640000}"/>
    <cellStyle name="Migliaia 4 3 3 4 3 2 2" xfId="21206" xr:uid="{00000000-0005-0000-0000-000079640000}"/>
    <cellStyle name="Migliaia 4 3 3 4 3 2 2 2" xfId="44043" xr:uid="{00000000-0005-0000-0000-00007A640000}"/>
    <cellStyle name="Migliaia 4 3 3 4 3 2 3" xfId="32626" xr:uid="{00000000-0005-0000-0000-00007B640000}"/>
    <cellStyle name="Migliaia 4 3 3 4 3 3" xfId="15498" xr:uid="{00000000-0005-0000-0000-00007C640000}"/>
    <cellStyle name="Migliaia 4 3 3 4 3 3 2" xfId="38335" xr:uid="{00000000-0005-0000-0000-00007D640000}"/>
    <cellStyle name="Migliaia 4 3 3 4 3 4" xfId="26918" xr:uid="{00000000-0005-0000-0000-00007E640000}"/>
    <cellStyle name="Migliaia 4 3 3 4 4" xfId="6935" xr:uid="{00000000-0005-0000-0000-00007F640000}"/>
    <cellStyle name="Migliaia 4 3 3 4 4 2" xfId="18352" xr:uid="{00000000-0005-0000-0000-000080640000}"/>
    <cellStyle name="Migliaia 4 3 3 4 4 2 2" xfId="41189" xr:uid="{00000000-0005-0000-0000-000081640000}"/>
    <cellStyle name="Migliaia 4 3 3 4 4 3" xfId="29772" xr:uid="{00000000-0005-0000-0000-000082640000}"/>
    <cellStyle name="Migliaia 4 3 3 4 5" xfId="12644" xr:uid="{00000000-0005-0000-0000-000083640000}"/>
    <cellStyle name="Migliaia 4 3 3 4 5 2" xfId="35481" xr:uid="{00000000-0005-0000-0000-000084640000}"/>
    <cellStyle name="Migliaia 4 3 3 4 6" xfId="24064" xr:uid="{00000000-0005-0000-0000-000085640000}"/>
    <cellStyle name="Migliaia 4 3 3 5" xfId="1402" xr:uid="{00000000-0005-0000-0000-000086640000}"/>
    <cellStyle name="Migliaia 4 3 3 5 2" xfId="2868" xr:uid="{00000000-0005-0000-0000-000087640000}"/>
    <cellStyle name="Migliaia 4 3 3 5 2 2" xfId="5724" xr:uid="{00000000-0005-0000-0000-000088640000}"/>
    <cellStyle name="Migliaia 4 3 3 5 2 2 2" xfId="11432" xr:uid="{00000000-0005-0000-0000-000089640000}"/>
    <cellStyle name="Migliaia 4 3 3 5 2 2 2 2" xfId="22850" xr:uid="{00000000-0005-0000-0000-00008A640000}"/>
    <cellStyle name="Migliaia 4 3 3 5 2 2 2 2 2" xfId="45687" xr:uid="{00000000-0005-0000-0000-00008B640000}"/>
    <cellStyle name="Migliaia 4 3 3 5 2 2 2 3" xfId="34270" xr:uid="{00000000-0005-0000-0000-00008C640000}"/>
    <cellStyle name="Migliaia 4 3 3 5 2 2 3" xfId="17142" xr:uid="{00000000-0005-0000-0000-00008D640000}"/>
    <cellStyle name="Migliaia 4 3 3 5 2 2 3 2" xfId="39979" xr:uid="{00000000-0005-0000-0000-00008E640000}"/>
    <cellStyle name="Migliaia 4 3 3 5 2 2 4" xfId="28562" xr:uid="{00000000-0005-0000-0000-00008F640000}"/>
    <cellStyle name="Migliaia 4 3 3 5 2 3" xfId="8579" xr:uid="{00000000-0005-0000-0000-000090640000}"/>
    <cellStyle name="Migliaia 4 3 3 5 2 3 2" xfId="19996" xr:uid="{00000000-0005-0000-0000-000091640000}"/>
    <cellStyle name="Migliaia 4 3 3 5 2 3 2 2" xfId="42833" xr:uid="{00000000-0005-0000-0000-000092640000}"/>
    <cellStyle name="Migliaia 4 3 3 5 2 3 3" xfId="31416" xr:uid="{00000000-0005-0000-0000-000093640000}"/>
    <cellStyle name="Migliaia 4 3 3 5 2 4" xfId="14288" xr:uid="{00000000-0005-0000-0000-000094640000}"/>
    <cellStyle name="Migliaia 4 3 3 5 2 4 2" xfId="37125" xr:uid="{00000000-0005-0000-0000-000095640000}"/>
    <cellStyle name="Migliaia 4 3 3 5 2 5" xfId="25708" xr:uid="{00000000-0005-0000-0000-000096640000}"/>
    <cellStyle name="Migliaia 4 3 3 5 3" xfId="4297" xr:uid="{00000000-0005-0000-0000-000097640000}"/>
    <cellStyle name="Migliaia 4 3 3 5 3 2" xfId="10006" xr:uid="{00000000-0005-0000-0000-000098640000}"/>
    <cellStyle name="Migliaia 4 3 3 5 3 2 2" xfId="21423" xr:uid="{00000000-0005-0000-0000-000099640000}"/>
    <cellStyle name="Migliaia 4 3 3 5 3 2 2 2" xfId="44260" xr:uid="{00000000-0005-0000-0000-00009A640000}"/>
    <cellStyle name="Migliaia 4 3 3 5 3 2 3" xfId="32843" xr:uid="{00000000-0005-0000-0000-00009B640000}"/>
    <cellStyle name="Migliaia 4 3 3 5 3 3" xfId="15715" xr:uid="{00000000-0005-0000-0000-00009C640000}"/>
    <cellStyle name="Migliaia 4 3 3 5 3 3 2" xfId="38552" xr:uid="{00000000-0005-0000-0000-00009D640000}"/>
    <cellStyle name="Migliaia 4 3 3 5 3 4" xfId="27135" xr:uid="{00000000-0005-0000-0000-00009E640000}"/>
    <cellStyle name="Migliaia 4 3 3 5 4" xfId="7152" xr:uid="{00000000-0005-0000-0000-00009F640000}"/>
    <cellStyle name="Migliaia 4 3 3 5 4 2" xfId="18569" xr:uid="{00000000-0005-0000-0000-0000A0640000}"/>
    <cellStyle name="Migliaia 4 3 3 5 4 2 2" xfId="41406" xr:uid="{00000000-0005-0000-0000-0000A1640000}"/>
    <cellStyle name="Migliaia 4 3 3 5 4 3" xfId="29989" xr:uid="{00000000-0005-0000-0000-0000A2640000}"/>
    <cellStyle name="Migliaia 4 3 3 5 5" xfId="12861" xr:uid="{00000000-0005-0000-0000-0000A3640000}"/>
    <cellStyle name="Migliaia 4 3 3 5 5 2" xfId="35698" xr:uid="{00000000-0005-0000-0000-0000A4640000}"/>
    <cellStyle name="Migliaia 4 3 3 5 6" xfId="24281" xr:uid="{00000000-0005-0000-0000-0000A5640000}"/>
    <cellStyle name="Migliaia 4 3 3 6" xfId="1649" xr:uid="{00000000-0005-0000-0000-0000A6640000}"/>
    <cellStyle name="Migliaia 4 3 3 6 2" xfId="3085" xr:uid="{00000000-0005-0000-0000-0000A7640000}"/>
    <cellStyle name="Migliaia 4 3 3 6 2 2" xfId="5941" xr:uid="{00000000-0005-0000-0000-0000A8640000}"/>
    <cellStyle name="Migliaia 4 3 3 6 2 2 2" xfId="11649" xr:uid="{00000000-0005-0000-0000-0000A9640000}"/>
    <cellStyle name="Migliaia 4 3 3 6 2 2 2 2" xfId="23067" xr:uid="{00000000-0005-0000-0000-0000AA640000}"/>
    <cellStyle name="Migliaia 4 3 3 6 2 2 2 2 2" xfId="45904" xr:uid="{00000000-0005-0000-0000-0000AB640000}"/>
    <cellStyle name="Migliaia 4 3 3 6 2 2 2 3" xfId="34487" xr:uid="{00000000-0005-0000-0000-0000AC640000}"/>
    <cellStyle name="Migliaia 4 3 3 6 2 2 3" xfId="17359" xr:uid="{00000000-0005-0000-0000-0000AD640000}"/>
    <cellStyle name="Migliaia 4 3 3 6 2 2 3 2" xfId="40196" xr:uid="{00000000-0005-0000-0000-0000AE640000}"/>
    <cellStyle name="Migliaia 4 3 3 6 2 2 4" xfId="28779" xr:uid="{00000000-0005-0000-0000-0000AF640000}"/>
    <cellStyle name="Migliaia 4 3 3 6 2 3" xfId="8796" xr:uid="{00000000-0005-0000-0000-0000B0640000}"/>
    <cellStyle name="Migliaia 4 3 3 6 2 3 2" xfId="20213" xr:uid="{00000000-0005-0000-0000-0000B1640000}"/>
    <cellStyle name="Migliaia 4 3 3 6 2 3 2 2" xfId="43050" xr:uid="{00000000-0005-0000-0000-0000B2640000}"/>
    <cellStyle name="Migliaia 4 3 3 6 2 3 3" xfId="31633" xr:uid="{00000000-0005-0000-0000-0000B3640000}"/>
    <cellStyle name="Migliaia 4 3 3 6 2 4" xfId="14505" xr:uid="{00000000-0005-0000-0000-0000B4640000}"/>
    <cellStyle name="Migliaia 4 3 3 6 2 4 2" xfId="37342" xr:uid="{00000000-0005-0000-0000-0000B5640000}"/>
    <cellStyle name="Migliaia 4 3 3 6 2 5" xfId="25925" xr:uid="{00000000-0005-0000-0000-0000B6640000}"/>
    <cellStyle name="Migliaia 4 3 3 6 3" xfId="4514" xr:uid="{00000000-0005-0000-0000-0000B7640000}"/>
    <cellStyle name="Migliaia 4 3 3 6 3 2" xfId="10223" xr:uid="{00000000-0005-0000-0000-0000B8640000}"/>
    <cellStyle name="Migliaia 4 3 3 6 3 2 2" xfId="21640" xr:uid="{00000000-0005-0000-0000-0000B9640000}"/>
    <cellStyle name="Migliaia 4 3 3 6 3 2 2 2" xfId="44477" xr:uid="{00000000-0005-0000-0000-0000BA640000}"/>
    <cellStyle name="Migliaia 4 3 3 6 3 2 3" xfId="33060" xr:uid="{00000000-0005-0000-0000-0000BB640000}"/>
    <cellStyle name="Migliaia 4 3 3 6 3 3" xfId="15932" xr:uid="{00000000-0005-0000-0000-0000BC640000}"/>
    <cellStyle name="Migliaia 4 3 3 6 3 3 2" xfId="38769" xr:uid="{00000000-0005-0000-0000-0000BD640000}"/>
    <cellStyle name="Migliaia 4 3 3 6 3 4" xfId="27352" xr:uid="{00000000-0005-0000-0000-0000BE640000}"/>
    <cellStyle name="Migliaia 4 3 3 6 4" xfId="7369" xr:uid="{00000000-0005-0000-0000-0000BF640000}"/>
    <cellStyle name="Migliaia 4 3 3 6 4 2" xfId="18786" xr:uid="{00000000-0005-0000-0000-0000C0640000}"/>
    <cellStyle name="Migliaia 4 3 3 6 4 2 2" xfId="41623" xr:uid="{00000000-0005-0000-0000-0000C1640000}"/>
    <cellStyle name="Migliaia 4 3 3 6 4 3" xfId="30206" xr:uid="{00000000-0005-0000-0000-0000C2640000}"/>
    <cellStyle name="Migliaia 4 3 3 6 5" xfId="13078" xr:uid="{00000000-0005-0000-0000-0000C3640000}"/>
    <cellStyle name="Migliaia 4 3 3 6 5 2" xfId="35915" xr:uid="{00000000-0005-0000-0000-0000C4640000}"/>
    <cellStyle name="Migliaia 4 3 3 6 6" xfId="24498" xr:uid="{00000000-0005-0000-0000-0000C5640000}"/>
    <cellStyle name="Migliaia 4 3 3 7" xfId="2000" xr:uid="{00000000-0005-0000-0000-0000C6640000}"/>
    <cellStyle name="Migliaia 4 3 3 7 2" xfId="4856" xr:uid="{00000000-0005-0000-0000-0000C7640000}"/>
    <cellStyle name="Migliaia 4 3 3 7 2 2" xfId="10564" xr:uid="{00000000-0005-0000-0000-0000C8640000}"/>
    <cellStyle name="Migliaia 4 3 3 7 2 2 2" xfId="21982" xr:uid="{00000000-0005-0000-0000-0000C9640000}"/>
    <cellStyle name="Migliaia 4 3 3 7 2 2 2 2" xfId="44819" xr:uid="{00000000-0005-0000-0000-0000CA640000}"/>
    <cellStyle name="Migliaia 4 3 3 7 2 2 3" xfId="33402" xr:uid="{00000000-0005-0000-0000-0000CB640000}"/>
    <cellStyle name="Migliaia 4 3 3 7 2 3" xfId="16274" xr:uid="{00000000-0005-0000-0000-0000CC640000}"/>
    <cellStyle name="Migliaia 4 3 3 7 2 3 2" xfId="39111" xr:uid="{00000000-0005-0000-0000-0000CD640000}"/>
    <cellStyle name="Migliaia 4 3 3 7 2 4" xfId="27694" xr:uid="{00000000-0005-0000-0000-0000CE640000}"/>
    <cellStyle name="Migliaia 4 3 3 7 3" xfId="7711" xr:uid="{00000000-0005-0000-0000-0000CF640000}"/>
    <cellStyle name="Migliaia 4 3 3 7 3 2" xfId="19128" xr:uid="{00000000-0005-0000-0000-0000D0640000}"/>
    <cellStyle name="Migliaia 4 3 3 7 3 2 2" xfId="41965" xr:uid="{00000000-0005-0000-0000-0000D1640000}"/>
    <cellStyle name="Migliaia 4 3 3 7 3 3" xfId="30548" xr:uid="{00000000-0005-0000-0000-0000D2640000}"/>
    <cellStyle name="Migliaia 4 3 3 7 4" xfId="13420" xr:uid="{00000000-0005-0000-0000-0000D3640000}"/>
    <cellStyle name="Migliaia 4 3 3 7 4 2" xfId="36257" xr:uid="{00000000-0005-0000-0000-0000D4640000}"/>
    <cellStyle name="Migliaia 4 3 3 7 5" xfId="24840" xr:uid="{00000000-0005-0000-0000-0000D5640000}"/>
    <cellStyle name="Migliaia 4 3 3 8" xfId="3429" xr:uid="{00000000-0005-0000-0000-0000D6640000}"/>
    <cellStyle name="Migliaia 4 3 3 8 2" xfId="9138" xr:uid="{00000000-0005-0000-0000-0000D7640000}"/>
    <cellStyle name="Migliaia 4 3 3 8 2 2" xfId="20555" xr:uid="{00000000-0005-0000-0000-0000D8640000}"/>
    <cellStyle name="Migliaia 4 3 3 8 2 2 2" xfId="43392" xr:uid="{00000000-0005-0000-0000-0000D9640000}"/>
    <cellStyle name="Migliaia 4 3 3 8 2 3" xfId="31975" xr:uid="{00000000-0005-0000-0000-0000DA640000}"/>
    <cellStyle name="Migliaia 4 3 3 8 3" xfId="14847" xr:uid="{00000000-0005-0000-0000-0000DB640000}"/>
    <cellStyle name="Migliaia 4 3 3 8 3 2" xfId="37684" xr:uid="{00000000-0005-0000-0000-0000DC640000}"/>
    <cellStyle name="Migliaia 4 3 3 8 4" xfId="26267" xr:uid="{00000000-0005-0000-0000-0000DD640000}"/>
    <cellStyle name="Migliaia 4 3 3 9" xfId="6284" xr:uid="{00000000-0005-0000-0000-0000DE640000}"/>
    <cellStyle name="Migliaia 4 3 3 9 2" xfId="17701" xr:uid="{00000000-0005-0000-0000-0000DF640000}"/>
    <cellStyle name="Migliaia 4 3 3 9 2 2" xfId="40538" xr:uid="{00000000-0005-0000-0000-0000E0640000}"/>
    <cellStyle name="Migliaia 4 3 3 9 3" xfId="29121" xr:uid="{00000000-0005-0000-0000-0000E1640000}"/>
    <cellStyle name="Migliaia 4 3 4" xfId="514" xr:uid="{00000000-0005-0000-0000-0000E2640000}"/>
    <cellStyle name="Migliaia 4 3 4 2" xfId="2103" xr:uid="{00000000-0005-0000-0000-0000E3640000}"/>
    <cellStyle name="Migliaia 4 3 4 2 2" xfId="4959" xr:uid="{00000000-0005-0000-0000-0000E4640000}"/>
    <cellStyle name="Migliaia 4 3 4 2 2 2" xfId="10667" xr:uid="{00000000-0005-0000-0000-0000E5640000}"/>
    <cellStyle name="Migliaia 4 3 4 2 2 2 2" xfId="22085" xr:uid="{00000000-0005-0000-0000-0000E6640000}"/>
    <cellStyle name="Migliaia 4 3 4 2 2 2 2 2" xfId="44922" xr:uid="{00000000-0005-0000-0000-0000E7640000}"/>
    <cellStyle name="Migliaia 4 3 4 2 2 2 3" xfId="33505" xr:uid="{00000000-0005-0000-0000-0000E8640000}"/>
    <cellStyle name="Migliaia 4 3 4 2 2 3" xfId="16377" xr:uid="{00000000-0005-0000-0000-0000E9640000}"/>
    <cellStyle name="Migliaia 4 3 4 2 2 3 2" xfId="39214" xr:uid="{00000000-0005-0000-0000-0000EA640000}"/>
    <cellStyle name="Migliaia 4 3 4 2 2 4" xfId="27797" xr:uid="{00000000-0005-0000-0000-0000EB640000}"/>
    <cellStyle name="Migliaia 4 3 4 2 3" xfId="7814" xr:uid="{00000000-0005-0000-0000-0000EC640000}"/>
    <cellStyle name="Migliaia 4 3 4 2 3 2" xfId="19231" xr:uid="{00000000-0005-0000-0000-0000ED640000}"/>
    <cellStyle name="Migliaia 4 3 4 2 3 2 2" xfId="42068" xr:uid="{00000000-0005-0000-0000-0000EE640000}"/>
    <cellStyle name="Migliaia 4 3 4 2 3 3" xfId="30651" xr:uid="{00000000-0005-0000-0000-0000EF640000}"/>
    <cellStyle name="Migliaia 4 3 4 2 4" xfId="13523" xr:uid="{00000000-0005-0000-0000-0000F0640000}"/>
    <cellStyle name="Migliaia 4 3 4 2 4 2" xfId="36360" xr:uid="{00000000-0005-0000-0000-0000F1640000}"/>
    <cellStyle name="Migliaia 4 3 4 2 5" xfId="24943" xr:uid="{00000000-0005-0000-0000-0000F2640000}"/>
    <cellStyle name="Migliaia 4 3 4 3" xfId="3532" xr:uid="{00000000-0005-0000-0000-0000F3640000}"/>
    <cellStyle name="Migliaia 4 3 4 3 2" xfId="9241" xr:uid="{00000000-0005-0000-0000-0000F4640000}"/>
    <cellStyle name="Migliaia 4 3 4 3 2 2" xfId="20658" xr:uid="{00000000-0005-0000-0000-0000F5640000}"/>
    <cellStyle name="Migliaia 4 3 4 3 2 2 2" xfId="43495" xr:uid="{00000000-0005-0000-0000-0000F6640000}"/>
    <cellStyle name="Migliaia 4 3 4 3 2 3" xfId="32078" xr:uid="{00000000-0005-0000-0000-0000F7640000}"/>
    <cellStyle name="Migliaia 4 3 4 3 3" xfId="14950" xr:uid="{00000000-0005-0000-0000-0000F8640000}"/>
    <cellStyle name="Migliaia 4 3 4 3 3 2" xfId="37787" xr:uid="{00000000-0005-0000-0000-0000F9640000}"/>
    <cellStyle name="Migliaia 4 3 4 3 4" xfId="26370" xr:uid="{00000000-0005-0000-0000-0000FA640000}"/>
    <cellStyle name="Migliaia 4 3 4 4" xfId="6387" xr:uid="{00000000-0005-0000-0000-0000FB640000}"/>
    <cellStyle name="Migliaia 4 3 4 4 2" xfId="17804" xr:uid="{00000000-0005-0000-0000-0000FC640000}"/>
    <cellStyle name="Migliaia 4 3 4 4 2 2" xfId="40641" xr:uid="{00000000-0005-0000-0000-0000FD640000}"/>
    <cellStyle name="Migliaia 4 3 4 4 3" xfId="29224" xr:uid="{00000000-0005-0000-0000-0000FE640000}"/>
    <cellStyle name="Migliaia 4 3 4 5" xfId="12096" xr:uid="{00000000-0005-0000-0000-0000FF640000}"/>
    <cellStyle name="Migliaia 4 3 4 5 2" xfId="34933" xr:uid="{00000000-0005-0000-0000-000000650000}"/>
    <cellStyle name="Migliaia 4 3 4 6" xfId="23516" xr:uid="{00000000-0005-0000-0000-000001650000}"/>
    <cellStyle name="Migliaia 4 3 5" xfId="777" xr:uid="{00000000-0005-0000-0000-000002650000}"/>
    <cellStyle name="Migliaia 4 3 5 2" xfId="2320" xr:uid="{00000000-0005-0000-0000-000003650000}"/>
    <cellStyle name="Migliaia 4 3 5 2 2" xfId="5176" xr:uid="{00000000-0005-0000-0000-000004650000}"/>
    <cellStyle name="Migliaia 4 3 5 2 2 2" xfId="10884" xr:uid="{00000000-0005-0000-0000-000005650000}"/>
    <cellStyle name="Migliaia 4 3 5 2 2 2 2" xfId="22302" xr:uid="{00000000-0005-0000-0000-000006650000}"/>
    <cellStyle name="Migliaia 4 3 5 2 2 2 2 2" xfId="45139" xr:uid="{00000000-0005-0000-0000-000007650000}"/>
    <cellStyle name="Migliaia 4 3 5 2 2 2 3" xfId="33722" xr:uid="{00000000-0005-0000-0000-000008650000}"/>
    <cellStyle name="Migliaia 4 3 5 2 2 3" xfId="16594" xr:uid="{00000000-0005-0000-0000-000009650000}"/>
    <cellStyle name="Migliaia 4 3 5 2 2 3 2" xfId="39431" xr:uid="{00000000-0005-0000-0000-00000A650000}"/>
    <cellStyle name="Migliaia 4 3 5 2 2 4" xfId="28014" xr:uid="{00000000-0005-0000-0000-00000B650000}"/>
    <cellStyle name="Migliaia 4 3 5 2 3" xfId="8031" xr:uid="{00000000-0005-0000-0000-00000C650000}"/>
    <cellStyle name="Migliaia 4 3 5 2 3 2" xfId="19448" xr:uid="{00000000-0005-0000-0000-00000D650000}"/>
    <cellStyle name="Migliaia 4 3 5 2 3 2 2" xfId="42285" xr:uid="{00000000-0005-0000-0000-00000E650000}"/>
    <cellStyle name="Migliaia 4 3 5 2 3 3" xfId="30868" xr:uid="{00000000-0005-0000-0000-00000F650000}"/>
    <cellStyle name="Migliaia 4 3 5 2 4" xfId="13740" xr:uid="{00000000-0005-0000-0000-000010650000}"/>
    <cellStyle name="Migliaia 4 3 5 2 4 2" xfId="36577" xr:uid="{00000000-0005-0000-0000-000011650000}"/>
    <cellStyle name="Migliaia 4 3 5 2 5" xfId="25160" xr:uid="{00000000-0005-0000-0000-000012650000}"/>
    <cellStyle name="Migliaia 4 3 5 3" xfId="3749" xr:uid="{00000000-0005-0000-0000-000013650000}"/>
    <cellStyle name="Migliaia 4 3 5 3 2" xfId="9458" xr:uid="{00000000-0005-0000-0000-000014650000}"/>
    <cellStyle name="Migliaia 4 3 5 3 2 2" xfId="20875" xr:uid="{00000000-0005-0000-0000-000015650000}"/>
    <cellStyle name="Migliaia 4 3 5 3 2 2 2" xfId="43712" xr:uid="{00000000-0005-0000-0000-000016650000}"/>
    <cellStyle name="Migliaia 4 3 5 3 2 3" xfId="32295" xr:uid="{00000000-0005-0000-0000-000017650000}"/>
    <cellStyle name="Migliaia 4 3 5 3 3" xfId="15167" xr:uid="{00000000-0005-0000-0000-000018650000}"/>
    <cellStyle name="Migliaia 4 3 5 3 3 2" xfId="38004" xr:uid="{00000000-0005-0000-0000-000019650000}"/>
    <cellStyle name="Migliaia 4 3 5 3 4" xfId="26587" xr:uid="{00000000-0005-0000-0000-00001A650000}"/>
    <cellStyle name="Migliaia 4 3 5 4" xfId="6604" xr:uid="{00000000-0005-0000-0000-00001B650000}"/>
    <cellStyle name="Migliaia 4 3 5 4 2" xfId="18021" xr:uid="{00000000-0005-0000-0000-00001C650000}"/>
    <cellStyle name="Migliaia 4 3 5 4 2 2" xfId="40858" xr:uid="{00000000-0005-0000-0000-00001D650000}"/>
    <cellStyle name="Migliaia 4 3 5 4 3" xfId="29441" xr:uid="{00000000-0005-0000-0000-00001E650000}"/>
    <cellStyle name="Migliaia 4 3 5 5" xfId="12313" xr:uid="{00000000-0005-0000-0000-00001F650000}"/>
    <cellStyle name="Migliaia 4 3 5 5 2" xfId="35150" xr:uid="{00000000-0005-0000-0000-000020650000}"/>
    <cellStyle name="Migliaia 4 3 5 6" xfId="23733" xr:uid="{00000000-0005-0000-0000-000021650000}"/>
    <cellStyle name="Migliaia 4 3 6" xfId="1024" xr:uid="{00000000-0005-0000-0000-000022650000}"/>
    <cellStyle name="Migliaia 4 3 6 2" xfId="2537" xr:uid="{00000000-0005-0000-0000-000023650000}"/>
    <cellStyle name="Migliaia 4 3 6 2 2" xfId="5393" xr:uid="{00000000-0005-0000-0000-000024650000}"/>
    <cellStyle name="Migliaia 4 3 6 2 2 2" xfId="11101" xr:uid="{00000000-0005-0000-0000-000025650000}"/>
    <cellStyle name="Migliaia 4 3 6 2 2 2 2" xfId="22519" xr:uid="{00000000-0005-0000-0000-000026650000}"/>
    <cellStyle name="Migliaia 4 3 6 2 2 2 2 2" xfId="45356" xr:uid="{00000000-0005-0000-0000-000027650000}"/>
    <cellStyle name="Migliaia 4 3 6 2 2 2 3" xfId="33939" xr:uid="{00000000-0005-0000-0000-000028650000}"/>
    <cellStyle name="Migliaia 4 3 6 2 2 3" xfId="16811" xr:uid="{00000000-0005-0000-0000-000029650000}"/>
    <cellStyle name="Migliaia 4 3 6 2 2 3 2" xfId="39648" xr:uid="{00000000-0005-0000-0000-00002A650000}"/>
    <cellStyle name="Migliaia 4 3 6 2 2 4" xfId="28231" xr:uid="{00000000-0005-0000-0000-00002B650000}"/>
    <cellStyle name="Migliaia 4 3 6 2 3" xfId="8248" xr:uid="{00000000-0005-0000-0000-00002C650000}"/>
    <cellStyle name="Migliaia 4 3 6 2 3 2" xfId="19665" xr:uid="{00000000-0005-0000-0000-00002D650000}"/>
    <cellStyle name="Migliaia 4 3 6 2 3 2 2" xfId="42502" xr:uid="{00000000-0005-0000-0000-00002E650000}"/>
    <cellStyle name="Migliaia 4 3 6 2 3 3" xfId="31085" xr:uid="{00000000-0005-0000-0000-00002F650000}"/>
    <cellStyle name="Migliaia 4 3 6 2 4" xfId="13957" xr:uid="{00000000-0005-0000-0000-000030650000}"/>
    <cellStyle name="Migliaia 4 3 6 2 4 2" xfId="36794" xr:uid="{00000000-0005-0000-0000-000031650000}"/>
    <cellStyle name="Migliaia 4 3 6 2 5" xfId="25377" xr:uid="{00000000-0005-0000-0000-000032650000}"/>
    <cellStyle name="Migliaia 4 3 6 3" xfId="3966" xr:uid="{00000000-0005-0000-0000-000033650000}"/>
    <cellStyle name="Migliaia 4 3 6 3 2" xfId="9675" xr:uid="{00000000-0005-0000-0000-000034650000}"/>
    <cellStyle name="Migliaia 4 3 6 3 2 2" xfId="21092" xr:uid="{00000000-0005-0000-0000-000035650000}"/>
    <cellStyle name="Migliaia 4 3 6 3 2 2 2" xfId="43929" xr:uid="{00000000-0005-0000-0000-000036650000}"/>
    <cellStyle name="Migliaia 4 3 6 3 2 3" xfId="32512" xr:uid="{00000000-0005-0000-0000-000037650000}"/>
    <cellStyle name="Migliaia 4 3 6 3 3" xfId="15384" xr:uid="{00000000-0005-0000-0000-000038650000}"/>
    <cellStyle name="Migliaia 4 3 6 3 3 2" xfId="38221" xr:uid="{00000000-0005-0000-0000-000039650000}"/>
    <cellStyle name="Migliaia 4 3 6 3 4" xfId="26804" xr:uid="{00000000-0005-0000-0000-00003A650000}"/>
    <cellStyle name="Migliaia 4 3 6 4" xfId="6821" xr:uid="{00000000-0005-0000-0000-00003B650000}"/>
    <cellStyle name="Migliaia 4 3 6 4 2" xfId="18238" xr:uid="{00000000-0005-0000-0000-00003C650000}"/>
    <cellStyle name="Migliaia 4 3 6 4 2 2" xfId="41075" xr:uid="{00000000-0005-0000-0000-00003D650000}"/>
    <cellStyle name="Migliaia 4 3 6 4 3" xfId="29658" xr:uid="{00000000-0005-0000-0000-00003E650000}"/>
    <cellStyle name="Migliaia 4 3 6 5" xfId="12530" xr:uid="{00000000-0005-0000-0000-00003F650000}"/>
    <cellStyle name="Migliaia 4 3 6 5 2" xfId="35367" xr:uid="{00000000-0005-0000-0000-000040650000}"/>
    <cellStyle name="Migliaia 4 3 6 6" xfId="23950" xr:uid="{00000000-0005-0000-0000-000041650000}"/>
    <cellStyle name="Migliaia 4 3 7" xfId="1271" xr:uid="{00000000-0005-0000-0000-000042650000}"/>
    <cellStyle name="Migliaia 4 3 7 2" xfId="2754" xr:uid="{00000000-0005-0000-0000-000043650000}"/>
    <cellStyle name="Migliaia 4 3 7 2 2" xfId="5610" xr:uid="{00000000-0005-0000-0000-000044650000}"/>
    <cellStyle name="Migliaia 4 3 7 2 2 2" xfId="11318" xr:uid="{00000000-0005-0000-0000-000045650000}"/>
    <cellStyle name="Migliaia 4 3 7 2 2 2 2" xfId="22736" xr:uid="{00000000-0005-0000-0000-000046650000}"/>
    <cellStyle name="Migliaia 4 3 7 2 2 2 2 2" xfId="45573" xr:uid="{00000000-0005-0000-0000-000047650000}"/>
    <cellStyle name="Migliaia 4 3 7 2 2 2 3" xfId="34156" xr:uid="{00000000-0005-0000-0000-000048650000}"/>
    <cellStyle name="Migliaia 4 3 7 2 2 3" xfId="17028" xr:uid="{00000000-0005-0000-0000-000049650000}"/>
    <cellStyle name="Migliaia 4 3 7 2 2 3 2" xfId="39865" xr:uid="{00000000-0005-0000-0000-00004A650000}"/>
    <cellStyle name="Migliaia 4 3 7 2 2 4" xfId="28448" xr:uid="{00000000-0005-0000-0000-00004B650000}"/>
    <cellStyle name="Migliaia 4 3 7 2 3" xfId="8465" xr:uid="{00000000-0005-0000-0000-00004C650000}"/>
    <cellStyle name="Migliaia 4 3 7 2 3 2" xfId="19882" xr:uid="{00000000-0005-0000-0000-00004D650000}"/>
    <cellStyle name="Migliaia 4 3 7 2 3 2 2" xfId="42719" xr:uid="{00000000-0005-0000-0000-00004E650000}"/>
    <cellStyle name="Migliaia 4 3 7 2 3 3" xfId="31302" xr:uid="{00000000-0005-0000-0000-00004F650000}"/>
    <cellStyle name="Migliaia 4 3 7 2 4" xfId="14174" xr:uid="{00000000-0005-0000-0000-000050650000}"/>
    <cellStyle name="Migliaia 4 3 7 2 4 2" xfId="37011" xr:uid="{00000000-0005-0000-0000-000051650000}"/>
    <cellStyle name="Migliaia 4 3 7 2 5" xfId="25594" xr:uid="{00000000-0005-0000-0000-000052650000}"/>
    <cellStyle name="Migliaia 4 3 7 3" xfId="4183" xr:uid="{00000000-0005-0000-0000-000053650000}"/>
    <cellStyle name="Migliaia 4 3 7 3 2" xfId="9892" xr:uid="{00000000-0005-0000-0000-000054650000}"/>
    <cellStyle name="Migliaia 4 3 7 3 2 2" xfId="21309" xr:uid="{00000000-0005-0000-0000-000055650000}"/>
    <cellStyle name="Migliaia 4 3 7 3 2 2 2" xfId="44146" xr:uid="{00000000-0005-0000-0000-000056650000}"/>
    <cellStyle name="Migliaia 4 3 7 3 2 3" xfId="32729" xr:uid="{00000000-0005-0000-0000-000057650000}"/>
    <cellStyle name="Migliaia 4 3 7 3 3" xfId="15601" xr:uid="{00000000-0005-0000-0000-000058650000}"/>
    <cellStyle name="Migliaia 4 3 7 3 3 2" xfId="38438" xr:uid="{00000000-0005-0000-0000-000059650000}"/>
    <cellStyle name="Migliaia 4 3 7 3 4" xfId="27021" xr:uid="{00000000-0005-0000-0000-00005A650000}"/>
    <cellStyle name="Migliaia 4 3 7 4" xfId="7038" xr:uid="{00000000-0005-0000-0000-00005B650000}"/>
    <cellStyle name="Migliaia 4 3 7 4 2" xfId="18455" xr:uid="{00000000-0005-0000-0000-00005C650000}"/>
    <cellStyle name="Migliaia 4 3 7 4 2 2" xfId="41292" xr:uid="{00000000-0005-0000-0000-00005D650000}"/>
    <cellStyle name="Migliaia 4 3 7 4 3" xfId="29875" xr:uid="{00000000-0005-0000-0000-00005E650000}"/>
    <cellStyle name="Migliaia 4 3 7 5" xfId="12747" xr:uid="{00000000-0005-0000-0000-00005F650000}"/>
    <cellStyle name="Migliaia 4 3 7 5 2" xfId="35584" xr:uid="{00000000-0005-0000-0000-000060650000}"/>
    <cellStyle name="Migliaia 4 3 7 6" xfId="24167" xr:uid="{00000000-0005-0000-0000-000061650000}"/>
    <cellStyle name="Migliaia 4 3 8" xfId="1518" xr:uid="{00000000-0005-0000-0000-000062650000}"/>
    <cellStyle name="Migliaia 4 3 8 2" xfId="2971" xr:uid="{00000000-0005-0000-0000-000063650000}"/>
    <cellStyle name="Migliaia 4 3 8 2 2" xfId="5827" xr:uid="{00000000-0005-0000-0000-000064650000}"/>
    <cellStyle name="Migliaia 4 3 8 2 2 2" xfId="11535" xr:uid="{00000000-0005-0000-0000-000065650000}"/>
    <cellStyle name="Migliaia 4 3 8 2 2 2 2" xfId="22953" xr:uid="{00000000-0005-0000-0000-000066650000}"/>
    <cellStyle name="Migliaia 4 3 8 2 2 2 2 2" xfId="45790" xr:uid="{00000000-0005-0000-0000-000067650000}"/>
    <cellStyle name="Migliaia 4 3 8 2 2 2 3" xfId="34373" xr:uid="{00000000-0005-0000-0000-000068650000}"/>
    <cellStyle name="Migliaia 4 3 8 2 2 3" xfId="17245" xr:uid="{00000000-0005-0000-0000-000069650000}"/>
    <cellStyle name="Migliaia 4 3 8 2 2 3 2" xfId="40082" xr:uid="{00000000-0005-0000-0000-00006A650000}"/>
    <cellStyle name="Migliaia 4 3 8 2 2 4" xfId="28665" xr:uid="{00000000-0005-0000-0000-00006B650000}"/>
    <cellStyle name="Migliaia 4 3 8 2 3" xfId="8682" xr:uid="{00000000-0005-0000-0000-00006C650000}"/>
    <cellStyle name="Migliaia 4 3 8 2 3 2" xfId="20099" xr:uid="{00000000-0005-0000-0000-00006D650000}"/>
    <cellStyle name="Migliaia 4 3 8 2 3 2 2" xfId="42936" xr:uid="{00000000-0005-0000-0000-00006E650000}"/>
    <cellStyle name="Migliaia 4 3 8 2 3 3" xfId="31519" xr:uid="{00000000-0005-0000-0000-00006F650000}"/>
    <cellStyle name="Migliaia 4 3 8 2 4" xfId="14391" xr:uid="{00000000-0005-0000-0000-000070650000}"/>
    <cellStyle name="Migliaia 4 3 8 2 4 2" xfId="37228" xr:uid="{00000000-0005-0000-0000-000071650000}"/>
    <cellStyle name="Migliaia 4 3 8 2 5" xfId="25811" xr:uid="{00000000-0005-0000-0000-000072650000}"/>
    <cellStyle name="Migliaia 4 3 8 3" xfId="4400" xr:uid="{00000000-0005-0000-0000-000073650000}"/>
    <cellStyle name="Migliaia 4 3 8 3 2" xfId="10109" xr:uid="{00000000-0005-0000-0000-000074650000}"/>
    <cellStyle name="Migliaia 4 3 8 3 2 2" xfId="21526" xr:uid="{00000000-0005-0000-0000-000075650000}"/>
    <cellStyle name="Migliaia 4 3 8 3 2 2 2" xfId="44363" xr:uid="{00000000-0005-0000-0000-000076650000}"/>
    <cellStyle name="Migliaia 4 3 8 3 2 3" xfId="32946" xr:uid="{00000000-0005-0000-0000-000077650000}"/>
    <cellStyle name="Migliaia 4 3 8 3 3" xfId="15818" xr:uid="{00000000-0005-0000-0000-000078650000}"/>
    <cellStyle name="Migliaia 4 3 8 3 3 2" xfId="38655" xr:uid="{00000000-0005-0000-0000-000079650000}"/>
    <cellStyle name="Migliaia 4 3 8 3 4" xfId="27238" xr:uid="{00000000-0005-0000-0000-00007A650000}"/>
    <cellStyle name="Migliaia 4 3 8 4" xfId="7255" xr:uid="{00000000-0005-0000-0000-00007B650000}"/>
    <cellStyle name="Migliaia 4 3 8 4 2" xfId="18672" xr:uid="{00000000-0005-0000-0000-00007C650000}"/>
    <cellStyle name="Migliaia 4 3 8 4 2 2" xfId="41509" xr:uid="{00000000-0005-0000-0000-00007D650000}"/>
    <cellStyle name="Migliaia 4 3 8 4 3" xfId="30092" xr:uid="{00000000-0005-0000-0000-00007E650000}"/>
    <cellStyle name="Migliaia 4 3 8 5" xfId="12964" xr:uid="{00000000-0005-0000-0000-00007F650000}"/>
    <cellStyle name="Migliaia 4 3 8 5 2" xfId="35801" xr:uid="{00000000-0005-0000-0000-000080650000}"/>
    <cellStyle name="Migliaia 4 3 8 6" xfId="24384" xr:uid="{00000000-0005-0000-0000-000081650000}"/>
    <cellStyle name="Migliaia 4 3 9" xfId="1862" xr:uid="{00000000-0005-0000-0000-000082650000}"/>
    <cellStyle name="Migliaia 4 3 9 2" xfId="4718" xr:uid="{00000000-0005-0000-0000-000083650000}"/>
    <cellStyle name="Migliaia 4 3 9 2 2" xfId="10427" xr:uid="{00000000-0005-0000-0000-000084650000}"/>
    <cellStyle name="Migliaia 4 3 9 2 2 2" xfId="21844" xr:uid="{00000000-0005-0000-0000-000085650000}"/>
    <cellStyle name="Migliaia 4 3 9 2 2 2 2" xfId="44681" xr:uid="{00000000-0005-0000-0000-000086650000}"/>
    <cellStyle name="Migliaia 4 3 9 2 2 3" xfId="33264" xr:uid="{00000000-0005-0000-0000-000087650000}"/>
    <cellStyle name="Migliaia 4 3 9 2 3" xfId="16136" xr:uid="{00000000-0005-0000-0000-000088650000}"/>
    <cellStyle name="Migliaia 4 3 9 2 3 2" xfId="38973" xr:uid="{00000000-0005-0000-0000-000089650000}"/>
    <cellStyle name="Migliaia 4 3 9 2 4" xfId="27556" xr:uid="{00000000-0005-0000-0000-00008A650000}"/>
    <cellStyle name="Migliaia 4 3 9 3" xfId="7573" xr:uid="{00000000-0005-0000-0000-00008B650000}"/>
    <cellStyle name="Migliaia 4 3 9 3 2" xfId="18990" xr:uid="{00000000-0005-0000-0000-00008C650000}"/>
    <cellStyle name="Migliaia 4 3 9 3 2 2" xfId="41827" xr:uid="{00000000-0005-0000-0000-00008D650000}"/>
    <cellStyle name="Migliaia 4 3 9 3 3" xfId="30410" xr:uid="{00000000-0005-0000-0000-00008E650000}"/>
    <cellStyle name="Migliaia 4 3 9 4" xfId="13282" xr:uid="{00000000-0005-0000-0000-00008F650000}"/>
    <cellStyle name="Migliaia 4 3 9 4 2" xfId="36119" xr:uid="{00000000-0005-0000-0000-000090650000}"/>
    <cellStyle name="Migliaia 4 3 9 5" xfId="24702" xr:uid="{00000000-0005-0000-0000-000091650000}"/>
    <cellStyle name="Migliaia 4 4" xfId="127" xr:uid="{00000000-0005-0000-0000-000092650000}"/>
    <cellStyle name="Migliaia 4 4 10" xfId="6210" xr:uid="{00000000-0005-0000-0000-000093650000}"/>
    <cellStyle name="Migliaia 4 4 10 2" xfId="17627" xr:uid="{00000000-0005-0000-0000-000094650000}"/>
    <cellStyle name="Migliaia 4 4 10 2 2" xfId="40464" xr:uid="{00000000-0005-0000-0000-000095650000}"/>
    <cellStyle name="Migliaia 4 4 10 3" xfId="29047" xr:uid="{00000000-0005-0000-0000-000096650000}"/>
    <cellStyle name="Migliaia 4 4 11" xfId="11919" xr:uid="{00000000-0005-0000-0000-000097650000}"/>
    <cellStyle name="Migliaia 4 4 11 2" xfId="34756" xr:uid="{00000000-0005-0000-0000-000098650000}"/>
    <cellStyle name="Migliaia 4 4 12" xfId="23339" xr:uid="{00000000-0005-0000-0000-000099650000}"/>
    <cellStyle name="Migliaia 4 4 13" xfId="297" xr:uid="{00000000-0005-0000-0000-00009A650000}"/>
    <cellStyle name="Migliaia 4 4 2" xfId="452" xr:uid="{00000000-0005-0000-0000-00009B650000}"/>
    <cellStyle name="Migliaia 4 4 2 10" xfId="12044" xr:uid="{00000000-0005-0000-0000-00009C650000}"/>
    <cellStyle name="Migliaia 4 4 2 10 2" xfId="34881" xr:uid="{00000000-0005-0000-0000-00009D650000}"/>
    <cellStyle name="Migliaia 4 4 2 11" xfId="23464" xr:uid="{00000000-0005-0000-0000-00009E650000}"/>
    <cellStyle name="Migliaia 4 4 2 2" xfId="706" xr:uid="{00000000-0005-0000-0000-00009F650000}"/>
    <cellStyle name="Migliaia 4 4 2 2 2" xfId="2268" xr:uid="{00000000-0005-0000-0000-0000A0650000}"/>
    <cellStyle name="Migliaia 4 4 2 2 2 2" xfId="5124" xr:uid="{00000000-0005-0000-0000-0000A1650000}"/>
    <cellStyle name="Migliaia 4 4 2 2 2 2 2" xfId="10832" xr:uid="{00000000-0005-0000-0000-0000A2650000}"/>
    <cellStyle name="Migliaia 4 4 2 2 2 2 2 2" xfId="22250" xr:uid="{00000000-0005-0000-0000-0000A3650000}"/>
    <cellStyle name="Migliaia 4 4 2 2 2 2 2 2 2" xfId="45087" xr:uid="{00000000-0005-0000-0000-0000A4650000}"/>
    <cellStyle name="Migliaia 4 4 2 2 2 2 2 3" xfId="33670" xr:uid="{00000000-0005-0000-0000-0000A5650000}"/>
    <cellStyle name="Migliaia 4 4 2 2 2 2 3" xfId="16542" xr:uid="{00000000-0005-0000-0000-0000A6650000}"/>
    <cellStyle name="Migliaia 4 4 2 2 2 2 3 2" xfId="39379" xr:uid="{00000000-0005-0000-0000-0000A7650000}"/>
    <cellStyle name="Migliaia 4 4 2 2 2 2 4" xfId="27962" xr:uid="{00000000-0005-0000-0000-0000A8650000}"/>
    <cellStyle name="Migliaia 4 4 2 2 2 3" xfId="7979" xr:uid="{00000000-0005-0000-0000-0000A9650000}"/>
    <cellStyle name="Migliaia 4 4 2 2 2 3 2" xfId="19396" xr:uid="{00000000-0005-0000-0000-0000AA650000}"/>
    <cellStyle name="Migliaia 4 4 2 2 2 3 2 2" xfId="42233" xr:uid="{00000000-0005-0000-0000-0000AB650000}"/>
    <cellStyle name="Migliaia 4 4 2 2 2 3 3" xfId="30816" xr:uid="{00000000-0005-0000-0000-0000AC650000}"/>
    <cellStyle name="Migliaia 4 4 2 2 2 4" xfId="13688" xr:uid="{00000000-0005-0000-0000-0000AD650000}"/>
    <cellStyle name="Migliaia 4 4 2 2 2 4 2" xfId="36525" xr:uid="{00000000-0005-0000-0000-0000AE650000}"/>
    <cellStyle name="Migliaia 4 4 2 2 2 5" xfId="25108" xr:uid="{00000000-0005-0000-0000-0000AF650000}"/>
    <cellStyle name="Migliaia 4 4 2 2 3" xfId="3697" xr:uid="{00000000-0005-0000-0000-0000B0650000}"/>
    <cellStyle name="Migliaia 4 4 2 2 3 2" xfId="9406" xr:uid="{00000000-0005-0000-0000-0000B1650000}"/>
    <cellStyle name="Migliaia 4 4 2 2 3 2 2" xfId="20823" xr:uid="{00000000-0005-0000-0000-0000B2650000}"/>
    <cellStyle name="Migliaia 4 4 2 2 3 2 2 2" xfId="43660" xr:uid="{00000000-0005-0000-0000-0000B3650000}"/>
    <cellStyle name="Migliaia 4 4 2 2 3 2 3" xfId="32243" xr:uid="{00000000-0005-0000-0000-0000B4650000}"/>
    <cellStyle name="Migliaia 4 4 2 2 3 3" xfId="15115" xr:uid="{00000000-0005-0000-0000-0000B5650000}"/>
    <cellStyle name="Migliaia 4 4 2 2 3 3 2" xfId="37952" xr:uid="{00000000-0005-0000-0000-0000B6650000}"/>
    <cellStyle name="Migliaia 4 4 2 2 3 4" xfId="26535" xr:uid="{00000000-0005-0000-0000-0000B7650000}"/>
    <cellStyle name="Migliaia 4 4 2 2 4" xfId="6552" xr:uid="{00000000-0005-0000-0000-0000B8650000}"/>
    <cellStyle name="Migliaia 4 4 2 2 4 2" xfId="17969" xr:uid="{00000000-0005-0000-0000-0000B9650000}"/>
    <cellStyle name="Migliaia 4 4 2 2 4 2 2" xfId="40806" xr:uid="{00000000-0005-0000-0000-0000BA650000}"/>
    <cellStyle name="Migliaia 4 4 2 2 4 3" xfId="29389" xr:uid="{00000000-0005-0000-0000-0000BB650000}"/>
    <cellStyle name="Migliaia 4 4 2 2 5" xfId="12261" xr:uid="{00000000-0005-0000-0000-0000BC650000}"/>
    <cellStyle name="Migliaia 4 4 2 2 5 2" xfId="35098" xr:uid="{00000000-0005-0000-0000-0000BD650000}"/>
    <cellStyle name="Migliaia 4 4 2 2 6" xfId="23681" xr:uid="{00000000-0005-0000-0000-0000BE650000}"/>
    <cellStyle name="Migliaia 4 4 2 3" xfId="966" xr:uid="{00000000-0005-0000-0000-0000BF650000}"/>
    <cellStyle name="Migliaia 4 4 2 3 2" xfId="2485" xr:uid="{00000000-0005-0000-0000-0000C0650000}"/>
    <cellStyle name="Migliaia 4 4 2 3 2 2" xfId="5341" xr:uid="{00000000-0005-0000-0000-0000C1650000}"/>
    <cellStyle name="Migliaia 4 4 2 3 2 2 2" xfId="11049" xr:uid="{00000000-0005-0000-0000-0000C2650000}"/>
    <cellStyle name="Migliaia 4 4 2 3 2 2 2 2" xfId="22467" xr:uid="{00000000-0005-0000-0000-0000C3650000}"/>
    <cellStyle name="Migliaia 4 4 2 3 2 2 2 2 2" xfId="45304" xr:uid="{00000000-0005-0000-0000-0000C4650000}"/>
    <cellStyle name="Migliaia 4 4 2 3 2 2 2 3" xfId="33887" xr:uid="{00000000-0005-0000-0000-0000C5650000}"/>
    <cellStyle name="Migliaia 4 4 2 3 2 2 3" xfId="16759" xr:uid="{00000000-0005-0000-0000-0000C6650000}"/>
    <cellStyle name="Migliaia 4 4 2 3 2 2 3 2" xfId="39596" xr:uid="{00000000-0005-0000-0000-0000C7650000}"/>
    <cellStyle name="Migliaia 4 4 2 3 2 2 4" xfId="28179" xr:uid="{00000000-0005-0000-0000-0000C8650000}"/>
    <cellStyle name="Migliaia 4 4 2 3 2 3" xfId="8196" xr:uid="{00000000-0005-0000-0000-0000C9650000}"/>
    <cellStyle name="Migliaia 4 4 2 3 2 3 2" xfId="19613" xr:uid="{00000000-0005-0000-0000-0000CA650000}"/>
    <cellStyle name="Migliaia 4 4 2 3 2 3 2 2" xfId="42450" xr:uid="{00000000-0005-0000-0000-0000CB650000}"/>
    <cellStyle name="Migliaia 4 4 2 3 2 3 3" xfId="31033" xr:uid="{00000000-0005-0000-0000-0000CC650000}"/>
    <cellStyle name="Migliaia 4 4 2 3 2 4" xfId="13905" xr:uid="{00000000-0005-0000-0000-0000CD650000}"/>
    <cellStyle name="Migliaia 4 4 2 3 2 4 2" xfId="36742" xr:uid="{00000000-0005-0000-0000-0000CE650000}"/>
    <cellStyle name="Migliaia 4 4 2 3 2 5" xfId="25325" xr:uid="{00000000-0005-0000-0000-0000CF650000}"/>
    <cellStyle name="Migliaia 4 4 2 3 3" xfId="3914" xr:uid="{00000000-0005-0000-0000-0000D0650000}"/>
    <cellStyle name="Migliaia 4 4 2 3 3 2" xfId="9623" xr:uid="{00000000-0005-0000-0000-0000D1650000}"/>
    <cellStyle name="Migliaia 4 4 2 3 3 2 2" xfId="21040" xr:uid="{00000000-0005-0000-0000-0000D2650000}"/>
    <cellStyle name="Migliaia 4 4 2 3 3 2 2 2" xfId="43877" xr:uid="{00000000-0005-0000-0000-0000D3650000}"/>
    <cellStyle name="Migliaia 4 4 2 3 3 2 3" xfId="32460" xr:uid="{00000000-0005-0000-0000-0000D4650000}"/>
    <cellStyle name="Migliaia 4 4 2 3 3 3" xfId="15332" xr:uid="{00000000-0005-0000-0000-0000D5650000}"/>
    <cellStyle name="Migliaia 4 4 2 3 3 3 2" xfId="38169" xr:uid="{00000000-0005-0000-0000-0000D6650000}"/>
    <cellStyle name="Migliaia 4 4 2 3 3 4" xfId="26752" xr:uid="{00000000-0005-0000-0000-0000D7650000}"/>
    <cellStyle name="Migliaia 4 4 2 3 4" xfId="6769" xr:uid="{00000000-0005-0000-0000-0000D8650000}"/>
    <cellStyle name="Migliaia 4 4 2 3 4 2" xfId="18186" xr:uid="{00000000-0005-0000-0000-0000D9650000}"/>
    <cellStyle name="Migliaia 4 4 2 3 4 2 2" xfId="41023" xr:uid="{00000000-0005-0000-0000-0000DA650000}"/>
    <cellStyle name="Migliaia 4 4 2 3 4 3" xfId="29606" xr:uid="{00000000-0005-0000-0000-0000DB650000}"/>
    <cellStyle name="Migliaia 4 4 2 3 5" xfId="12478" xr:uid="{00000000-0005-0000-0000-0000DC650000}"/>
    <cellStyle name="Migliaia 4 4 2 3 5 2" xfId="35315" xr:uid="{00000000-0005-0000-0000-0000DD650000}"/>
    <cellStyle name="Migliaia 4 4 2 3 6" xfId="23898" xr:uid="{00000000-0005-0000-0000-0000DE650000}"/>
    <cellStyle name="Migliaia 4 4 2 4" xfId="1213" xr:uid="{00000000-0005-0000-0000-0000DF650000}"/>
    <cellStyle name="Migliaia 4 4 2 4 2" xfId="2702" xr:uid="{00000000-0005-0000-0000-0000E0650000}"/>
    <cellStyle name="Migliaia 4 4 2 4 2 2" xfId="5558" xr:uid="{00000000-0005-0000-0000-0000E1650000}"/>
    <cellStyle name="Migliaia 4 4 2 4 2 2 2" xfId="11266" xr:uid="{00000000-0005-0000-0000-0000E2650000}"/>
    <cellStyle name="Migliaia 4 4 2 4 2 2 2 2" xfId="22684" xr:uid="{00000000-0005-0000-0000-0000E3650000}"/>
    <cellStyle name="Migliaia 4 4 2 4 2 2 2 2 2" xfId="45521" xr:uid="{00000000-0005-0000-0000-0000E4650000}"/>
    <cellStyle name="Migliaia 4 4 2 4 2 2 2 3" xfId="34104" xr:uid="{00000000-0005-0000-0000-0000E5650000}"/>
    <cellStyle name="Migliaia 4 4 2 4 2 2 3" xfId="16976" xr:uid="{00000000-0005-0000-0000-0000E6650000}"/>
    <cellStyle name="Migliaia 4 4 2 4 2 2 3 2" xfId="39813" xr:uid="{00000000-0005-0000-0000-0000E7650000}"/>
    <cellStyle name="Migliaia 4 4 2 4 2 2 4" xfId="28396" xr:uid="{00000000-0005-0000-0000-0000E8650000}"/>
    <cellStyle name="Migliaia 4 4 2 4 2 3" xfId="8413" xr:uid="{00000000-0005-0000-0000-0000E9650000}"/>
    <cellStyle name="Migliaia 4 4 2 4 2 3 2" xfId="19830" xr:uid="{00000000-0005-0000-0000-0000EA650000}"/>
    <cellStyle name="Migliaia 4 4 2 4 2 3 2 2" xfId="42667" xr:uid="{00000000-0005-0000-0000-0000EB650000}"/>
    <cellStyle name="Migliaia 4 4 2 4 2 3 3" xfId="31250" xr:uid="{00000000-0005-0000-0000-0000EC650000}"/>
    <cellStyle name="Migliaia 4 4 2 4 2 4" xfId="14122" xr:uid="{00000000-0005-0000-0000-0000ED650000}"/>
    <cellStyle name="Migliaia 4 4 2 4 2 4 2" xfId="36959" xr:uid="{00000000-0005-0000-0000-0000EE650000}"/>
    <cellStyle name="Migliaia 4 4 2 4 2 5" xfId="25542" xr:uid="{00000000-0005-0000-0000-0000EF650000}"/>
    <cellStyle name="Migliaia 4 4 2 4 3" xfId="4131" xr:uid="{00000000-0005-0000-0000-0000F0650000}"/>
    <cellStyle name="Migliaia 4 4 2 4 3 2" xfId="9840" xr:uid="{00000000-0005-0000-0000-0000F1650000}"/>
    <cellStyle name="Migliaia 4 4 2 4 3 2 2" xfId="21257" xr:uid="{00000000-0005-0000-0000-0000F2650000}"/>
    <cellStyle name="Migliaia 4 4 2 4 3 2 2 2" xfId="44094" xr:uid="{00000000-0005-0000-0000-0000F3650000}"/>
    <cellStyle name="Migliaia 4 4 2 4 3 2 3" xfId="32677" xr:uid="{00000000-0005-0000-0000-0000F4650000}"/>
    <cellStyle name="Migliaia 4 4 2 4 3 3" xfId="15549" xr:uid="{00000000-0005-0000-0000-0000F5650000}"/>
    <cellStyle name="Migliaia 4 4 2 4 3 3 2" xfId="38386" xr:uid="{00000000-0005-0000-0000-0000F6650000}"/>
    <cellStyle name="Migliaia 4 4 2 4 3 4" xfId="26969" xr:uid="{00000000-0005-0000-0000-0000F7650000}"/>
    <cellStyle name="Migliaia 4 4 2 4 4" xfId="6986" xr:uid="{00000000-0005-0000-0000-0000F8650000}"/>
    <cellStyle name="Migliaia 4 4 2 4 4 2" xfId="18403" xr:uid="{00000000-0005-0000-0000-0000F9650000}"/>
    <cellStyle name="Migliaia 4 4 2 4 4 2 2" xfId="41240" xr:uid="{00000000-0005-0000-0000-0000FA650000}"/>
    <cellStyle name="Migliaia 4 4 2 4 4 3" xfId="29823" xr:uid="{00000000-0005-0000-0000-0000FB650000}"/>
    <cellStyle name="Migliaia 4 4 2 4 5" xfId="12695" xr:uid="{00000000-0005-0000-0000-0000FC650000}"/>
    <cellStyle name="Migliaia 4 4 2 4 5 2" xfId="35532" xr:uid="{00000000-0005-0000-0000-0000FD650000}"/>
    <cellStyle name="Migliaia 4 4 2 4 6" xfId="24115" xr:uid="{00000000-0005-0000-0000-0000FE650000}"/>
    <cellStyle name="Migliaia 4 4 2 5" xfId="1460" xr:uid="{00000000-0005-0000-0000-0000FF650000}"/>
    <cellStyle name="Migliaia 4 4 2 5 2" xfId="2919" xr:uid="{00000000-0005-0000-0000-000000660000}"/>
    <cellStyle name="Migliaia 4 4 2 5 2 2" xfId="5775" xr:uid="{00000000-0005-0000-0000-000001660000}"/>
    <cellStyle name="Migliaia 4 4 2 5 2 2 2" xfId="11483" xr:uid="{00000000-0005-0000-0000-000002660000}"/>
    <cellStyle name="Migliaia 4 4 2 5 2 2 2 2" xfId="22901" xr:uid="{00000000-0005-0000-0000-000003660000}"/>
    <cellStyle name="Migliaia 4 4 2 5 2 2 2 2 2" xfId="45738" xr:uid="{00000000-0005-0000-0000-000004660000}"/>
    <cellStyle name="Migliaia 4 4 2 5 2 2 2 3" xfId="34321" xr:uid="{00000000-0005-0000-0000-000005660000}"/>
    <cellStyle name="Migliaia 4 4 2 5 2 2 3" xfId="17193" xr:uid="{00000000-0005-0000-0000-000006660000}"/>
    <cellStyle name="Migliaia 4 4 2 5 2 2 3 2" xfId="40030" xr:uid="{00000000-0005-0000-0000-000007660000}"/>
    <cellStyle name="Migliaia 4 4 2 5 2 2 4" xfId="28613" xr:uid="{00000000-0005-0000-0000-000008660000}"/>
    <cellStyle name="Migliaia 4 4 2 5 2 3" xfId="8630" xr:uid="{00000000-0005-0000-0000-000009660000}"/>
    <cellStyle name="Migliaia 4 4 2 5 2 3 2" xfId="20047" xr:uid="{00000000-0005-0000-0000-00000A660000}"/>
    <cellStyle name="Migliaia 4 4 2 5 2 3 2 2" xfId="42884" xr:uid="{00000000-0005-0000-0000-00000B660000}"/>
    <cellStyle name="Migliaia 4 4 2 5 2 3 3" xfId="31467" xr:uid="{00000000-0005-0000-0000-00000C660000}"/>
    <cellStyle name="Migliaia 4 4 2 5 2 4" xfId="14339" xr:uid="{00000000-0005-0000-0000-00000D660000}"/>
    <cellStyle name="Migliaia 4 4 2 5 2 4 2" xfId="37176" xr:uid="{00000000-0005-0000-0000-00000E660000}"/>
    <cellStyle name="Migliaia 4 4 2 5 2 5" xfId="25759" xr:uid="{00000000-0005-0000-0000-00000F660000}"/>
    <cellStyle name="Migliaia 4 4 2 5 3" xfId="4348" xr:uid="{00000000-0005-0000-0000-000010660000}"/>
    <cellStyle name="Migliaia 4 4 2 5 3 2" xfId="10057" xr:uid="{00000000-0005-0000-0000-000011660000}"/>
    <cellStyle name="Migliaia 4 4 2 5 3 2 2" xfId="21474" xr:uid="{00000000-0005-0000-0000-000012660000}"/>
    <cellStyle name="Migliaia 4 4 2 5 3 2 2 2" xfId="44311" xr:uid="{00000000-0005-0000-0000-000013660000}"/>
    <cellStyle name="Migliaia 4 4 2 5 3 2 3" xfId="32894" xr:uid="{00000000-0005-0000-0000-000014660000}"/>
    <cellStyle name="Migliaia 4 4 2 5 3 3" xfId="15766" xr:uid="{00000000-0005-0000-0000-000015660000}"/>
    <cellStyle name="Migliaia 4 4 2 5 3 3 2" xfId="38603" xr:uid="{00000000-0005-0000-0000-000016660000}"/>
    <cellStyle name="Migliaia 4 4 2 5 3 4" xfId="27186" xr:uid="{00000000-0005-0000-0000-000017660000}"/>
    <cellStyle name="Migliaia 4 4 2 5 4" xfId="7203" xr:uid="{00000000-0005-0000-0000-000018660000}"/>
    <cellStyle name="Migliaia 4 4 2 5 4 2" xfId="18620" xr:uid="{00000000-0005-0000-0000-000019660000}"/>
    <cellStyle name="Migliaia 4 4 2 5 4 2 2" xfId="41457" xr:uid="{00000000-0005-0000-0000-00001A660000}"/>
    <cellStyle name="Migliaia 4 4 2 5 4 3" xfId="30040" xr:uid="{00000000-0005-0000-0000-00001B660000}"/>
    <cellStyle name="Migliaia 4 4 2 5 5" xfId="12912" xr:uid="{00000000-0005-0000-0000-00001C660000}"/>
    <cellStyle name="Migliaia 4 4 2 5 5 2" xfId="35749" xr:uid="{00000000-0005-0000-0000-00001D660000}"/>
    <cellStyle name="Migliaia 4 4 2 5 6" xfId="24332" xr:uid="{00000000-0005-0000-0000-00001E660000}"/>
    <cellStyle name="Migliaia 4 4 2 6" xfId="1707" xr:uid="{00000000-0005-0000-0000-00001F660000}"/>
    <cellStyle name="Migliaia 4 4 2 6 2" xfId="3136" xr:uid="{00000000-0005-0000-0000-000020660000}"/>
    <cellStyle name="Migliaia 4 4 2 6 2 2" xfId="5992" xr:uid="{00000000-0005-0000-0000-000021660000}"/>
    <cellStyle name="Migliaia 4 4 2 6 2 2 2" xfId="11700" xr:uid="{00000000-0005-0000-0000-000022660000}"/>
    <cellStyle name="Migliaia 4 4 2 6 2 2 2 2" xfId="23118" xr:uid="{00000000-0005-0000-0000-000023660000}"/>
    <cellStyle name="Migliaia 4 4 2 6 2 2 2 2 2" xfId="45955" xr:uid="{00000000-0005-0000-0000-000024660000}"/>
    <cellStyle name="Migliaia 4 4 2 6 2 2 2 3" xfId="34538" xr:uid="{00000000-0005-0000-0000-000025660000}"/>
    <cellStyle name="Migliaia 4 4 2 6 2 2 3" xfId="17410" xr:uid="{00000000-0005-0000-0000-000026660000}"/>
    <cellStyle name="Migliaia 4 4 2 6 2 2 3 2" xfId="40247" xr:uid="{00000000-0005-0000-0000-000027660000}"/>
    <cellStyle name="Migliaia 4 4 2 6 2 2 4" xfId="28830" xr:uid="{00000000-0005-0000-0000-000028660000}"/>
    <cellStyle name="Migliaia 4 4 2 6 2 3" xfId="8847" xr:uid="{00000000-0005-0000-0000-000029660000}"/>
    <cellStyle name="Migliaia 4 4 2 6 2 3 2" xfId="20264" xr:uid="{00000000-0005-0000-0000-00002A660000}"/>
    <cellStyle name="Migliaia 4 4 2 6 2 3 2 2" xfId="43101" xr:uid="{00000000-0005-0000-0000-00002B660000}"/>
    <cellStyle name="Migliaia 4 4 2 6 2 3 3" xfId="31684" xr:uid="{00000000-0005-0000-0000-00002C660000}"/>
    <cellStyle name="Migliaia 4 4 2 6 2 4" xfId="14556" xr:uid="{00000000-0005-0000-0000-00002D660000}"/>
    <cellStyle name="Migliaia 4 4 2 6 2 4 2" xfId="37393" xr:uid="{00000000-0005-0000-0000-00002E660000}"/>
    <cellStyle name="Migliaia 4 4 2 6 2 5" xfId="25976" xr:uid="{00000000-0005-0000-0000-00002F660000}"/>
    <cellStyle name="Migliaia 4 4 2 6 3" xfId="4565" xr:uid="{00000000-0005-0000-0000-000030660000}"/>
    <cellStyle name="Migliaia 4 4 2 6 3 2" xfId="10274" xr:uid="{00000000-0005-0000-0000-000031660000}"/>
    <cellStyle name="Migliaia 4 4 2 6 3 2 2" xfId="21691" xr:uid="{00000000-0005-0000-0000-000032660000}"/>
    <cellStyle name="Migliaia 4 4 2 6 3 2 2 2" xfId="44528" xr:uid="{00000000-0005-0000-0000-000033660000}"/>
    <cellStyle name="Migliaia 4 4 2 6 3 2 3" xfId="33111" xr:uid="{00000000-0005-0000-0000-000034660000}"/>
    <cellStyle name="Migliaia 4 4 2 6 3 3" xfId="15983" xr:uid="{00000000-0005-0000-0000-000035660000}"/>
    <cellStyle name="Migliaia 4 4 2 6 3 3 2" xfId="38820" xr:uid="{00000000-0005-0000-0000-000036660000}"/>
    <cellStyle name="Migliaia 4 4 2 6 3 4" xfId="27403" xr:uid="{00000000-0005-0000-0000-000037660000}"/>
    <cellStyle name="Migliaia 4 4 2 6 4" xfId="7420" xr:uid="{00000000-0005-0000-0000-000038660000}"/>
    <cellStyle name="Migliaia 4 4 2 6 4 2" xfId="18837" xr:uid="{00000000-0005-0000-0000-000039660000}"/>
    <cellStyle name="Migliaia 4 4 2 6 4 2 2" xfId="41674" xr:uid="{00000000-0005-0000-0000-00003A660000}"/>
    <cellStyle name="Migliaia 4 4 2 6 4 3" xfId="30257" xr:uid="{00000000-0005-0000-0000-00003B660000}"/>
    <cellStyle name="Migliaia 4 4 2 6 5" xfId="13129" xr:uid="{00000000-0005-0000-0000-00003C660000}"/>
    <cellStyle name="Migliaia 4 4 2 6 5 2" xfId="35966" xr:uid="{00000000-0005-0000-0000-00003D660000}"/>
    <cellStyle name="Migliaia 4 4 2 6 6" xfId="24549" xr:uid="{00000000-0005-0000-0000-00003E660000}"/>
    <cellStyle name="Migliaia 4 4 2 7" xfId="2051" xr:uid="{00000000-0005-0000-0000-00003F660000}"/>
    <cellStyle name="Migliaia 4 4 2 7 2" xfId="4907" xr:uid="{00000000-0005-0000-0000-000040660000}"/>
    <cellStyle name="Migliaia 4 4 2 7 2 2" xfId="10615" xr:uid="{00000000-0005-0000-0000-000041660000}"/>
    <cellStyle name="Migliaia 4 4 2 7 2 2 2" xfId="22033" xr:uid="{00000000-0005-0000-0000-000042660000}"/>
    <cellStyle name="Migliaia 4 4 2 7 2 2 2 2" xfId="44870" xr:uid="{00000000-0005-0000-0000-000043660000}"/>
    <cellStyle name="Migliaia 4 4 2 7 2 2 3" xfId="33453" xr:uid="{00000000-0005-0000-0000-000044660000}"/>
    <cellStyle name="Migliaia 4 4 2 7 2 3" xfId="16325" xr:uid="{00000000-0005-0000-0000-000045660000}"/>
    <cellStyle name="Migliaia 4 4 2 7 2 3 2" xfId="39162" xr:uid="{00000000-0005-0000-0000-000046660000}"/>
    <cellStyle name="Migliaia 4 4 2 7 2 4" xfId="27745" xr:uid="{00000000-0005-0000-0000-000047660000}"/>
    <cellStyle name="Migliaia 4 4 2 7 3" xfId="7762" xr:uid="{00000000-0005-0000-0000-000048660000}"/>
    <cellStyle name="Migliaia 4 4 2 7 3 2" xfId="19179" xr:uid="{00000000-0005-0000-0000-000049660000}"/>
    <cellStyle name="Migliaia 4 4 2 7 3 2 2" xfId="42016" xr:uid="{00000000-0005-0000-0000-00004A660000}"/>
    <cellStyle name="Migliaia 4 4 2 7 3 3" xfId="30599" xr:uid="{00000000-0005-0000-0000-00004B660000}"/>
    <cellStyle name="Migliaia 4 4 2 7 4" xfId="13471" xr:uid="{00000000-0005-0000-0000-00004C660000}"/>
    <cellStyle name="Migliaia 4 4 2 7 4 2" xfId="36308" xr:uid="{00000000-0005-0000-0000-00004D660000}"/>
    <cellStyle name="Migliaia 4 4 2 7 5" xfId="24891" xr:uid="{00000000-0005-0000-0000-00004E660000}"/>
    <cellStyle name="Migliaia 4 4 2 8" xfId="3480" xr:uid="{00000000-0005-0000-0000-00004F660000}"/>
    <cellStyle name="Migliaia 4 4 2 8 2" xfId="9189" xr:uid="{00000000-0005-0000-0000-000050660000}"/>
    <cellStyle name="Migliaia 4 4 2 8 2 2" xfId="20606" xr:uid="{00000000-0005-0000-0000-000051660000}"/>
    <cellStyle name="Migliaia 4 4 2 8 2 2 2" xfId="43443" xr:uid="{00000000-0005-0000-0000-000052660000}"/>
    <cellStyle name="Migliaia 4 4 2 8 2 3" xfId="32026" xr:uid="{00000000-0005-0000-0000-000053660000}"/>
    <cellStyle name="Migliaia 4 4 2 8 3" xfId="14898" xr:uid="{00000000-0005-0000-0000-000054660000}"/>
    <cellStyle name="Migliaia 4 4 2 8 3 2" xfId="37735" xr:uid="{00000000-0005-0000-0000-000055660000}"/>
    <cellStyle name="Migliaia 4 4 2 8 4" xfId="26318" xr:uid="{00000000-0005-0000-0000-000056660000}"/>
    <cellStyle name="Migliaia 4 4 2 9" xfId="6335" xr:uid="{00000000-0005-0000-0000-000057660000}"/>
    <cellStyle name="Migliaia 4 4 2 9 2" xfId="17752" xr:uid="{00000000-0005-0000-0000-000058660000}"/>
    <cellStyle name="Migliaia 4 4 2 9 2 2" xfId="40589" xr:uid="{00000000-0005-0000-0000-000059660000}"/>
    <cellStyle name="Migliaia 4 4 2 9 3" xfId="29172" xr:uid="{00000000-0005-0000-0000-00005A660000}"/>
    <cellStyle name="Migliaia 4 4 3" xfId="572" xr:uid="{00000000-0005-0000-0000-00005B660000}"/>
    <cellStyle name="Migliaia 4 4 3 2" xfId="2154" xr:uid="{00000000-0005-0000-0000-00005C660000}"/>
    <cellStyle name="Migliaia 4 4 3 2 2" xfId="5010" xr:uid="{00000000-0005-0000-0000-00005D660000}"/>
    <cellStyle name="Migliaia 4 4 3 2 2 2" xfId="10718" xr:uid="{00000000-0005-0000-0000-00005E660000}"/>
    <cellStyle name="Migliaia 4 4 3 2 2 2 2" xfId="22136" xr:uid="{00000000-0005-0000-0000-00005F660000}"/>
    <cellStyle name="Migliaia 4 4 3 2 2 2 2 2" xfId="44973" xr:uid="{00000000-0005-0000-0000-000060660000}"/>
    <cellStyle name="Migliaia 4 4 3 2 2 2 3" xfId="33556" xr:uid="{00000000-0005-0000-0000-000061660000}"/>
    <cellStyle name="Migliaia 4 4 3 2 2 3" xfId="16428" xr:uid="{00000000-0005-0000-0000-000062660000}"/>
    <cellStyle name="Migliaia 4 4 3 2 2 3 2" xfId="39265" xr:uid="{00000000-0005-0000-0000-000063660000}"/>
    <cellStyle name="Migliaia 4 4 3 2 2 4" xfId="27848" xr:uid="{00000000-0005-0000-0000-000064660000}"/>
    <cellStyle name="Migliaia 4 4 3 2 3" xfId="7865" xr:uid="{00000000-0005-0000-0000-000065660000}"/>
    <cellStyle name="Migliaia 4 4 3 2 3 2" xfId="19282" xr:uid="{00000000-0005-0000-0000-000066660000}"/>
    <cellStyle name="Migliaia 4 4 3 2 3 2 2" xfId="42119" xr:uid="{00000000-0005-0000-0000-000067660000}"/>
    <cellStyle name="Migliaia 4 4 3 2 3 3" xfId="30702" xr:uid="{00000000-0005-0000-0000-000068660000}"/>
    <cellStyle name="Migliaia 4 4 3 2 4" xfId="13574" xr:uid="{00000000-0005-0000-0000-000069660000}"/>
    <cellStyle name="Migliaia 4 4 3 2 4 2" xfId="36411" xr:uid="{00000000-0005-0000-0000-00006A660000}"/>
    <cellStyle name="Migliaia 4 4 3 2 5" xfId="24994" xr:uid="{00000000-0005-0000-0000-00006B660000}"/>
    <cellStyle name="Migliaia 4 4 3 3" xfId="3583" xr:uid="{00000000-0005-0000-0000-00006C660000}"/>
    <cellStyle name="Migliaia 4 4 3 3 2" xfId="9292" xr:uid="{00000000-0005-0000-0000-00006D660000}"/>
    <cellStyle name="Migliaia 4 4 3 3 2 2" xfId="20709" xr:uid="{00000000-0005-0000-0000-00006E660000}"/>
    <cellStyle name="Migliaia 4 4 3 3 2 2 2" xfId="43546" xr:uid="{00000000-0005-0000-0000-00006F660000}"/>
    <cellStyle name="Migliaia 4 4 3 3 2 3" xfId="32129" xr:uid="{00000000-0005-0000-0000-000070660000}"/>
    <cellStyle name="Migliaia 4 4 3 3 3" xfId="15001" xr:uid="{00000000-0005-0000-0000-000071660000}"/>
    <cellStyle name="Migliaia 4 4 3 3 3 2" xfId="37838" xr:uid="{00000000-0005-0000-0000-000072660000}"/>
    <cellStyle name="Migliaia 4 4 3 3 4" xfId="26421" xr:uid="{00000000-0005-0000-0000-000073660000}"/>
    <cellStyle name="Migliaia 4 4 3 4" xfId="6438" xr:uid="{00000000-0005-0000-0000-000074660000}"/>
    <cellStyle name="Migliaia 4 4 3 4 2" xfId="17855" xr:uid="{00000000-0005-0000-0000-000075660000}"/>
    <cellStyle name="Migliaia 4 4 3 4 2 2" xfId="40692" xr:uid="{00000000-0005-0000-0000-000076660000}"/>
    <cellStyle name="Migliaia 4 4 3 4 3" xfId="29275" xr:uid="{00000000-0005-0000-0000-000077660000}"/>
    <cellStyle name="Migliaia 4 4 3 5" xfId="12147" xr:uid="{00000000-0005-0000-0000-000078660000}"/>
    <cellStyle name="Migliaia 4 4 3 5 2" xfId="34984" xr:uid="{00000000-0005-0000-0000-000079660000}"/>
    <cellStyle name="Migliaia 4 4 3 6" xfId="23567" xr:uid="{00000000-0005-0000-0000-00007A660000}"/>
    <cellStyle name="Migliaia 4 4 4" xfId="835" xr:uid="{00000000-0005-0000-0000-00007B660000}"/>
    <cellStyle name="Migliaia 4 4 4 2" xfId="2371" xr:uid="{00000000-0005-0000-0000-00007C660000}"/>
    <cellStyle name="Migliaia 4 4 4 2 2" xfId="5227" xr:uid="{00000000-0005-0000-0000-00007D660000}"/>
    <cellStyle name="Migliaia 4 4 4 2 2 2" xfId="10935" xr:uid="{00000000-0005-0000-0000-00007E660000}"/>
    <cellStyle name="Migliaia 4 4 4 2 2 2 2" xfId="22353" xr:uid="{00000000-0005-0000-0000-00007F660000}"/>
    <cellStyle name="Migliaia 4 4 4 2 2 2 2 2" xfId="45190" xr:uid="{00000000-0005-0000-0000-000080660000}"/>
    <cellStyle name="Migliaia 4 4 4 2 2 2 3" xfId="33773" xr:uid="{00000000-0005-0000-0000-000081660000}"/>
    <cellStyle name="Migliaia 4 4 4 2 2 3" xfId="16645" xr:uid="{00000000-0005-0000-0000-000082660000}"/>
    <cellStyle name="Migliaia 4 4 4 2 2 3 2" xfId="39482" xr:uid="{00000000-0005-0000-0000-000083660000}"/>
    <cellStyle name="Migliaia 4 4 4 2 2 4" xfId="28065" xr:uid="{00000000-0005-0000-0000-000084660000}"/>
    <cellStyle name="Migliaia 4 4 4 2 3" xfId="8082" xr:uid="{00000000-0005-0000-0000-000085660000}"/>
    <cellStyle name="Migliaia 4 4 4 2 3 2" xfId="19499" xr:uid="{00000000-0005-0000-0000-000086660000}"/>
    <cellStyle name="Migliaia 4 4 4 2 3 2 2" xfId="42336" xr:uid="{00000000-0005-0000-0000-000087660000}"/>
    <cellStyle name="Migliaia 4 4 4 2 3 3" xfId="30919" xr:uid="{00000000-0005-0000-0000-000088660000}"/>
    <cellStyle name="Migliaia 4 4 4 2 4" xfId="13791" xr:uid="{00000000-0005-0000-0000-000089660000}"/>
    <cellStyle name="Migliaia 4 4 4 2 4 2" xfId="36628" xr:uid="{00000000-0005-0000-0000-00008A660000}"/>
    <cellStyle name="Migliaia 4 4 4 2 5" xfId="25211" xr:uid="{00000000-0005-0000-0000-00008B660000}"/>
    <cellStyle name="Migliaia 4 4 4 3" xfId="3800" xr:uid="{00000000-0005-0000-0000-00008C660000}"/>
    <cellStyle name="Migliaia 4 4 4 3 2" xfId="9509" xr:uid="{00000000-0005-0000-0000-00008D660000}"/>
    <cellStyle name="Migliaia 4 4 4 3 2 2" xfId="20926" xr:uid="{00000000-0005-0000-0000-00008E660000}"/>
    <cellStyle name="Migliaia 4 4 4 3 2 2 2" xfId="43763" xr:uid="{00000000-0005-0000-0000-00008F660000}"/>
    <cellStyle name="Migliaia 4 4 4 3 2 3" xfId="32346" xr:uid="{00000000-0005-0000-0000-000090660000}"/>
    <cellStyle name="Migliaia 4 4 4 3 3" xfId="15218" xr:uid="{00000000-0005-0000-0000-000091660000}"/>
    <cellStyle name="Migliaia 4 4 4 3 3 2" xfId="38055" xr:uid="{00000000-0005-0000-0000-000092660000}"/>
    <cellStyle name="Migliaia 4 4 4 3 4" xfId="26638" xr:uid="{00000000-0005-0000-0000-000093660000}"/>
    <cellStyle name="Migliaia 4 4 4 4" xfId="6655" xr:uid="{00000000-0005-0000-0000-000094660000}"/>
    <cellStyle name="Migliaia 4 4 4 4 2" xfId="18072" xr:uid="{00000000-0005-0000-0000-000095660000}"/>
    <cellStyle name="Migliaia 4 4 4 4 2 2" xfId="40909" xr:uid="{00000000-0005-0000-0000-000096660000}"/>
    <cellStyle name="Migliaia 4 4 4 4 3" xfId="29492" xr:uid="{00000000-0005-0000-0000-000097660000}"/>
    <cellStyle name="Migliaia 4 4 4 5" xfId="12364" xr:uid="{00000000-0005-0000-0000-000098660000}"/>
    <cellStyle name="Migliaia 4 4 4 5 2" xfId="35201" xr:uid="{00000000-0005-0000-0000-000099660000}"/>
    <cellStyle name="Migliaia 4 4 4 6" xfId="23784" xr:uid="{00000000-0005-0000-0000-00009A660000}"/>
    <cellStyle name="Migliaia 4 4 5" xfId="1082" xr:uid="{00000000-0005-0000-0000-00009B660000}"/>
    <cellStyle name="Migliaia 4 4 5 2" xfId="2588" xr:uid="{00000000-0005-0000-0000-00009C660000}"/>
    <cellStyle name="Migliaia 4 4 5 2 2" xfId="5444" xr:uid="{00000000-0005-0000-0000-00009D660000}"/>
    <cellStyle name="Migliaia 4 4 5 2 2 2" xfId="11152" xr:uid="{00000000-0005-0000-0000-00009E660000}"/>
    <cellStyle name="Migliaia 4 4 5 2 2 2 2" xfId="22570" xr:uid="{00000000-0005-0000-0000-00009F660000}"/>
    <cellStyle name="Migliaia 4 4 5 2 2 2 2 2" xfId="45407" xr:uid="{00000000-0005-0000-0000-0000A0660000}"/>
    <cellStyle name="Migliaia 4 4 5 2 2 2 3" xfId="33990" xr:uid="{00000000-0005-0000-0000-0000A1660000}"/>
    <cellStyle name="Migliaia 4 4 5 2 2 3" xfId="16862" xr:uid="{00000000-0005-0000-0000-0000A2660000}"/>
    <cellStyle name="Migliaia 4 4 5 2 2 3 2" xfId="39699" xr:uid="{00000000-0005-0000-0000-0000A3660000}"/>
    <cellStyle name="Migliaia 4 4 5 2 2 4" xfId="28282" xr:uid="{00000000-0005-0000-0000-0000A4660000}"/>
    <cellStyle name="Migliaia 4 4 5 2 3" xfId="8299" xr:uid="{00000000-0005-0000-0000-0000A5660000}"/>
    <cellStyle name="Migliaia 4 4 5 2 3 2" xfId="19716" xr:uid="{00000000-0005-0000-0000-0000A6660000}"/>
    <cellStyle name="Migliaia 4 4 5 2 3 2 2" xfId="42553" xr:uid="{00000000-0005-0000-0000-0000A7660000}"/>
    <cellStyle name="Migliaia 4 4 5 2 3 3" xfId="31136" xr:uid="{00000000-0005-0000-0000-0000A8660000}"/>
    <cellStyle name="Migliaia 4 4 5 2 4" xfId="14008" xr:uid="{00000000-0005-0000-0000-0000A9660000}"/>
    <cellStyle name="Migliaia 4 4 5 2 4 2" xfId="36845" xr:uid="{00000000-0005-0000-0000-0000AA660000}"/>
    <cellStyle name="Migliaia 4 4 5 2 5" xfId="25428" xr:uid="{00000000-0005-0000-0000-0000AB660000}"/>
    <cellStyle name="Migliaia 4 4 5 3" xfId="4017" xr:uid="{00000000-0005-0000-0000-0000AC660000}"/>
    <cellStyle name="Migliaia 4 4 5 3 2" xfId="9726" xr:uid="{00000000-0005-0000-0000-0000AD660000}"/>
    <cellStyle name="Migliaia 4 4 5 3 2 2" xfId="21143" xr:uid="{00000000-0005-0000-0000-0000AE660000}"/>
    <cellStyle name="Migliaia 4 4 5 3 2 2 2" xfId="43980" xr:uid="{00000000-0005-0000-0000-0000AF660000}"/>
    <cellStyle name="Migliaia 4 4 5 3 2 3" xfId="32563" xr:uid="{00000000-0005-0000-0000-0000B0660000}"/>
    <cellStyle name="Migliaia 4 4 5 3 3" xfId="15435" xr:uid="{00000000-0005-0000-0000-0000B1660000}"/>
    <cellStyle name="Migliaia 4 4 5 3 3 2" xfId="38272" xr:uid="{00000000-0005-0000-0000-0000B2660000}"/>
    <cellStyle name="Migliaia 4 4 5 3 4" xfId="26855" xr:uid="{00000000-0005-0000-0000-0000B3660000}"/>
    <cellStyle name="Migliaia 4 4 5 4" xfId="6872" xr:uid="{00000000-0005-0000-0000-0000B4660000}"/>
    <cellStyle name="Migliaia 4 4 5 4 2" xfId="18289" xr:uid="{00000000-0005-0000-0000-0000B5660000}"/>
    <cellStyle name="Migliaia 4 4 5 4 2 2" xfId="41126" xr:uid="{00000000-0005-0000-0000-0000B6660000}"/>
    <cellStyle name="Migliaia 4 4 5 4 3" xfId="29709" xr:uid="{00000000-0005-0000-0000-0000B7660000}"/>
    <cellStyle name="Migliaia 4 4 5 5" xfId="12581" xr:uid="{00000000-0005-0000-0000-0000B8660000}"/>
    <cellStyle name="Migliaia 4 4 5 5 2" xfId="35418" xr:uid="{00000000-0005-0000-0000-0000B9660000}"/>
    <cellStyle name="Migliaia 4 4 5 6" xfId="24001" xr:uid="{00000000-0005-0000-0000-0000BA660000}"/>
    <cellStyle name="Migliaia 4 4 6" xfId="1329" xr:uid="{00000000-0005-0000-0000-0000BB660000}"/>
    <cellStyle name="Migliaia 4 4 6 2" xfId="2805" xr:uid="{00000000-0005-0000-0000-0000BC660000}"/>
    <cellStyle name="Migliaia 4 4 6 2 2" xfId="5661" xr:uid="{00000000-0005-0000-0000-0000BD660000}"/>
    <cellStyle name="Migliaia 4 4 6 2 2 2" xfId="11369" xr:uid="{00000000-0005-0000-0000-0000BE660000}"/>
    <cellStyle name="Migliaia 4 4 6 2 2 2 2" xfId="22787" xr:uid="{00000000-0005-0000-0000-0000BF660000}"/>
    <cellStyle name="Migliaia 4 4 6 2 2 2 2 2" xfId="45624" xr:uid="{00000000-0005-0000-0000-0000C0660000}"/>
    <cellStyle name="Migliaia 4 4 6 2 2 2 3" xfId="34207" xr:uid="{00000000-0005-0000-0000-0000C1660000}"/>
    <cellStyle name="Migliaia 4 4 6 2 2 3" xfId="17079" xr:uid="{00000000-0005-0000-0000-0000C2660000}"/>
    <cellStyle name="Migliaia 4 4 6 2 2 3 2" xfId="39916" xr:uid="{00000000-0005-0000-0000-0000C3660000}"/>
    <cellStyle name="Migliaia 4 4 6 2 2 4" xfId="28499" xr:uid="{00000000-0005-0000-0000-0000C4660000}"/>
    <cellStyle name="Migliaia 4 4 6 2 3" xfId="8516" xr:uid="{00000000-0005-0000-0000-0000C5660000}"/>
    <cellStyle name="Migliaia 4 4 6 2 3 2" xfId="19933" xr:uid="{00000000-0005-0000-0000-0000C6660000}"/>
    <cellStyle name="Migliaia 4 4 6 2 3 2 2" xfId="42770" xr:uid="{00000000-0005-0000-0000-0000C7660000}"/>
    <cellStyle name="Migliaia 4 4 6 2 3 3" xfId="31353" xr:uid="{00000000-0005-0000-0000-0000C8660000}"/>
    <cellStyle name="Migliaia 4 4 6 2 4" xfId="14225" xr:uid="{00000000-0005-0000-0000-0000C9660000}"/>
    <cellStyle name="Migliaia 4 4 6 2 4 2" xfId="37062" xr:uid="{00000000-0005-0000-0000-0000CA660000}"/>
    <cellStyle name="Migliaia 4 4 6 2 5" xfId="25645" xr:uid="{00000000-0005-0000-0000-0000CB660000}"/>
    <cellStyle name="Migliaia 4 4 6 3" xfId="4234" xr:uid="{00000000-0005-0000-0000-0000CC660000}"/>
    <cellStyle name="Migliaia 4 4 6 3 2" xfId="9943" xr:uid="{00000000-0005-0000-0000-0000CD660000}"/>
    <cellStyle name="Migliaia 4 4 6 3 2 2" xfId="21360" xr:uid="{00000000-0005-0000-0000-0000CE660000}"/>
    <cellStyle name="Migliaia 4 4 6 3 2 2 2" xfId="44197" xr:uid="{00000000-0005-0000-0000-0000CF660000}"/>
    <cellStyle name="Migliaia 4 4 6 3 2 3" xfId="32780" xr:uid="{00000000-0005-0000-0000-0000D0660000}"/>
    <cellStyle name="Migliaia 4 4 6 3 3" xfId="15652" xr:uid="{00000000-0005-0000-0000-0000D1660000}"/>
    <cellStyle name="Migliaia 4 4 6 3 3 2" xfId="38489" xr:uid="{00000000-0005-0000-0000-0000D2660000}"/>
    <cellStyle name="Migliaia 4 4 6 3 4" xfId="27072" xr:uid="{00000000-0005-0000-0000-0000D3660000}"/>
    <cellStyle name="Migliaia 4 4 6 4" xfId="7089" xr:uid="{00000000-0005-0000-0000-0000D4660000}"/>
    <cellStyle name="Migliaia 4 4 6 4 2" xfId="18506" xr:uid="{00000000-0005-0000-0000-0000D5660000}"/>
    <cellStyle name="Migliaia 4 4 6 4 2 2" xfId="41343" xr:uid="{00000000-0005-0000-0000-0000D6660000}"/>
    <cellStyle name="Migliaia 4 4 6 4 3" xfId="29926" xr:uid="{00000000-0005-0000-0000-0000D7660000}"/>
    <cellStyle name="Migliaia 4 4 6 5" xfId="12798" xr:uid="{00000000-0005-0000-0000-0000D8660000}"/>
    <cellStyle name="Migliaia 4 4 6 5 2" xfId="35635" xr:uid="{00000000-0005-0000-0000-0000D9660000}"/>
    <cellStyle name="Migliaia 4 4 6 6" xfId="24218" xr:uid="{00000000-0005-0000-0000-0000DA660000}"/>
    <cellStyle name="Migliaia 4 4 7" xfId="1576" xr:uid="{00000000-0005-0000-0000-0000DB660000}"/>
    <cellStyle name="Migliaia 4 4 7 2" xfId="3022" xr:uid="{00000000-0005-0000-0000-0000DC660000}"/>
    <cellStyle name="Migliaia 4 4 7 2 2" xfId="5878" xr:uid="{00000000-0005-0000-0000-0000DD660000}"/>
    <cellStyle name="Migliaia 4 4 7 2 2 2" xfId="11586" xr:uid="{00000000-0005-0000-0000-0000DE660000}"/>
    <cellStyle name="Migliaia 4 4 7 2 2 2 2" xfId="23004" xr:uid="{00000000-0005-0000-0000-0000DF660000}"/>
    <cellStyle name="Migliaia 4 4 7 2 2 2 2 2" xfId="45841" xr:uid="{00000000-0005-0000-0000-0000E0660000}"/>
    <cellStyle name="Migliaia 4 4 7 2 2 2 3" xfId="34424" xr:uid="{00000000-0005-0000-0000-0000E1660000}"/>
    <cellStyle name="Migliaia 4 4 7 2 2 3" xfId="17296" xr:uid="{00000000-0005-0000-0000-0000E2660000}"/>
    <cellStyle name="Migliaia 4 4 7 2 2 3 2" xfId="40133" xr:uid="{00000000-0005-0000-0000-0000E3660000}"/>
    <cellStyle name="Migliaia 4 4 7 2 2 4" xfId="28716" xr:uid="{00000000-0005-0000-0000-0000E4660000}"/>
    <cellStyle name="Migliaia 4 4 7 2 3" xfId="8733" xr:uid="{00000000-0005-0000-0000-0000E5660000}"/>
    <cellStyle name="Migliaia 4 4 7 2 3 2" xfId="20150" xr:uid="{00000000-0005-0000-0000-0000E6660000}"/>
    <cellStyle name="Migliaia 4 4 7 2 3 2 2" xfId="42987" xr:uid="{00000000-0005-0000-0000-0000E7660000}"/>
    <cellStyle name="Migliaia 4 4 7 2 3 3" xfId="31570" xr:uid="{00000000-0005-0000-0000-0000E8660000}"/>
    <cellStyle name="Migliaia 4 4 7 2 4" xfId="14442" xr:uid="{00000000-0005-0000-0000-0000E9660000}"/>
    <cellStyle name="Migliaia 4 4 7 2 4 2" xfId="37279" xr:uid="{00000000-0005-0000-0000-0000EA660000}"/>
    <cellStyle name="Migliaia 4 4 7 2 5" xfId="25862" xr:uid="{00000000-0005-0000-0000-0000EB660000}"/>
    <cellStyle name="Migliaia 4 4 7 3" xfId="4451" xr:uid="{00000000-0005-0000-0000-0000EC660000}"/>
    <cellStyle name="Migliaia 4 4 7 3 2" xfId="10160" xr:uid="{00000000-0005-0000-0000-0000ED660000}"/>
    <cellStyle name="Migliaia 4 4 7 3 2 2" xfId="21577" xr:uid="{00000000-0005-0000-0000-0000EE660000}"/>
    <cellStyle name="Migliaia 4 4 7 3 2 2 2" xfId="44414" xr:uid="{00000000-0005-0000-0000-0000EF660000}"/>
    <cellStyle name="Migliaia 4 4 7 3 2 3" xfId="32997" xr:uid="{00000000-0005-0000-0000-0000F0660000}"/>
    <cellStyle name="Migliaia 4 4 7 3 3" xfId="15869" xr:uid="{00000000-0005-0000-0000-0000F1660000}"/>
    <cellStyle name="Migliaia 4 4 7 3 3 2" xfId="38706" xr:uid="{00000000-0005-0000-0000-0000F2660000}"/>
    <cellStyle name="Migliaia 4 4 7 3 4" xfId="27289" xr:uid="{00000000-0005-0000-0000-0000F3660000}"/>
    <cellStyle name="Migliaia 4 4 7 4" xfId="7306" xr:uid="{00000000-0005-0000-0000-0000F4660000}"/>
    <cellStyle name="Migliaia 4 4 7 4 2" xfId="18723" xr:uid="{00000000-0005-0000-0000-0000F5660000}"/>
    <cellStyle name="Migliaia 4 4 7 4 2 2" xfId="41560" xr:uid="{00000000-0005-0000-0000-0000F6660000}"/>
    <cellStyle name="Migliaia 4 4 7 4 3" xfId="30143" xr:uid="{00000000-0005-0000-0000-0000F7660000}"/>
    <cellStyle name="Migliaia 4 4 7 5" xfId="13015" xr:uid="{00000000-0005-0000-0000-0000F8660000}"/>
    <cellStyle name="Migliaia 4 4 7 5 2" xfId="35852" xr:uid="{00000000-0005-0000-0000-0000F9660000}"/>
    <cellStyle name="Migliaia 4 4 7 6" xfId="24435" xr:uid="{00000000-0005-0000-0000-0000FA660000}"/>
    <cellStyle name="Migliaia 4 4 8" xfId="1926" xr:uid="{00000000-0005-0000-0000-0000FB660000}"/>
    <cellStyle name="Migliaia 4 4 8 2" xfId="4782" xr:uid="{00000000-0005-0000-0000-0000FC660000}"/>
    <cellStyle name="Migliaia 4 4 8 2 2" xfId="10491" xr:uid="{00000000-0005-0000-0000-0000FD660000}"/>
    <cellStyle name="Migliaia 4 4 8 2 2 2" xfId="21908" xr:uid="{00000000-0005-0000-0000-0000FE660000}"/>
    <cellStyle name="Migliaia 4 4 8 2 2 2 2" xfId="44745" xr:uid="{00000000-0005-0000-0000-0000FF660000}"/>
    <cellStyle name="Migliaia 4 4 8 2 2 3" xfId="33328" xr:uid="{00000000-0005-0000-0000-000000670000}"/>
    <cellStyle name="Migliaia 4 4 8 2 3" xfId="16200" xr:uid="{00000000-0005-0000-0000-000001670000}"/>
    <cellStyle name="Migliaia 4 4 8 2 3 2" xfId="39037" xr:uid="{00000000-0005-0000-0000-000002670000}"/>
    <cellStyle name="Migliaia 4 4 8 2 4" xfId="27620" xr:uid="{00000000-0005-0000-0000-000003670000}"/>
    <cellStyle name="Migliaia 4 4 8 3" xfId="7637" xr:uid="{00000000-0005-0000-0000-000004670000}"/>
    <cellStyle name="Migliaia 4 4 8 3 2" xfId="19054" xr:uid="{00000000-0005-0000-0000-000005670000}"/>
    <cellStyle name="Migliaia 4 4 8 3 2 2" xfId="41891" xr:uid="{00000000-0005-0000-0000-000006670000}"/>
    <cellStyle name="Migliaia 4 4 8 3 3" xfId="30474" xr:uid="{00000000-0005-0000-0000-000007670000}"/>
    <cellStyle name="Migliaia 4 4 8 4" xfId="13346" xr:uid="{00000000-0005-0000-0000-000008670000}"/>
    <cellStyle name="Migliaia 4 4 8 4 2" xfId="36183" xr:uid="{00000000-0005-0000-0000-000009670000}"/>
    <cellStyle name="Migliaia 4 4 8 5" xfId="24766" xr:uid="{00000000-0005-0000-0000-00000A670000}"/>
    <cellStyle name="Migliaia 4 4 9" xfId="3355" xr:uid="{00000000-0005-0000-0000-00000B670000}"/>
    <cellStyle name="Migliaia 4 4 9 2" xfId="9064" xr:uid="{00000000-0005-0000-0000-00000C670000}"/>
    <cellStyle name="Migliaia 4 4 9 2 2" xfId="20481" xr:uid="{00000000-0005-0000-0000-00000D670000}"/>
    <cellStyle name="Migliaia 4 4 9 2 2 2" xfId="43318" xr:uid="{00000000-0005-0000-0000-00000E670000}"/>
    <cellStyle name="Migliaia 4 4 9 2 3" xfId="31901" xr:uid="{00000000-0005-0000-0000-00000F670000}"/>
    <cellStyle name="Migliaia 4 4 9 3" xfId="14773" xr:uid="{00000000-0005-0000-0000-000010670000}"/>
    <cellStyle name="Migliaia 4 4 9 3 2" xfId="37610" xr:uid="{00000000-0005-0000-0000-000011670000}"/>
    <cellStyle name="Migliaia 4 4 9 4" xfId="26193" xr:uid="{00000000-0005-0000-0000-000012670000}"/>
    <cellStyle name="Migliaia 4 5" xfId="273" xr:uid="{00000000-0005-0000-0000-000013670000}"/>
    <cellStyle name="Migliaia 4 5 10" xfId="6186" xr:uid="{00000000-0005-0000-0000-000014670000}"/>
    <cellStyle name="Migliaia 4 5 10 2" xfId="17603" xr:uid="{00000000-0005-0000-0000-000015670000}"/>
    <cellStyle name="Migliaia 4 5 10 2 2" xfId="40440" xr:uid="{00000000-0005-0000-0000-000016670000}"/>
    <cellStyle name="Migliaia 4 5 10 3" xfId="29023" xr:uid="{00000000-0005-0000-0000-000017670000}"/>
    <cellStyle name="Migliaia 4 5 11" xfId="11895" xr:uid="{00000000-0005-0000-0000-000018670000}"/>
    <cellStyle name="Migliaia 4 5 11 2" xfId="34732" xr:uid="{00000000-0005-0000-0000-000019670000}"/>
    <cellStyle name="Migliaia 4 5 12" xfId="23315" xr:uid="{00000000-0005-0000-0000-00001A670000}"/>
    <cellStyle name="Migliaia 4 5 2" xfId="432" xr:uid="{00000000-0005-0000-0000-00001B670000}"/>
    <cellStyle name="Migliaia 4 5 2 10" xfId="12024" xr:uid="{00000000-0005-0000-0000-00001C670000}"/>
    <cellStyle name="Migliaia 4 5 2 10 2" xfId="34861" xr:uid="{00000000-0005-0000-0000-00001D670000}"/>
    <cellStyle name="Migliaia 4 5 2 11" xfId="23444" xr:uid="{00000000-0005-0000-0000-00001E670000}"/>
    <cellStyle name="Migliaia 4 5 2 2" xfId="686" xr:uid="{00000000-0005-0000-0000-00001F670000}"/>
    <cellStyle name="Migliaia 4 5 2 2 2" xfId="2248" xr:uid="{00000000-0005-0000-0000-000020670000}"/>
    <cellStyle name="Migliaia 4 5 2 2 2 2" xfId="5104" xr:uid="{00000000-0005-0000-0000-000021670000}"/>
    <cellStyle name="Migliaia 4 5 2 2 2 2 2" xfId="10812" xr:uid="{00000000-0005-0000-0000-000022670000}"/>
    <cellStyle name="Migliaia 4 5 2 2 2 2 2 2" xfId="22230" xr:uid="{00000000-0005-0000-0000-000023670000}"/>
    <cellStyle name="Migliaia 4 5 2 2 2 2 2 2 2" xfId="45067" xr:uid="{00000000-0005-0000-0000-000024670000}"/>
    <cellStyle name="Migliaia 4 5 2 2 2 2 2 3" xfId="33650" xr:uid="{00000000-0005-0000-0000-000025670000}"/>
    <cellStyle name="Migliaia 4 5 2 2 2 2 3" xfId="16522" xr:uid="{00000000-0005-0000-0000-000026670000}"/>
    <cellStyle name="Migliaia 4 5 2 2 2 2 3 2" xfId="39359" xr:uid="{00000000-0005-0000-0000-000027670000}"/>
    <cellStyle name="Migliaia 4 5 2 2 2 2 4" xfId="27942" xr:uid="{00000000-0005-0000-0000-000028670000}"/>
    <cellStyle name="Migliaia 4 5 2 2 2 3" xfId="7959" xr:uid="{00000000-0005-0000-0000-000029670000}"/>
    <cellStyle name="Migliaia 4 5 2 2 2 3 2" xfId="19376" xr:uid="{00000000-0005-0000-0000-00002A670000}"/>
    <cellStyle name="Migliaia 4 5 2 2 2 3 2 2" xfId="42213" xr:uid="{00000000-0005-0000-0000-00002B670000}"/>
    <cellStyle name="Migliaia 4 5 2 2 2 3 3" xfId="30796" xr:uid="{00000000-0005-0000-0000-00002C670000}"/>
    <cellStyle name="Migliaia 4 5 2 2 2 4" xfId="13668" xr:uid="{00000000-0005-0000-0000-00002D670000}"/>
    <cellStyle name="Migliaia 4 5 2 2 2 4 2" xfId="36505" xr:uid="{00000000-0005-0000-0000-00002E670000}"/>
    <cellStyle name="Migliaia 4 5 2 2 2 5" xfId="25088" xr:uid="{00000000-0005-0000-0000-00002F670000}"/>
    <cellStyle name="Migliaia 4 5 2 2 3" xfId="3677" xr:uid="{00000000-0005-0000-0000-000030670000}"/>
    <cellStyle name="Migliaia 4 5 2 2 3 2" xfId="9386" xr:uid="{00000000-0005-0000-0000-000031670000}"/>
    <cellStyle name="Migliaia 4 5 2 2 3 2 2" xfId="20803" xr:uid="{00000000-0005-0000-0000-000032670000}"/>
    <cellStyle name="Migliaia 4 5 2 2 3 2 2 2" xfId="43640" xr:uid="{00000000-0005-0000-0000-000033670000}"/>
    <cellStyle name="Migliaia 4 5 2 2 3 2 3" xfId="32223" xr:uid="{00000000-0005-0000-0000-000034670000}"/>
    <cellStyle name="Migliaia 4 5 2 2 3 3" xfId="15095" xr:uid="{00000000-0005-0000-0000-000035670000}"/>
    <cellStyle name="Migliaia 4 5 2 2 3 3 2" xfId="37932" xr:uid="{00000000-0005-0000-0000-000036670000}"/>
    <cellStyle name="Migliaia 4 5 2 2 3 4" xfId="26515" xr:uid="{00000000-0005-0000-0000-000037670000}"/>
    <cellStyle name="Migliaia 4 5 2 2 4" xfId="6532" xr:uid="{00000000-0005-0000-0000-000038670000}"/>
    <cellStyle name="Migliaia 4 5 2 2 4 2" xfId="17949" xr:uid="{00000000-0005-0000-0000-000039670000}"/>
    <cellStyle name="Migliaia 4 5 2 2 4 2 2" xfId="40786" xr:uid="{00000000-0005-0000-0000-00003A670000}"/>
    <cellStyle name="Migliaia 4 5 2 2 4 3" xfId="29369" xr:uid="{00000000-0005-0000-0000-00003B670000}"/>
    <cellStyle name="Migliaia 4 5 2 2 5" xfId="12241" xr:uid="{00000000-0005-0000-0000-00003C670000}"/>
    <cellStyle name="Migliaia 4 5 2 2 5 2" xfId="35078" xr:uid="{00000000-0005-0000-0000-00003D670000}"/>
    <cellStyle name="Migliaia 4 5 2 2 6" xfId="23661" xr:uid="{00000000-0005-0000-0000-00003E670000}"/>
    <cellStyle name="Migliaia 4 5 2 3" xfId="946" xr:uid="{00000000-0005-0000-0000-00003F670000}"/>
    <cellStyle name="Migliaia 4 5 2 3 2" xfId="2465" xr:uid="{00000000-0005-0000-0000-000040670000}"/>
    <cellStyle name="Migliaia 4 5 2 3 2 2" xfId="5321" xr:uid="{00000000-0005-0000-0000-000041670000}"/>
    <cellStyle name="Migliaia 4 5 2 3 2 2 2" xfId="11029" xr:uid="{00000000-0005-0000-0000-000042670000}"/>
    <cellStyle name="Migliaia 4 5 2 3 2 2 2 2" xfId="22447" xr:uid="{00000000-0005-0000-0000-000043670000}"/>
    <cellStyle name="Migliaia 4 5 2 3 2 2 2 2 2" xfId="45284" xr:uid="{00000000-0005-0000-0000-000044670000}"/>
    <cellStyle name="Migliaia 4 5 2 3 2 2 2 3" xfId="33867" xr:uid="{00000000-0005-0000-0000-000045670000}"/>
    <cellStyle name="Migliaia 4 5 2 3 2 2 3" xfId="16739" xr:uid="{00000000-0005-0000-0000-000046670000}"/>
    <cellStyle name="Migliaia 4 5 2 3 2 2 3 2" xfId="39576" xr:uid="{00000000-0005-0000-0000-000047670000}"/>
    <cellStyle name="Migliaia 4 5 2 3 2 2 4" xfId="28159" xr:uid="{00000000-0005-0000-0000-000048670000}"/>
    <cellStyle name="Migliaia 4 5 2 3 2 3" xfId="8176" xr:uid="{00000000-0005-0000-0000-000049670000}"/>
    <cellStyle name="Migliaia 4 5 2 3 2 3 2" xfId="19593" xr:uid="{00000000-0005-0000-0000-00004A670000}"/>
    <cellStyle name="Migliaia 4 5 2 3 2 3 2 2" xfId="42430" xr:uid="{00000000-0005-0000-0000-00004B670000}"/>
    <cellStyle name="Migliaia 4 5 2 3 2 3 3" xfId="31013" xr:uid="{00000000-0005-0000-0000-00004C670000}"/>
    <cellStyle name="Migliaia 4 5 2 3 2 4" xfId="13885" xr:uid="{00000000-0005-0000-0000-00004D670000}"/>
    <cellStyle name="Migliaia 4 5 2 3 2 4 2" xfId="36722" xr:uid="{00000000-0005-0000-0000-00004E670000}"/>
    <cellStyle name="Migliaia 4 5 2 3 2 5" xfId="25305" xr:uid="{00000000-0005-0000-0000-00004F670000}"/>
    <cellStyle name="Migliaia 4 5 2 3 3" xfId="3894" xr:uid="{00000000-0005-0000-0000-000050670000}"/>
    <cellStyle name="Migliaia 4 5 2 3 3 2" xfId="9603" xr:uid="{00000000-0005-0000-0000-000051670000}"/>
    <cellStyle name="Migliaia 4 5 2 3 3 2 2" xfId="21020" xr:uid="{00000000-0005-0000-0000-000052670000}"/>
    <cellStyle name="Migliaia 4 5 2 3 3 2 2 2" xfId="43857" xr:uid="{00000000-0005-0000-0000-000053670000}"/>
    <cellStyle name="Migliaia 4 5 2 3 3 2 3" xfId="32440" xr:uid="{00000000-0005-0000-0000-000054670000}"/>
    <cellStyle name="Migliaia 4 5 2 3 3 3" xfId="15312" xr:uid="{00000000-0005-0000-0000-000055670000}"/>
    <cellStyle name="Migliaia 4 5 2 3 3 3 2" xfId="38149" xr:uid="{00000000-0005-0000-0000-000056670000}"/>
    <cellStyle name="Migliaia 4 5 2 3 3 4" xfId="26732" xr:uid="{00000000-0005-0000-0000-000057670000}"/>
    <cellStyle name="Migliaia 4 5 2 3 4" xfId="6749" xr:uid="{00000000-0005-0000-0000-000058670000}"/>
    <cellStyle name="Migliaia 4 5 2 3 4 2" xfId="18166" xr:uid="{00000000-0005-0000-0000-000059670000}"/>
    <cellStyle name="Migliaia 4 5 2 3 4 2 2" xfId="41003" xr:uid="{00000000-0005-0000-0000-00005A670000}"/>
    <cellStyle name="Migliaia 4 5 2 3 4 3" xfId="29586" xr:uid="{00000000-0005-0000-0000-00005B670000}"/>
    <cellStyle name="Migliaia 4 5 2 3 5" xfId="12458" xr:uid="{00000000-0005-0000-0000-00005C670000}"/>
    <cellStyle name="Migliaia 4 5 2 3 5 2" xfId="35295" xr:uid="{00000000-0005-0000-0000-00005D670000}"/>
    <cellStyle name="Migliaia 4 5 2 3 6" xfId="23878" xr:uid="{00000000-0005-0000-0000-00005E670000}"/>
    <cellStyle name="Migliaia 4 5 2 4" xfId="1193" xr:uid="{00000000-0005-0000-0000-00005F670000}"/>
    <cellStyle name="Migliaia 4 5 2 4 2" xfId="2682" xr:uid="{00000000-0005-0000-0000-000060670000}"/>
    <cellStyle name="Migliaia 4 5 2 4 2 2" xfId="5538" xr:uid="{00000000-0005-0000-0000-000061670000}"/>
    <cellStyle name="Migliaia 4 5 2 4 2 2 2" xfId="11246" xr:uid="{00000000-0005-0000-0000-000062670000}"/>
    <cellStyle name="Migliaia 4 5 2 4 2 2 2 2" xfId="22664" xr:uid="{00000000-0005-0000-0000-000063670000}"/>
    <cellStyle name="Migliaia 4 5 2 4 2 2 2 2 2" xfId="45501" xr:uid="{00000000-0005-0000-0000-000064670000}"/>
    <cellStyle name="Migliaia 4 5 2 4 2 2 2 3" xfId="34084" xr:uid="{00000000-0005-0000-0000-000065670000}"/>
    <cellStyle name="Migliaia 4 5 2 4 2 2 3" xfId="16956" xr:uid="{00000000-0005-0000-0000-000066670000}"/>
    <cellStyle name="Migliaia 4 5 2 4 2 2 3 2" xfId="39793" xr:uid="{00000000-0005-0000-0000-000067670000}"/>
    <cellStyle name="Migliaia 4 5 2 4 2 2 4" xfId="28376" xr:uid="{00000000-0005-0000-0000-000068670000}"/>
    <cellStyle name="Migliaia 4 5 2 4 2 3" xfId="8393" xr:uid="{00000000-0005-0000-0000-000069670000}"/>
    <cellStyle name="Migliaia 4 5 2 4 2 3 2" xfId="19810" xr:uid="{00000000-0005-0000-0000-00006A670000}"/>
    <cellStyle name="Migliaia 4 5 2 4 2 3 2 2" xfId="42647" xr:uid="{00000000-0005-0000-0000-00006B670000}"/>
    <cellStyle name="Migliaia 4 5 2 4 2 3 3" xfId="31230" xr:uid="{00000000-0005-0000-0000-00006C670000}"/>
    <cellStyle name="Migliaia 4 5 2 4 2 4" xfId="14102" xr:uid="{00000000-0005-0000-0000-00006D670000}"/>
    <cellStyle name="Migliaia 4 5 2 4 2 4 2" xfId="36939" xr:uid="{00000000-0005-0000-0000-00006E670000}"/>
    <cellStyle name="Migliaia 4 5 2 4 2 5" xfId="25522" xr:uid="{00000000-0005-0000-0000-00006F670000}"/>
    <cellStyle name="Migliaia 4 5 2 4 3" xfId="4111" xr:uid="{00000000-0005-0000-0000-000070670000}"/>
    <cellStyle name="Migliaia 4 5 2 4 3 2" xfId="9820" xr:uid="{00000000-0005-0000-0000-000071670000}"/>
    <cellStyle name="Migliaia 4 5 2 4 3 2 2" xfId="21237" xr:uid="{00000000-0005-0000-0000-000072670000}"/>
    <cellStyle name="Migliaia 4 5 2 4 3 2 2 2" xfId="44074" xr:uid="{00000000-0005-0000-0000-000073670000}"/>
    <cellStyle name="Migliaia 4 5 2 4 3 2 3" xfId="32657" xr:uid="{00000000-0005-0000-0000-000074670000}"/>
    <cellStyle name="Migliaia 4 5 2 4 3 3" xfId="15529" xr:uid="{00000000-0005-0000-0000-000075670000}"/>
    <cellStyle name="Migliaia 4 5 2 4 3 3 2" xfId="38366" xr:uid="{00000000-0005-0000-0000-000076670000}"/>
    <cellStyle name="Migliaia 4 5 2 4 3 4" xfId="26949" xr:uid="{00000000-0005-0000-0000-000077670000}"/>
    <cellStyle name="Migliaia 4 5 2 4 4" xfId="6966" xr:uid="{00000000-0005-0000-0000-000078670000}"/>
    <cellStyle name="Migliaia 4 5 2 4 4 2" xfId="18383" xr:uid="{00000000-0005-0000-0000-000079670000}"/>
    <cellStyle name="Migliaia 4 5 2 4 4 2 2" xfId="41220" xr:uid="{00000000-0005-0000-0000-00007A670000}"/>
    <cellStyle name="Migliaia 4 5 2 4 4 3" xfId="29803" xr:uid="{00000000-0005-0000-0000-00007B670000}"/>
    <cellStyle name="Migliaia 4 5 2 4 5" xfId="12675" xr:uid="{00000000-0005-0000-0000-00007C670000}"/>
    <cellStyle name="Migliaia 4 5 2 4 5 2" xfId="35512" xr:uid="{00000000-0005-0000-0000-00007D670000}"/>
    <cellStyle name="Migliaia 4 5 2 4 6" xfId="24095" xr:uid="{00000000-0005-0000-0000-00007E670000}"/>
    <cellStyle name="Migliaia 4 5 2 5" xfId="1440" xr:uid="{00000000-0005-0000-0000-00007F670000}"/>
    <cellStyle name="Migliaia 4 5 2 5 2" xfId="2899" xr:uid="{00000000-0005-0000-0000-000080670000}"/>
    <cellStyle name="Migliaia 4 5 2 5 2 2" xfId="5755" xr:uid="{00000000-0005-0000-0000-000081670000}"/>
    <cellStyle name="Migliaia 4 5 2 5 2 2 2" xfId="11463" xr:uid="{00000000-0005-0000-0000-000082670000}"/>
    <cellStyle name="Migliaia 4 5 2 5 2 2 2 2" xfId="22881" xr:uid="{00000000-0005-0000-0000-000083670000}"/>
    <cellStyle name="Migliaia 4 5 2 5 2 2 2 2 2" xfId="45718" xr:uid="{00000000-0005-0000-0000-000084670000}"/>
    <cellStyle name="Migliaia 4 5 2 5 2 2 2 3" xfId="34301" xr:uid="{00000000-0005-0000-0000-000085670000}"/>
    <cellStyle name="Migliaia 4 5 2 5 2 2 3" xfId="17173" xr:uid="{00000000-0005-0000-0000-000086670000}"/>
    <cellStyle name="Migliaia 4 5 2 5 2 2 3 2" xfId="40010" xr:uid="{00000000-0005-0000-0000-000087670000}"/>
    <cellStyle name="Migliaia 4 5 2 5 2 2 4" xfId="28593" xr:uid="{00000000-0005-0000-0000-000088670000}"/>
    <cellStyle name="Migliaia 4 5 2 5 2 3" xfId="8610" xr:uid="{00000000-0005-0000-0000-000089670000}"/>
    <cellStyle name="Migliaia 4 5 2 5 2 3 2" xfId="20027" xr:uid="{00000000-0005-0000-0000-00008A670000}"/>
    <cellStyle name="Migliaia 4 5 2 5 2 3 2 2" xfId="42864" xr:uid="{00000000-0005-0000-0000-00008B670000}"/>
    <cellStyle name="Migliaia 4 5 2 5 2 3 3" xfId="31447" xr:uid="{00000000-0005-0000-0000-00008C670000}"/>
    <cellStyle name="Migliaia 4 5 2 5 2 4" xfId="14319" xr:uid="{00000000-0005-0000-0000-00008D670000}"/>
    <cellStyle name="Migliaia 4 5 2 5 2 4 2" xfId="37156" xr:uid="{00000000-0005-0000-0000-00008E670000}"/>
    <cellStyle name="Migliaia 4 5 2 5 2 5" xfId="25739" xr:uid="{00000000-0005-0000-0000-00008F670000}"/>
    <cellStyle name="Migliaia 4 5 2 5 3" xfId="4328" xr:uid="{00000000-0005-0000-0000-000090670000}"/>
    <cellStyle name="Migliaia 4 5 2 5 3 2" xfId="10037" xr:uid="{00000000-0005-0000-0000-000091670000}"/>
    <cellStyle name="Migliaia 4 5 2 5 3 2 2" xfId="21454" xr:uid="{00000000-0005-0000-0000-000092670000}"/>
    <cellStyle name="Migliaia 4 5 2 5 3 2 2 2" xfId="44291" xr:uid="{00000000-0005-0000-0000-000093670000}"/>
    <cellStyle name="Migliaia 4 5 2 5 3 2 3" xfId="32874" xr:uid="{00000000-0005-0000-0000-000094670000}"/>
    <cellStyle name="Migliaia 4 5 2 5 3 3" xfId="15746" xr:uid="{00000000-0005-0000-0000-000095670000}"/>
    <cellStyle name="Migliaia 4 5 2 5 3 3 2" xfId="38583" xr:uid="{00000000-0005-0000-0000-000096670000}"/>
    <cellStyle name="Migliaia 4 5 2 5 3 4" xfId="27166" xr:uid="{00000000-0005-0000-0000-000097670000}"/>
    <cellStyle name="Migliaia 4 5 2 5 4" xfId="7183" xr:uid="{00000000-0005-0000-0000-000098670000}"/>
    <cellStyle name="Migliaia 4 5 2 5 4 2" xfId="18600" xr:uid="{00000000-0005-0000-0000-000099670000}"/>
    <cellStyle name="Migliaia 4 5 2 5 4 2 2" xfId="41437" xr:uid="{00000000-0005-0000-0000-00009A670000}"/>
    <cellStyle name="Migliaia 4 5 2 5 4 3" xfId="30020" xr:uid="{00000000-0005-0000-0000-00009B670000}"/>
    <cellStyle name="Migliaia 4 5 2 5 5" xfId="12892" xr:uid="{00000000-0005-0000-0000-00009C670000}"/>
    <cellStyle name="Migliaia 4 5 2 5 5 2" xfId="35729" xr:uid="{00000000-0005-0000-0000-00009D670000}"/>
    <cellStyle name="Migliaia 4 5 2 5 6" xfId="24312" xr:uid="{00000000-0005-0000-0000-00009E670000}"/>
    <cellStyle name="Migliaia 4 5 2 6" xfId="1687" xr:uid="{00000000-0005-0000-0000-00009F670000}"/>
    <cellStyle name="Migliaia 4 5 2 6 2" xfId="3116" xr:uid="{00000000-0005-0000-0000-0000A0670000}"/>
    <cellStyle name="Migliaia 4 5 2 6 2 2" xfId="5972" xr:uid="{00000000-0005-0000-0000-0000A1670000}"/>
    <cellStyle name="Migliaia 4 5 2 6 2 2 2" xfId="11680" xr:uid="{00000000-0005-0000-0000-0000A2670000}"/>
    <cellStyle name="Migliaia 4 5 2 6 2 2 2 2" xfId="23098" xr:uid="{00000000-0005-0000-0000-0000A3670000}"/>
    <cellStyle name="Migliaia 4 5 2 6 2 2 2 2 2" xfId="45935" xr:uid="{00000000-0005-0000-0000-0000A4670000}"/>
    <cellStyle name="Migliaia 4 5 2 6 2 2 2 3" xfId="34518" xr:uid="{00000000-0005-0000-0000-0000A5670000}"/>
    <cellStyle name="Migliaia 4 5 2 6 2 2 3" xfId="17390" xr:uid="{00000000-0005-0000-0000-0000A6670000}"/>
    <cellStyle name="Migliaia 4 5 2 6 2 2 3 2" xfId="40227" xr:uid="{00000000-0005-0000-0000-0000A7670000}"/>
    <cellStyle name="Migliaia 4 5 2 6 2 2 4" xfId="28810" xr:uid="{00000000-0005-0000-0000-0000A8670000}"/>
    <cellStyle name="Migliaia 4 5 2 6 2 3" xfId="8827" xr:uid="{00000000-0005-0000-0000-0000A9670000}"/>
    <cellStyle name="Migliaia 4 5 2 6 2 3 2" xfId="20244" xr:uid="{00000000-0005-0000-0000-0000AA670000}"/>
    <cellStyle name="Migliaia 4 5 2 6 2 3 2 2" xfId="43081" xr:uid="{00000000-0005-0000-0000-0000AB670000}"/>
    <cellStyle name="Migliaia 4 5 2 6 2 3 3" xfId="31664" xr:uid="{00000000-0005-0000-0000-0000AC670000}"/>
    <cellStyle name="Migliaia 4 5 2 6 2 4" xfId="14536" xr:uid="{00000000-0005-0000-0000-0000AD670000}"/>
    <cellStyle name="Migliaia 4 5 2 6 2 4 2" xfId="37373" xr:uid="{00000000-0005-0000-0000-0000AE670000}"/>
    <cellStyle name="Migliaia 4 5 2 6 2 5" xfId="25956" xr:uid="{00000000-0005-0000-0000-0000AF670000}"/>
    <cellStyle name="Migliaia 4 5 2 6 3" xfId="4545" xr:uid="{00000000-0005-0000-0000-0000B0670000}"/>
    <cellStyle name="Migliaia 4 5 2 6 3 2" xfId="10254" xr:uid="{00000000-0005-0000-0000-0000B1670000}"/>
    <cellStyle name="Migliaia 4 5 2 6 3 2 2" xfId="21671" xr:uid="{00000000-0005-0000-0000-0000B2670000}"/>
    <cellStyle name="Migliaia 4 5 2 6 3 2 2 2" xfId="44508" xr:uid="{00000000-0005-0000-0000-0000B3670000}"/>
    <cellStyle name="Migliaia 4 5 2 6 3 2 3" xfId="33091" xr:uid="{00000000-0005-0000-0000-0000B4670000}"/>
    <cellStyle name="Migliaia 4 5 2 6 3 3" xfId="15963" xr:uid="{00000000-0005-0000-0000-0000B5670000}"/>
    <cellStyle name="Migliaia 4 5 2 6 3 3 2" xfId="38800" xr:uid="{00000000-0005-0000-0000-0000B6670000}"/>
    <cellStyle name="Migliaia 4 5 2 6 3 4" xfId="27383" xr:uid="{00000000-0005-0000-0000-0000B7670000}"/>
    <cellStyle name="Migliaia 4 5 2 6 4" xfId="7400" xr:uid="{00000000-0005-0000-0000-0000B8670000}"/>
    <cellStyle name="Migliaia 4 5 2 6 4 2" xfId="18817" xr:uid="{00000000-0005-0000-0000-0000B9670000}"/>
    <cellStyle name="Migliaia 4 5 2 6 4 2 2" xfId="41654" xr:uid="{00000000-0005-0000-0000-0000BA670000}"/>
    <cellStyle name="Migliaia 4 5 2 6 4 3" xfId="30237" xr:uid="{00000000-0005-0000-0000-0000BB670000}"/>
    <cellStyle name="Migliaia 4 5 2 6 5" xfId="13109" xr:uid="{00000000-0005-0000-0000-0000BC670000}"/>
    <cellStyle name="Migliaia 4 5 2 6 5 2" xfId="35946" xr:uid="{00000000-0005-0000-0000-0000BD670000}"/>
    <cellStyle name="Migliaia 4 5 2 6 6" xfId="24529" xr:uid="{00000000-0005-0000-0000-0000BE670000}"/>
    <cellStyle name="Migliaia 4 5 2 7" xfId="2031" xr:uid="{00000000-0005-0000-0000-0000BF670000}"/>
    <cellStyle name="Migliaia 4 5 2 7 2" xfId="4887" xr:uid="{00000000-0005-0000-0000-0000C0670000}"/>
    <cellStyle name="Migliaia 4 5 2 7 2 2" xfId="10595" xr:uid="{00000000-0005-0000-0000-0000C1670000}"/>
    <cellStyle name="Migliaia 4 5 2 7 2 2 2" xfId="22013" xr:uid="{00000000-0005-0000-0000-0000C2670000}"/>
    <cellStyle name="Migliaia 4 5 2 7 2 2 2 2" xfId="44850" xr:uid="{00000000-0005-0000-0000-0000C3670000}"/>
    <cellStyle name="Migliaia 4 5 2 7 2 2 3" xfId="33433" xr:uid="{00000000-0005-0000-0000-0000C4670000}"/>
    <cellStyle name="Migliaia 4 5 2 7 2 3" xfId="16305" xr:uid="{00000000-0005-0000-0000-0000C5670000}"/>
    <cellStyle name="Migliaia 4 5 2 7 2 3 2" xfId="39142" xr:uid="{00000000-0005-0000-0000-0000C6670000}"/>
    <cellStyle name="Migliaia 4 5 2 7 2 4" xfId="27725" xr:uid="{00000000-0005-0000-0000-0000C7670000}"/>
    <cellStyle name="Migliaia 4 5 2 7 3" xfId="7742" xr:uid="{00000000-0005-0000-0000-0000C8670000}"/>
    <cellStyle name="Migliaia 4 5 2 7 3 2" xfId="19159" xr:uid="{00000000-0005-0000-0000-0000C9670000}"/>
    <cellStyle name="Migliaia 4 5 2 7 3 2 2" xfId="41996" xr:uid="{00000000-0005-0000-0000-0000CA670000}"/>
    <cellStyle name="Migliaia 4 5 2 7 3 3" xfId="30579" xr:uid="{00000000-0005-0000-0000-0000CB670000}"/>
    <cellStyle name="Migliaia 4 5 2 7 4" xfId="13451" xr:uid="{00000000-0005-0000-0000-0000CC670000}"/>
    <cellStyle name="Migliaia 4 5 2 7 4 2" xfId="36288" xr:uid="{00000000-0005-0000-0000-0000CD670000}"/>
    <cellStyle name="Migliaia 4 5 2 7 5" xfId="24871" xr:uid="{00000000-0005-0000-0000-0000CE670000}"/>
    <cellStyle name="Migliaia 4 5 2 8" xfId="3460" xr:uid="{00000000-0005-0000-0000-0000CF670000}"/>
    <cellStyle name="Migliaia 4 5 2 8 2" xfId="9169" xr:uid="{00000000-0005-0000-0000-0000D0670000}"/>
    <cellStyle name="Migliaia 4 5 2 8 2 2" xfId="20586" xr:uid="{00000000-0005-0000-0000-0000D1670000}"/>
    <cellStyle name="Migliaia 4 5 2 8 2 2 2" xfId="43423" xr:uid="{00000000-0005-0000-0000-0000D2670000}"/>
    <cellStyle name="Migliaia 4 5 2 8 2 3" xfId="32006" xr:uid="{00000000-0005-0000-0000-0000D3670000}"/>
    <cellStyle name="Migliaia 4 5 2 8 3" xfId="14878" xr:uid="{00000000-0005-0000-0000-0000D4670000}"/>
    <cellStyle name="Migliaia 4 5 2 8 3 2" xfId="37715" xr:uid="{00000000-0005-0000-0000-0000D5670000}"/>
    <cellStyle name="Migliaia 4 5 2 8 4" xfId="26298" xr:uid="{00000000-0005-0000-0000-0000D6670000}"/>
    <cellStyle name="Migliaia 4 5 2 9" xfId="6315" xr:uid="{00000000-0005-0000-0000-0000D7670000}"/>
    <cellStyle name="Migliaia 4 5 2 9 2" xfId="17732" xr:uid="{00000000-0005-0000-0000-0000D8670000}"/>
    <cellStyle name="Migliaia 4 5 2 9 2 2" xfId="40569" xr:uid="{00000000-0005-0000-0000-0000D9670000}"/>
    <cellStyle name="Migliaia 4 5 2 9 3" xfId="29152" xr:uid="{00000000-0005-0000-0000-0000DA670000}"/>
    <cellStyle name="Migliaia 4 5 3" xfId="552" xr:uid="{00000000-0005-0000-0000-0000DB670000}"/>
    <cellStyle name="Migliaia 4 5 3 2" xfId="2134" xr:uid="{00000000-0005-0000-0000-0000DC670000}"/>
    <cellStyle name="Migliaia 4 5 3 2 2" xfId="4990" xr:uid="{00000000-0005-0000-0000-0000DD670000}"/>
    <cellStyle name="Migliaia 4 5 3 2 2 2" xfId="10698" xr:uid="{00000000-0005-0000-0000-0000DE670000}"/>
    <cellStyle name="Migliaia 4 5 3 2 2 2 2" xfId="22116" xr:uid="{00000000-0005-0000-0000-0000DF670000}"/>
    <cellStyle name="Migliaia 4 5 3 2 2 2 2 2" xfId="44953" xr:uid="{00000000-0005-0000-0000-0000E0670000}"/>
    <cellStyle name="Migliaia 4 5 3 2 2 2 3" xfId="33536" xr:uid="{00000000-0005-0000-0000-0000E1670000}"/>
    <cellStyle name="Migliaia 4 5 3 2 2 3" xfId="16408" xr:uid="{00000000-0005-0000-0000-0000E2670000}"/>
    <cellStyle name="Migliaia 4 5 3 2 2 3 2" xfId="39245" xr:uid="{00000000-0005-0000-0000-0000E3670000}"/>
    <cellStyle name="Migliaia 4 5 3 2 2 4" xfId="27828" xr:uid="{00000000-0005-0000-0000-0000E4670000}"/>
    <cellStyle name="Migliaia 4 5 3 2 3" xfId="7845" xr:uid="{00000000-0005-0000-0000-0000E5670000}"/>
    <cellStyle name="Migliaia 4 5 3 2 3 2" xfId="19262" xr:uid="{00000000-0005-0000-0000-0000E6670000}"/>
    <cellStyle name="Migliaia 4 5 3 2 3 2 2" xfId="42099" xr:uid="{00000000-0005-0000-0000-0000E7670000}"/>
    <cellStyle name="Migliaia 4 5 3 2 3 3" xfId="30682" xr:uid="{00000000-0005-0000-0000-0000E8670000}"/>
    <cellStyle name="Migliaia 4 5 3 2 4" xfId="13554" xr:uid="{00000000-0005-0000-0000-0000E9670000}"/>
    <cellStyle name="Migliaia 4 5 3 2 4 2" xfId="36391" xr:uid="{00000000-0005-0000-0000-0000EA670000}"/>
    <cellStyle name="Migliaia 4 5 3 2 5" xfId="24974" xr:uid="{00000000-0005-0000-0000-0000EB670000}"/>
    <cellStyle name="Migliaia 4 5 3 3" xfId="3563" xr:uid="{00000000-0005-0000-0000-0000EC670000}"/>
    <cellStyle name="Migliaia 4 5 3 3 2" xfId="9272" xr:uid="{00000000-0005-0000-0000-0000ED670000}"/>
    <cellStyle name="Migliaia 4 5 3 3 2 2" xfId="20689" xr:uid="{00000000-0005-0000-0000-0000EE670000}"/>
    <cellStyle name="Migliaia 4 5 3 3 2 2 2" xfId="43526" xr:uid="{00000000-0005-0000-0000-0000EF670000}"/>
    <cellStyle name="Migliaia 4 5 3 3 2 3" xfId="32109" xr:uid="{00000000-0005-0000-0000-0000F0670000}"/>
    <cellStyle name="Migliaia 4 5 3 3 3" xfId="14981" xr:uid="{00000000-0005-0000-0000-0000F1670000}"/>
    <cellStyle name="Migliaia 4 5 3 3 3 2" xfId="37818" xr:uid="{00000000-0005-0000-0000-0000F2670000}"/>
    <cellStyle name="Migliaia 4 5 3 3 4" xfId="26401" xr:uid="{00000000-0005-0000-0000-0000F3670000}"/>
    <cellStyle name="Migliaia 4 5 3 4" xfId="6418" xr:uid="{00000000-0005-0000-0000-0000F4670000}"/>
    <cellStyle name="Migliaia 4 5 3 4 2" xfId="17835" xr:uid="{00000000-0005-0000-0000-0000F5670000}"/>
    <cellStyle name="Migliaia 4 5 3 4 2 2" xfId="40672" xr:uid="{00000000-0005-0000-0000-0000F6670000}"/>
    <cellStyle name="Migliaia 4 5 3 4 3" xfId="29255" xr:uid="{00000000-0005-0000-0000-0000F7670000}"/>
    <cellStyle name="Migliaia 4 5 3 5" xfId="12127" xr:uid="{00000000-0005-0000-0000-0000F8670000}"/>
    <cellStyle name="Migliaia 4 5 3 5 2" xfId="34964" xr:uid="{00000000-0005-0000-0000-0000F9670000}"/>
    <cellStyle name="Migliaia 4 5 3 6" xfId="23547" xr:uid="{00000000-0005-0000-0000-0000FA670000}"/>
    <cellStyle name="Migliaia 4 5 4" xfId="815" xr:uid="{00000000-0005-0000-0000-0000FB670000}"/>
    <cellStyle name="Migliaia 4 5 4 2" xfId="2351" xr:uid="{00000000-0005-0000-0000-0000FC670000}"/>
    <cellStyle name="Migliaia 4 5 4 2 2" xfId="5207" xr:uid="{00000000-0005-0000-0000-0000FD670000}"/>
    <cellStyle name="Migliaia 4 5 4 2 2 2" xfId="10915" xr:uid="{00000000-0005-0000-0000-0000FE670000}"/>
    <cellStyle name="Migliaia 4 5 4 2 2 2 2" xfId="22333" xr:uid="{00000000-0005-0000-0000-0000FF670000}"/>
    <cellStyle name="Migliaia 4 5 4 2 2 2 2 2" xfId="45170" xr:uid="{00000000-0005-0000-0000-000000680000}"/>
    <cellStyle name="Migliaia 4 5 4 2 2 2 3" xfId="33753" xr:uid="{00000000-0005-0000-0000-000001680000}"/>
    <cellStyle name="Migliaia 4 5 4 2 2 3" xfId="16625" xr:uid="{00000000-0005-0000-0000-000002680000}"/>
    <cellStyle name="Migliaia 4 5 4 2 2 3 2" xfId="39462" xr:uid="{00000000-0005-0000-0000-000003680000}"/>
    <cellStyle name="Migliaia 4 5 4 2 2 4" xfId="28045" xr:uid="{00000000-0005-0000-0000-000004680000}"/>
    <cellStyle name="Migliaia 4 5 4 2 3" xfId="8062" xr:uid="{00000000-0005-0000-0000-000005680000}"/>
    <cellStyle name="Migliaia 4 5 4 2 3 2" xfId="19479" xr:uid="{00000000-0005-0000-0000-000006680000}"/>
    <cellStyle name="Migliaia 4 5 4 2 3 2 2" xfId="42316" xr:uid="{00000000-0005-0000-0000-000007680000}"/>
    <cellStyle name="Migliaia 4 5 4 2 3 3" xfId="30899" xr:uid="{00000000-0005-0000-0000-000008680000}"/>
    <cellStyle name="Migliaia 4 5 4 2 4" xfId="13771" xr:uid="{00000000-0005-0000-0000-000009680000}"/>
    <cellStyle name="Migliaia 4 5 4 2 4 2" xfId="36608" xr:uid="{00000000-0005-0000-0000-00000A680000}"/>
    <cellStyle name="Migliaia 4 5 4 2 5" xfId="25191" xr:uid="{00000000-0005-0000-0000-00000B680000}"/>
    <cellStyle name="Migliaia 4 5 4 3" xfId="3780" xr:uid="{00000000-0005-0000-0000-00000C680000}"/>
    <cellStyle name="Migliaia 4 5 4 3 2" xfId="9489" xr:uid="{00000000-0005-0000-0000-00000D680000}"/>
    <cellStyle name="Migliaia 4 5 4 3 2 2" xfId="20906" xr:uid="{00000000-0005-0000-0000-00000E680000}"/>
    <cellStyle name="Migliaia 4 5 4 3 2 2 2" xfId="43743" xr:uid="{00000000-0005-0000-0000-00000F680000}"/>
    <cellStyle name="Migliaia 4 5 4 3 2 3" xfId="32326" xr:uid="{00000000-0005-0000-0000-000010680000}"/>
    <cellStyle name="Migliaia 4 5 4 3 3" xfId="15198" xr:uid="{00000000-0005-0000-0000-000011680000}"/>
    <cellStyle name="Migliaia 4 5 4 3 3 2" xfId="38035" xr:uid="{00000000-0005-0000-0000-000012680000}"/>
    <cellStyle name="Migliaia 4 5 4 3 4" xfId="26618" xr:uid="{00000000-0005-0000-0000-000013680000}"/>
    <cellStyle name="Migliaia 4 5 4 4" xfId="6635" xr:uid="{00000000-0005-0000-0000-000014680000}"/>
    <cellStyle name="Migliaia 4 5 4 4 2" xfId="18052" xr:uid="{00000000-0005-0000-0000-000015680000}"/>
    <cellStyle name="Migliaia 4 5 4 4 2 2" xfId="40889" xr:uid="{00000000-0005-0000-0000-000016680000}"/>
    <cellStyle name="Migliaia 4 5 4 4 3" xfId="29472" xr:uid="{00000000-0005-0000-0000-000017680000}"/>
    <cellStyle name="Migliaia 4 5 4 5" xfId="12344" xr:uid="{00000000-0005-0000-0000-000018680000}"/>
    <cellStyle name="Migliaia 4 5 4 5 2" xfId="35181" xr:uid="{00000000-0005-0000-0000-000019680000}"/>
    <cellStyle name="Migliaia 4 5 4 6" xfId="23764" xr:uid="{00000000-0005-0000-0000-00001A680000}"/>
    <cellStyle name="Migliaia 4 5 5" xfId="1062" xr:uid="{00000000-0005-0000-0000-00001B680000}"/>
    <cellStyle name="Migliaia 4 5 5 2" xfId="2568" xr:uid="{00000000-0005-0000-0000-00001C680000}"/>
    <cellStyle name="Migliaia 4 5 5 2 2" xfId="5424" xr:uid="{00000000-0005-0000-0000-00001D680000}"/>
    <cellStyle name="Migliaia 4 5 5 2 2 2" xfId="11132" xr:uid="{00000000-0005-0000-0000-00001E680000}"/>
    <cellStyle name="Migliaia 4 5 5 2 2 2 2" xfId="22550" xr:uid="{00000000-0005-0000-0000-00001F680000}"/>
    <cellStyle name="Migliaia 4 5 5 2 2 2 2 2" xfId="45387" xr:uid="{00000000-0005-0000-0000-000020680000}"/>
    <cellStyle name="Migliaia 4 5 5 2 2 2 3" xfId="33970" xr:uid="{00000000-0005-0000-0000-000021680000}"/>
    <cellStyle name="Migliaia 4 5 5 2 2 3" xfId="16842" xr:uid="{00000000-0005-0000-0000-000022680000}"/>
    <cellStyle name="Migliaia 4 5 5 2 2 3 2" xfId="39679" xr:uid="{00000000-0005-0000-0000-000023680000}"/>
    <cellStyle name="Migliaia 4 5 5 2 2 4" xfId="28262" xr:uid="{00000000-0005-0000-0000-000024680000}"/>
    <cellStyle name="Migliaia 4 5 5 2 3" xfId="8279" xr:uid="{00000000-0005-0000-0000-000025680000}"/>
    <cellStyle name="Migliaia 4 5 5 2 3 2" xfId="19696" xr:uid="{00000000-0005-0000-0000-000026680000}"/>
    <cellStyle name="Migliaia 4 5 5 2 3 2 2" xfId="42533" xr:uid="{00000000-0005-0000-0000-000027680000}"/>
    <cellStyle name="Migliaia 4 5 5 2 3 3" xfId="31116" xr:uid="{00000000-0005-0000-0000-000028680000}"/>
    <cellStyle name="Migliaia 4 5 5 2 4" xfId="13988" xr:uid="{00000000-0005-0000-0000-000029680000}"/>
    <cellStyle name="Migliaia 4 5 5 2 4 2" xfId="36825" xr:uid="{00000000-0005-0000-0000-00002A680000}"/>
    <cellStyle name="Migliaia 4 5 5 2 5" xfId="25408" xr:uid="{00000000-0005-0000-0000-00002B680000}"/>
    <cellStyle name="Migliaia 4 5 5 3" xfId="3997" xr:uid="{00000000-0005-0000-0000-00002C680000}"/>
    <cellStyle name="Migliaia 4 5 5 3 2" xfId="9706" xr:uid="{00000000-0005-0000-0000-00002D680000}"/>
    <cellStyle name="Migliaia 4 5 5 3 2 2" xfId="21123" xr:uid="{00000000-0005-0000-0000-00002E680000}"/>
    <cellStyle name="Migliaia 4 5 5 3 2 2 2" xfId="43960" xr:uid="{00000000-0005-0000-0000-00002F680000}"/>
    <cellStyle name="Migliaia 4 5 5 3 2 3" xfId="32543" xr:uid="{00000000-0005-0000-0000-000030680000}"/>
    <cellStyle name="Migliaia 4 5 5 3 3" xfId="15415" xr:uid="{00000000-0005-0000-0000-000031680000}"/>
    <cellStyle name="Migliaia 4 5 5 3 3 2" xfId="38252" xr:uid="{00000000-0005-0000-0000-000032680000}"/>
    <cellStyle name="Migliaia 4 5 5 3 4" xfId="26835" xr:uid="{00000000-0005-0000-0000-000033680000}"/>
    <cellStyle name="Migliaia 4 5 5 4" xfId="6852" xr:uid="{00000000-0005-0000-0000-000034680000}"/>
    <cellStyle name="Migliaia 4 5 5 4 2" xfId="18269" xr:uid="{00000000-0005-0000-0000-000035680000}"/>
    <cellStyle name="Migliaia 4 5 5 4 2 2" xfId="41106" xr:uid="{00000000-0005-0000-0000-000036680000}"/>
    <cellStyle name="Migliaia 4 5 5 4 3" xfId="29689" xr:uid="{00000000-0005-0000-0000-000037680000}"/>
    <cellStyle name="Migliaia 4 5 5 5" xfId="12561" xr:uid="{00000000-0005-0000-0000-000038680000}"/>
    <cellStyle name="Migliaia 4 5 5 5 2" xfId="35398" xr:uid="{00000000-0005-0000-0000-000039680000}"/>
    <cellStyle name="Migliaia 4 5 5 6" xfId="23981" xr:uid="{00000000-0005-0000-0000-00003A680000}"/>
    <cellStyle name="Migliaia 4 5 6" xfId="1309" xr:uid="{00000000-0005-0000-0000-00003B680000}"/>
    <cellStyle name="Migliaia 4 5 6 2" xfId="2785" xr:uid="{00000000-0005-0000-0000-00003C680000}"/>
    <cellStyle name="Migliaia 4 5 6 2 2" xfId="5641" xr:uid="{00000000-0005-0000-0000-00003D680000}"/>
    <cellStyle name="Migliaia 4 5 6 2 2 2" xfId="11349" xr:uid="{00000000-0005-0000-0000-00003E680000}"/>
    <cellStyle name="Migliaia 4 5 6 2 2 2 2" xfId="22767" xr:uid="{00000000-0005-0000-0000-00003F680000}"/>
    <cellStyle name="Migliaia 4 5 6 2 2 2 2 2" xfId="45604" xr:uid="{00000000-0005-0000-0000-000040680000}"/>
    <cellStyle name="Migliaia 4 5 6 2 2 2 3" xfId="34187" xr:uid="{00000000-0005-0000-0000-000041680000}"/>
    <cellStyle name="Migliaia 4 5 6 2 2 3" xfId="17059" xr:uid="{00000000-0005-0000-0000-000042680000}"/>
    <cellStyle name="Migliaia 4 5 6 2 2 3 2" xfId="39896" xr:uid="{00000000-0005-0000-0000-000043680000}"/>
    <cellStyle name="Migliaia 4 5 6 2 2 4" xfId="28479" xr:uid="{00000000-0005-0000-0000-000044680000}"/>
    <cellStyle name="Migliaia 4 5 6 2 3" xfId="8496" xr:uid="{00000000-0005-0000-0000-000045680000}"/>
    <cellStyle name="Migliaia 4 5 6 2 3 2" xfId="19913" xr:uid="{00000000-0005-0000-0000-000046680000}"/>
    <cellStyle name="Migliaia 4 5 6 2 3 2 2" xfId="42750" xr:uid="{00000000-0005-0000-0000-000047680000}"/>
    <cellStyle name="Migliaia 4 5 6 2 3 3" xfId="31333" xr:uid="{00000000-0005-0000-0000-000048680000}"/>
    <cellStyle name="Migliaia 4 5 6 2 4" xfId="14205" xr:uid="{00000000-0005-0000-0000-000049680000}"/>
    <cellStyle name="Migliaia 4 5 6 2 4 2" xfId="37042" xr:uid="{00000000-0005-0000-0000-00004A680000}"/>
    <cellStyle name="Migliaia 4 5 6 2 5" xfId="25625" xr:uid="{00000000-0005-0000-0000-00004B680000}"/>
    <cellStyle name="Migliaia 4 5 6 3" xfId="4214" xr:uid="{00000000-0005-0000-0000-00004C680000}"/>
    <cellStyle name="Migliaia 4 5 6 3 2" xfId="9923" xr:uid="{00000000-0005-0000-0000-00004D680000}"/>
    <cellStyle name="Migliaia 4 5 6 3 2 2" xfId="21340" xr:uid="{00000000-0005-0000-0000-00004E680000}"/>
    <cellStyle name="Migliaia 4 5 6 3 2 2 2" xfId="44177" xr:uid="{00000000-0005-0000-0000-00004F680000}"/>
    <cellStyle name="Migliaia 4 5 6 3 2 3" xfId="32760" xr:uid="{00000000-0005-0000-0000-000050680000}"/>
    <cellStyle name="Migliaia 4 5 6 3 3" xfId="15632" xr:uid="{00000000-0005-0000-0000-000051680000}"/>
    <cellStyle name="Migliaia 4 5 6 3 3 2" xfId="38469" xr:uid="{00000000-0005-0000-0000-000052680000}"/>
    <cellStyle name="Migliaia 4 5 6 3 4" xfId="27052" xr:uid="{00000000-0005-0000-0000-000053680000}"/>
    <cellStyle name="Migliaia 4 5 6 4" xfId="7069" xr:uid="{00000000-0005-0000-0000-000054680000}"/>
    <cellStyle name="Migliaia 4 5 6 4 2" xfId="18486" xr:uid="{00000000-0005-0000-0000-000055680000}"/>
    <cellStyle name="Migliaia 4 5 6 4 2 2" xfId="41323" xr:uid="{00000000-0005-0000-0000-000056680000}"/>
    <cellStyle name="Migliaia 4 5 6 4 3" xfId="29906" xr:uid="{00000000-0005-0000-0000-000057680000}"/>
    <cellStyle name="Migliaia 4 5 6 5" xfId="12778" xr:uid="{00000000-0005-0000-0000-000058680000}"/>
    <cellStyle name="Migliaia 4 5 6 5 2" xfId="35615" xr:uid="{00000000-0005-0000-0000-000059680000}"/>
    <cellStyle name="Migliaia 4 5 6 6" xfId="24198" xr:uid="{00000000-0005-0000-0000-00005A680000}"/>
    <cellStyle name="Migliaia 4 5 7" xfId="1556" xr:uid="{00000000-0005-0000-0000-00005B680000}"/>
    <cellStyle name="Migliaia 4 5 7 2" xfId="3002" xr:uid="{00000000-0005-0000-0000-00005C680000}"/>
    <cellStyle name="Migliaia 4 5 7 2 2" xfId="5858" xr:uid="{00000000-0005-0000-0000-00005D680000}"/>
    <cellStyle name="Migliaia 4 5 7 2 2 2" xfId="11566" xr:uid="{00000000-0005-0000-0000-00005E680000}"/>
    <cellStyle name="Migliaia 4 5 7 2 2 2 2" xfId="22984" xr:uid="{00000000-0005-0000-0000-00005F680000}"/>
    <cellStyle name="Migliaia 4 5 7 2 2 2 2 2" xfId="45821" xr:uid="{00000000-0005-0000-0000-000060680000}"/>
    <cellStyle name="Migliaia 4 5 7 2 2 2 3" xfId="34404" xr:uid="{00000000-0005-0000-0000-000061680000}"/>
    <cellStyle name="Migliaia 4 5 7 2 2 3" xfId="17276" xr:uid="{00000000-0005-0000-0000-000062680000}"/>
    <cellStyle name="Migliaia 4 5 7 2 2 3 2" xfId="40113" xr:uid="{00000000-0005-0000-0000-000063680000}"/>
    <cellStyle name="Migliaia 4 5 7 2 2 4" xfId="28696" xr:uid="{00000000-0005-0000-0000-000064680000}"/>
    <cellStyle name="Migliaia 4 5 7 2 3" xfId="8713" xr:uid="{00000000-0005-0000-0000-000065680000}"/>
    <cellStyle name="Migliaia 4 5 7 2 3 2" xfId="20130" xr:uid="{00000000-0005-0000-0000-000066680000}"/>
    <cellStyle name="Migliaia 4 5 7 2 3 2 2" xfId="42967" xr:uid="{00000000-0005-0000-0000-000067680000}"/>
    <cellStyle name="Migliaia 4 5 7 2 3 3" xfId="31550" xr:uid="{00000000-0005-0000-0000-000068680000}"/>
    <cellStyle name="Migliaia 4 5 7 2 4" xfId="14422" xr:uid="{00000000-0005-0000-0000-000069680000}"/>
    <cellStyle name="Migliaia 4 5 7 2 4 2" xfId="37259" xr:uid="{00000000-0005-0000-0000-00006A680000}"/>
    <cellStyle name="Migliaia 4 5 7 2 5" xfId="25842" xr:uid="{00000000-0005-0000-0000-00006B680000}"/>
    <cellStyle name="Migliaia 4 5 7 3" xfId="4431" xr:uid="{00000000-0005-0000-0000-00006C680000}"/>
    <cellStyle name="Migliaia 4 5 7 3 2" xfId="10140" xr:uid="{00000000-0005-0000-0000-00006D680000}"/>
    <cellStyle name="Migliaia 4 5 7 3 2 2" xfId="21557" xr:uid="{00000000-0005-0000-0000-00006E680000}"/>
    <cellStyle name="Migliaia 4 5 7 3 2 2 2" xfId="44394" xr:uid="{00000000-0005-0000-0000-00006F680000}"/>
    <cellStyle name="Migliaia 4 5 7 3 2 3" xfId="32977" xr:uid="{00000000-0005-0000-0000-000070680000}"/>
    <cellStyle name="Migliaia 4 5 7 3 3" xfId="15849" xr:uid="{00000000-0005-0000-0000-000071680000}"/>
    <cellStyle name="Migliaia 4 5 7 3 3 2" xfId="38686" xr:uid="{00000000-0005-0000-0000-000072680000}"/>
    <cellStyle name="Migliaia 4 5 7 3 4" xfId="27269" xr:uid="{00000000-0005-0000-0000-000073680000}"/>
    <cellStyle name="Migliaia 4 5 7 4" xfId="7286" xr:uid="{00000000-0005-0000-0000-000074680000}"/>
    <cellStyle name="Migliaia 4 5 7 4 2" xfId="18703" xr:uid="{00000000-0005-0000-0000-000075680000}"/>
    <cellStyle name="Migliaia 4 5 7 4 2 2" xfId="41540" xr:uid="{00000000-0005-0000-0000-000076680000}"/>
    <cellStyle name="Migliaia 4 5 7 4 3" xfId="30123" xr:uid="{00000000-0005-0000-0000-000077680000}"/>
    <cellStyle name="Migliaia 4 5 7 5" xfId="12995" xr:uid="{00000000-0005-0000-0000-000078680000}"/>
    <cellStyle name="Migliaia 4 5 7 5 2" xfId="35832" xr:uid="{00000000-0005-0000-0000-000079680000}"/>
    <cellStyle name="Migliaia 4 5 7 6" xfId="24415" xr:uid="{00000000-0005-0000-0000-00007A680000}"/>
    <cellStyle name="Migliaia 4 5 8" xfId="1902" xr:uid="{00000000-0005-0000-0000-00007B680000}"/>
    <cellStyle name="Migliaia 4 5 8 2" xfId="4758" xr:uid="{00000000-0005-0000-0000-00007C680000}"/>
    <cellStyle name="Migliaia 4 5 8 2 2" xfId="10467" xr:uid="{00000000-0005-0000-0000-00007D680000}"/>
    <cellStyle name="Migliaia 4 5 8 2 2 2" xfId="21884" xr:uid="{00000000-0005-0000-0000-00007E680000}"/>
    <cellStyle name="Migliaia 4 5 8 2 2 2 2" xfId="44721" xr:uid="{00000000-0005-0000-0000-00007F680000}"/>
    <cellStyle name="Migliaia 4 5 8 2 2 3" xfId="33304" xr:uid="{00000000-0005-0000-0000-000080680000}"/>
    <cellStyle name="Migliaia 4 5 8 2 3" xfId="16176" xr:uid="{00000000-0005-0000-0000-000081680000}"/>
    <cellStyle name="Migliaia 4 5 8 2 3 2" xfId="39013" xr:uid="{00000000-0005-0000-0000-000082680000}"/>
    <cellStyle name="Migliaia 4 5 8 2 4" xfId="27596" xr:uid="{00000000-0005-0000-0000-000083680000}"/>
    <cellStyle name="Migliaia 4 5 8 3" xfId="7613" xr:uid="{00000000-0005-0000-0000-000084680000}"/>
    <cellStyle name="Migliaia 4 5 8 3 2" xfId="19030" xr:uid="{00000000-0005-0000-0000-000085680000}"/>
    <cellStyle name="Migliaia 4 5 8 3 2 2" xfId="41867" xr:uid="{00000000-0005-0000-0000-000086680000}"/>
    <cellStyle name="Migliaia 4 5 8 3 3" xfId="30450" xr:uid="{00000000-0005-0000-0000-000087680000}"/>
    <cellStyle name="Migliaia 4 5 8 4" xfId="13322" xr:uid="{00000000-0005-0000-0000-000088680000}"/>
    <cellStyle name="Migliaia 4 5 8 4 2" xfId="36159" xr:uid="{00000000-0005-0000-0000-000089680000}"/>
    <cellStyle name="Migliaia 4 5 8 5" xfId="24742" xr:uid="{00000000-0005-0000-0000-00008A680000}"/>
    <cellStyle name="Migliaia 4 5 9" xfId="3331" xr:uid="{00000000-0005-0000-0000-00008B680000}"/>
    <cellStyle name="Migliaia 4 5 9 2" xfId="9040" xr:uid="{00000000-0005-0000-0000-00008C680000}"/>
    <cellStyle name="Migliaia 4 5 9 2 2" xfId="20457" xr:uid="{00000000-0005-0000-0000-00008D680000}"/>
    <cellStyle name="Migliaia 4 5 9 2 2 2" xfId="43294" xr:uid="{00000000-0005-0000-0000-00008E680000}"/>
    <cellStyle name="Migliaia 4 5 9 2 3" xfId="31877" xr:uid="{00000000-0005-0000-0000-00008F680000}"/>
    <cellStyle name="Migliaia 4 5 9 3" xfId="14749" xr:uid="{00000000-0005-0000-0000-000090680000}"/>
    <cellStyle name="Migliaia 4 5 9 3 2" xfId="37586" xr:uid="{00000000-0005-0000-0000-000091680000}"/>
    <cellStyle name="Migliaia 4 5 9 4" xfId="26169" xr:uid="{00000000-0005-0000-0000-000092680000}"/>
    <cellStyle name="Migliaia 4 6" xfId="374" xr:uid="{00000000-0005-0000-0000-000093680000}"/>
    <cellStyle name="Migliaia 4 6 10" xfId="11977" xr:uid="{00000000-0005-0000-0000-000094680000}"/>
    <cellStyle name="Migliaia 4 6 10 2" xfId="34814" xr:uid="{00000000-0005-0000-0000-000095680000}"/>
    <cellStyle name="Migliaia 4 6 11" xfId="23397" xr:uid="{00000000-0005-0000-0000-000096680000}"/>
    <cellStyle name="Migliaia 4 6 2" xfId="629" xr:uid="{00000000-0005-0000-0000-000097680000}"/>
    <cellStyle name="Migliaia 4 6 2 2" xfId="2201" xr:uid="{00000000-0005-0000-0000-000098680000}"/>
    <cellStyle name="Migliaia 4 6 2 2 2" xfId="5057" xr:uid="{00000000-0005-0000-0000-000099680000}"/>
    <cellStyle name="Migliaia 4 6 2 2 2 2" xfId="10765" xr:uid="{00000000-0005-0000-0000-00009A680000}"/>
    <cellStyle name="Migliaia 4 6 2 2 2 2 2" xfId="22183" xr:uid="{00000000-0005-0000-0000-00009B680000}"/>
    <cellStyle name="Migliaia 4 6 2 2 2 2 2 2" xfId="45020" xr:uid="{00000000-0005-0000-0000-00009C680000}"/>
    <cellStyle name="Migliaia 4 6 2 2 2 2 3" xfId="33603" xr:uid="{00000000-0005-0000-0000-00009D680000}"/>
    <cellStyle name="Migliaia 4 6 2 2 2 3" xfId="16475" xr:uid="{00000000-0005-0000-0000-00009E680000}"/>
    <cellStyle name="Migliaia 4 6 2 2 2 3 2" xfId="39312" xr:uid="{00000000-0005-0000-0000-00009F680000}"/>
    <cellStyle name="Migliaia 4 6 2 2 2 4" xfId="27895" xr:uid="{00000000-0005-0000-0000-0000A0680000}"/>
    <cellStyle name="Migliaia 4 6 2 2 3" xfId="7912" xr:uid="{00000000-0005-0000-0000-0000A1680000}"/>
    <cellStyle name="Migliaia 4 6 2 2 3 2" xfId="19329" xr:uid="{00000000-0005-0000-0000-0000A2680000}"/>
    <cellStyle name="Migliaia 4 6 2 2 3 2 2" xfId="42166" xr:uid="{00000000-0005-0000-0000-0000A3680000}"/>
    <cellStyle name="Migliaia 4 6 2 2 3 3" xfId="30749" xr:uid="{00000000-0005-0000-0000-0000A4680000}"/>
    <cellStyle name="Migliaia 4 6 2 2 4" xfId="13621" xr:uid="{00000000-0005-0000-0000-0000A5680000}"/>
    <cellStyle name="Migliaia 4 6 2 2 4 2" xfId="36458" xr:uid="{00000000-0005-0000-0000-0000A6680000}"/>
    <cellStyle name="Migliaia 4 6 2 2 5" xfId="25041" xr:uid="{00000000-0005-0000-0000-0000A7680000}"/>
    <cellStyle name="Migliaia 4 6 2 3" xfId="3630" xr:uid="{00000000-0005-0000-0000-0000A8680000}"/>
    <cellStyle name="Migliaia 4 6 2 3 2" xfId="9339" xr:uid="{00000000-0005-0000-0000-0000A9680000}"/>
    <cellStyle name="Migliaia 4 6 2 3 2 2" xfId="20756" xr:uid="{00000000-0005-0000-0000-0000AA680000}"/>
    <cellStyle name="Migliaia 4 6 2 3 2 2 2" xfId="43593" xr:uid="{00000000-0005-0000-0000-0000AB680000}"/>
    <cellStyle name="Migliaia 4 6 2 3 2 3" xfId="32176" xr:uid="{00000000-0005-0000-0000-0000AC680000}"/>
    <cellStyle name="Migliaia 4 6 2 3 3" xfId="15048" xr:uid="{00000000-0005-0000-0000-0000AD680000}"/>
    <cellStyle name="Migliaia 4 6 2 3 3 2" xfId="37885" xr:uid="{00000000-0005-0000-0000-0000AE680000}"/>
    <cellStyle name="Migliaia 4 6 2 3 4" xfId="26468" xr:uid="{00000000-0005-0000-0000-0000AF680000}"/>
    <cellStyle name="Migliaia 4 6 2 4" xfId="6485" xr:uid="{00000000-0005-0000-0000-0000B0680000}"/>
    <cellStyle name="Migliaia 4 6 2 4 2" xfId="17902" xr:uid="{00000000-0005-0000-0000-0000B1680000}"/>
    <cellStyle name="Migliaia 4 6 2 4 2 2" xfId="40739" xr:uid="{00000000-0005-0000-0000-0000B2680000}"/>
    <cellStyle name="Migliaia 4 6 2 4 3" xfId="29322" xr:uid="{00000000-0005-0000-0000-0000B3680000}"/>
    <cellStyle name="Migliaia 4 6 2 5" xfId="12194" xr:uid="{00000000-0005-0000-0000-0000B4680000}"/>
    <cellStyle name="Migliaia 4 6 2 5 2" xfId="35031" xr:uid="{00000000-0005-0000-0000-0000B5680000}"/>
    <cellStyle name="Migliaia 4 6 2 6" xfId="23614" xr:uid="{00000000-0005-0000-0000-0000B6680000}"/>
    <cellStyle name="Migliaia 4 6 3" xfId="889" xr:uid="{00000000-0005-0000-0000-0000B7680000}"/>
    <cellStyle name="Migliaia 4 6 3 2" xfId="2418" xr:uid="{00000000-0005-0000-0000-0000B8680000}"/>
    <cellStyle name="Migliaia 4 6 3 2 2" xfId="5274" xr:uid="{00000000-0005-0000-0000-0000B9680000}"/>
    <cellStyle name="Migliaia 4 6 3 2 2 2" xfId="10982" xr:uid="{00000000-0005-0000-0000-0000BA680000}"/>
    <cellStyle name="Migliaia 4 6 3 2 2 2 2" xfId="22400" xr:uid="{00000000-0005-0000-0000-0000BB680000}"/>
    <cellStyle name="Migliaia 4 6 3 2 2 2 2 2" xfId="45237" xr:uid="{00000000-0005-0000-0000-0000BC680000}"/>
    <cellStyle name="Migliaia 4 6 3 2 2 2 3" xfId="33820" xr:uid="{00000000-0005-0000-0000-0000BD680000}"/>
    <cellStyle name="Migliaia 4 6 3 2 2 3" xfId="16692" xr:uid="{00000000-0005-0000-0000-0000BE680000}"/>
    <cellStyle name="Migliaia 4 6 3 2 2 3 2" xfId="39529" xr:uid="{00000000-0005-0000-0000-0000BF680000}"/>
    <cellStyle name="Migliaia 4 6 3 2 2 4" xfId="28112" xr:uid="{00000000-0005-0000-0000-0000C0680000}"/>
    <cellStyle name="Migliaia 4 6 3 2 3" xfId="8129" xr:uid="{00000000-0005-0000-0000-0000C1680000}"/>
    <cellStyle name="Migliaia 4 6 3 2 3 2" xfId="19546" xr:uid="{00000000-0005-0000-0000-0000C2680000}"/>
    <cellStyle name="Migliaia 4 6 3 2 3 2 2" xfId="42383" xr:uid="{00000000-0005-0000-0000-0000C3680000}"/>
    <cellStyle name="Migliaia 4 6 3 2 3 3" xfId="30966" xr:uid="{00000000-0005-0000-0000-0000C4680000}"/>
    <cellStyle name="Migliaia 4 6 3 2 4" xfId="13838" xr:uid="{00000000-0005-0000-0000-0000C5680000}"/>
    <cellStyle name="Migliaia 4 6 3 2 4 2" xfId="36675" xr:uid="{00000000-0005-0000-0000-0000C6680000}"/>
    <cellStyle name="Migliaia 4 6 3 2 5" xfId="25258" xr:uid="{00000000-0005-0000-0000-0000C7680000}"/>
    <cellStyle name="Migliaia 4 6 3 3" xfId="3847" xr:uid="{00000000-0005-0000-0000-0000C8680000}"/>
    <cellStyle name="Migliaia 4 6 3 3 2" xfId="9556" xr:uid="{00000000-0005-0000-0000-0000C9680000}"/>
    <cellStyle name="Migliaia 4 6 3 3 2 2" xfId="20973" xr:uid="{00000000-0005-0000-0000-0000CA680000}"/>
    <cellStyle name="Migliaia 4 6 3 3 2 2 2" xfId="43810" xr:uid="{00000000-0005-0000-0000-0000CB680000}"/>
    <cellStyle name="Migliaia 4 6 3 3 2 3" xfId="32393" xr:uid="{00000000-0005-0000-0000-0000CC680000}"/>
    <cellStyle name="Migliaia 4 6 3 3 3" xfId="15265" xr:uid="{00000000-0005-0000-0000-0000CD680000}"/>
    <cellStyle name="Migliaia 4 6 3 3 3 2" xfId="38102" xr:uid="{00000000-0005-0000-0000-0000CE680000}"/>
    <cellStyle name="Migliaia 4 6 3 3 4" xfId="26685" xr:uid="{00000000-0005-0000-0000-0000CF680000}"/>
    <cellStyle name="Migliaia 4 6 3 4" xfId="6702" xr:uid="{00000000-0005-0000-0000-0000D0680000}"/>
    <cellStyle name="Migliaia 4 6 3 4 2" xfId="18119" xr:uid="{00000000-0005-0000-0000-0000D1680000}"/>
    <cellStyle name="Migliaia 4 6 3 4 2 2" xfId="40956" xr:uid="{00000000-0005-0000-0000-0000D2680000}"/>
    <cellStyle name="Migliaia 4 6 3 4 3" xfId="29539" xr:uid="{00000000-0005-0000-0000-0000D3680000}"/>
    <cellStyle name="Migliaia 4 6 3 5" xfId="12411" xr:uid="{00000000-0005-0000-0000-0000D4680000}"/>
    <cellStyle name="Migliaia 4 6 3 5 2" xfId="35248" xr:uid="{00000000-0005-0000-0000-0000D5680000}"/>
    <cellStyle name="Migliaia 4 6 3 6" xfId="23831" xr:uid="{00000000-0005-0000-0000-0000D6680000}"/>
    <cellStyle name="Migliaia 4 6 4" xfId="1136" xr:uid="{00000000-0005-0000-0000-0000D7680000}"/>
    <cellStyle name="Migliaia 4 6 4 2" xfId="2635" xr:uid="{00000000-0005-0000-0000-0000D8680000}"/>
    <cellStyle name="Migliaia 4 6 4 2 2" xfId="5491" xr:uid="{00000000-0005-0000-0000-0000D9680000}"/>
    <cellStyle name="Migliaia 4 6 4 2 2 2" xfId="11199" xr:uid="{00000000-0005-0000-0000-0000DA680000}"/>
    <cellStyle name="Migliaia 4 6 4 2 2 2 2" xfId="22617" xr:uid="{00000000-0005-0000-0000-0000DB680000}"/>
    <cellStyle name="Migliaia 4 6 4 2 2 2 2 2" xfId="45454" xr:uid="{00000000-0005-0000-0000-0000DC680000}"/>
    <cellStyle name="Migliaia 4 6 4 2 2 2 3" xfId="34037" xr:uid="{00000000-0005-0000-0000-0000DD680000}"/>
    <cellStyle name="Migliaia 4 6 4 2 2 3" xfId="16909" xr:uid="{00000000-0005-0000-0000-0000DE680000}"/>
    <cellStyle name="Migliaia 4 6 4 2 2 3 2" xfId="39746" xr:uid="{00000000-0005-0000-0000-0000DF680000}"/>
    <cellStyle name="Migliaia 4 6 4 2 2 4" xfId="28329" xr:uid="{00000000-0005-0000-0000-0000E0680000}"/>
    <cellStyle name="Migliaia 4 6 4 2 3" xfId="8346" xr:uid="{00000000-0005-0000-0000-0000E1680000}"/>
    <cellStyle name="Migliaia 4 6 4 2 3 2" xfId="19763" xr:uid="{00000000-0005-0000-0000-0000E2680000}"/>
    <cellStyle name="Migliaia 4 6 4 2 3 2 2" xfId="42600" xr:uid="{00000000-0005-0000-0000-0000E3680000}"/>
    <cellStyle name="Migliaia 4 6 4 2 3 3" xfId="31183" xr:uid="{00000000-0005-0000-0000-0000E4680000}"/>
    <cellStyle name="Migliaia 4 6 4 2 4" xfId="14055" xr:uid="{00000000-0005-0000-0000-0000E5680000}"/>
    <cellStyle name="Migliaia 4 6 4 2 4 2" xfId="36892" xr:uid="{00000000-0005-0000-0000-0000E6680000}"/>
    <cellStyle name="Migliaia 4 6 4 2 5" xfId="25475" xr:uid="{00000000-0005-0000-0000-0000E7680000}"/>
    <cellStyle name="Migliaia 4 6 4 3" xfId="4064" xr:uid="{00000000-0005-0000-0000-0000E8680000}"/>
    <cellStyle name="Migliaia 4 6 4 3 2" xfId="9773" xr:uid="{00000000-0005-0000-0000-0000E9680000}"/>
    <cellStyle name="Migliaia 4 6 4 3 2 2" xfId="21190" xr:uid="{00000000-0005-0000-0000-0000EA680000}"/>
    <cellStyle name="Migliaia 4 6 4 3 2 2 2" xfId="44027" xr:uid="{00000000-0005-0000-0000-0000EB680000}"/>
    <cellStyle name="Migliaia 4 6 4 3 2 3" xfId="32610" xr:uid="{00000000-0005-0000-0000-0000EC680000}"/>
    <cellStyle name="Migliaia 4 6 4 3 3" xfId="15482" xr:uid="{00000000-0005-0000-0000-0000ED680000}"/>
    <cellStyle name="Migliaia 4 6 4 3 3 2" xfId="38319" xr:uid="{00000000-0005-0000-0000-0000EE680000}"/>
    <cellStyle name="Migliaia 4 6 4 3 4" xfId="26902" xr:uid="{00000000-0005-0000-0000-0000EF680000}"/>
    <cellStyle name="Migliaia 4 6 4 4" xfId="6919" xr:uid="{00000000-0005-0000-0000-0000F0680000}"/>
    <cellStyle name="Migliaia 4 6 4 4 2" xfId="18336" xr:uid="{00000000-0005-0000-0000-0000F1680000}"/>
    <cellStyle name="Migliaia 4 6 4 4 2 2" xfId="41173" xr:uid="{00000000-0005-0000-0000-0000F2680000}"/>
    <cellStyle name="Migliaia 4 6 4 4 3" xfId="29756" xr:uid="{00000000-0005-0000-0000-0000F3680000}"/>
    <cellStyle name="Migliaia 4 6 4 5" xfId="12628" xr:uid="{00000000-0005-0000-0000-0000F4680000}"/>
    <cellStyle name="Migliaia 4 6 4 5 2" xfId="35465" xr:uid="{00000000-0005-0000-0000-0000F5680000}"/>
    <cellStyle name="Migliaia 4 6 4 6" xfId="24048" xr:uid="{00000000-0005-0000-0000-0000F6680000}"/>
    <cellStyle name="Migliaia 4 6 5" xfId="1383" xr:uid="{00000000-0005-0000-0000-0000F7680000}"/>
    <cellStyle name="Migliaia 4 6 5 2" xfId="2852" xr:uid="{00000000-0005-0000-0000-0000F8680000}"/>
    <cellStyle name="Migliaia 4 6 5 2 2" xfId="5708" xr:uid="{00000000-0005-0000-0000-0000F9680000}"/>
    <cellStyle name="Migliaia 4 6 5 2 2 2" xfId="11416" xr:uid="{00000000-0005-0000-0000-0000FA680000}"/>
    <cellStyle name="Migliaia 4 6 5 2 2 2 2" xfId="22834" xr:uid="{00000000-0005-0000-0000-0000FB680000}"/>
    <cellStyle name="Migliaia 4 6 5 2 2 2 2 2" xfId="45671" xr:uid="{00000000-0005-0000-0000-0000FC680000}"/>
    <cellStyle name="Migliaia 4 6 5 2 2 2 3" xfId="34254" xr:uid="{00000000-0005-0000-0000-0000FD680000}"/>
    <cellStyle name="Migliaia 4 6 5 2 2 3" xfId="17126" xr:uid="{00000000-0005-0000-0000-0000FE680000}"/>
    <cellStyle name="Migliaia 4 6 5 2 2 3 2" xfId="39963" xr:uid="{00000000-0005-0000-0000-0000FF680000}"/>
    <cellStyle name="Migliaia 4 6 5 2 2 4" xfId="28546" xr:uid="{00000000-0005-0000-0000-000000690000}"/>
    <cellStyle name="Migliaia 4 6 5 2 3" xfId="8563" xr:uid="{00000000-0005-0000-0000-000001690000}"/>
    <cellStyle name="Migliaia 4 6 5 2 3 2" xfId="19980" xr:uid="{00000000-0005-0000-0000-000002690000}"/>
    <cellStyle name="Migliaia 4 6 5 2 3 2 2" xfId="42817" xr:uid="{00000000-0005-0000-0000-000003690000}"/>
    <cellStyle name="Migliaia 4 6 5 2 3 3" xfId="31400" xr:uid="{00000000-0005-0000-0000-000004690000}"/>
    <cellStyle name="Migliaia 4 6 5 2 4" xfId="14272" xr:uid="{00000000-0005-0000-0000-000005690000}"/>
    <cellStyle name="Migliaia 4 6 5 2 4 2" xfId="37109" xr:uid="{00000000-0005-0000-0000-000006690000}"/>
    <cellStyle name="Migliaia 4 6 5 2 5" xfId="25692" xr:uid="{00000000-0005-0000-0000-000007690000}"/>
    <cellStyle name="Migliaia 4 6 5 3" xfId="4281" xr:uid="{00000000-0005-0000-0000-000008690000}"/>
    <cellStyle name="Migliaia 4 6 5 3 2" xfId="9990" xr:uid="{00000000-0005-0000-0000-000009690000}"/>
    <cellStyle name="Migliaia 4 6 5 3 2 2" xfId="21407" xr:uid="{00000000-0005-0000-0000-00000A690000}"/>
    <cellStyle name="Migliaia 4 6 5 3 2 2 2" xfId="44244" xr:uid="{00000000-0005-0000-0000-00000B690000}"/>
    <cellStyle name="Migliaia 4 6 5 3 2 3" xfId="32827" xr:uid="{00000000-0005-0000-0000-00000C690000}"/>
    <cellStyle name="Migliaia 4 6 5 3 3" xfId="15699" xr:uid="{00000000-0005-0000-0000-00000D690000}"/>
    <cellStyle name="Migliaia 4 6 5 3 3 2" xfId="38536" xr:uid="{00000000-0005-0000-0000-00000E690000}"/>
    <cellStyle name="Migliaia 4 6 5 3 4" xfId="27119" xr:uid="{00000000-0005-0000-0000-00000F690000}"/>
    <cellStyle name="Migliaia 4 6 5 4" xfId="7136" xr:uid="{00000000-0005-0000-0000-000010690000}"/>
    <cellStyle name="Migliaia 4 6 5 4 2" xfId="18553" xr:uid="{00000000-0005-0000-0000-000011690000}"/>
    <cellStyle name="Migliaia 4 6 5 4 2 2" xfId="41390" xr:uid="{00000000-0005-0000-0000-000012690000}"/>
    <cellStyle name="Migliaia 4 6 5 4 3" xfId="29973" xr:uid="{00000000-0005-0000-0000-000013690000}"/>
    <cellStyle name="Migliaia 4 6 5 5" xfId="12845" xr:uid="{00000000-0005-0000-0000-000014690000}"/>
    <cellStyle name="Migliaia 4 6 5 5 2" xfId="35682" xr:uid="{00000000-0005-0000-0000-000015690000}"/>
    <cellStyle name="Migliaia 4 6 5 6" xfId="24265" xr:uid="{00000000-0005-0000-0000-000016690000}"/>
    <cellStyle name="Migliaia 4 6 6" xfId="1630" xr:uid="{00000000-0005-0000-0000-000017690000}"/>
    <cellStyle name="Migliaia 4 6 6 2" xfId="3069" xr:uid="{00000000-0005-0000-0000-000018690000}"/>
    <cellStyle name="Migliaia 4 6 6 2 2" xfId="5925" xr:uid="{00000000-0005-0000-0000-000019690000}"/>
    <cellStyle name="Migliaia 4 6 6 2 2 2" xfId="11633" xr:uid="{00000000-0005-0000-0000-00001A690000}"/>
    <cellStyle name="Migliaia 4 6 6 2 2 2 2" xfId="23051" xr:uid="{00000000-0005-0000-0000-00001B690000}"/>
    <cellStyle name="Migliaia 4 6 6 2 2 2 2 2" xfId="45888" xr:uid="{00000000-0005-0000-0000-00001C690000}"/>
    <cellStyle name="Migliaia 4 6 6 2 2 2 3" xfId="34471" xr:uid="{00000000-0005-0000-0000-00001D690000}"/>
    <cellStyle name="Migliaia 4 6 6 2 2 3" xfId="17343" xr:uid="{00000000-0005-0000-0000-00001E690000}"/>
    <cellStyle name="Migliaia 4 6 6 2 2 3 2" xfId="40180" xr:uid="{00000000-0005-0000-0000-00001F690000}"/>
    <cellStyle name="Migliaia 4 6 6 2 2 4" xfId="28763" xr:uid="{00000000-0005-0000-0000-000020690000}"/>
    <cellStyle name="Migliaia 4 6 6 2 3" xfId="8780" xr:uid="{00000000-0005-0000-0000-000021690000}"/>
    <cellStyle name="Migliaia 4 6 6 2 3 2" xfId="20197" xr:uid="{00000000-0005-0000-0000-000022690000}"/>
    <cellStyle name="Migliaia 4 6 6 2 3 2 2" xfId="43034" xr:uid="{00000000-0005-0000-0000-000023690000}"/>
    <cellStyle name="Migliaia 4 6 6 2 3 3" xfId="31617" xr:uid="{00000000-0005-0000-0000-000024690000}"/>
    <cellStyle name="Migliaia 4 6 6 2 4" xfId="14489" xr:uid="{00000000-0005-0000-0000-000025690000}"/>
    <cellStyle name="Migliaia 4 6 6 2 4 2" xfId="37326" xr:uid="{00000000-0005-0000-0000-000026690000}"/>
    <cellStyle name="Migliaia 4 6 6 2 5" xfId="25909" xr:uid="{00000000-0005-0000-0000-000027690000}"/>
    <cellStyle name="Migliaia 4 6 6 3" xfId="4498" xr:uid="{00000000-0005-0000-0000-000028690000}"/>
    <cellStyle name="Migliaia 4 6 6 3 2" xfId="10207" xr:uid="{00000000-0005-0000-0000-000029690000}"/>
    <cellStyle name="Migliaia 4 6 6 3 2 2" xfId="21624" xr:uid="{00000000-0005-0000-0000-00002A690000}"/>
    <cellStyle name="Migliaia 4 6 6 3 2 2 2" xfId="44461" xr:uid="{00000000-0005-0000-0000-00002B690000}"/>
    <cellStyle name="Migliaia 4 6 6 3 2 3" xfId="33044" xr:uid="{00000000-0005-0000-0000-00002C690000}"/>
    <cellStyle name="Migliaia 4 6 6 3 3" xfId="15916" xr:uid="{00000000-0005-0000-0000-00002D690000}"/>
    <cellStyle name="Migliaia 4 6 6 3 3 2" xfId="38753" xr:uid="{00000000-0005-0000-0000-00002E690000}"/>
    <cellStyle name="Migliaia 4 6 6 3 4" xfId="27336" xr:uid="{00000000-0005-0000-0000-00002F690000}"/>
    <cellStyle name="Migliaia 4 6 6 4" xfId="7353" xr:uid="{00000000-0005-0000-0000-000030690000}"/>
    <cellStyle name="Migliaia 4 6 6 4 2" xfId="18770" xr:uid="{00000000-0005-0000-0000-000031690000}"/>
    <cellStyle name="Migliaia 4 6 6 4 2 2" xfId="41607" xr:uid="{00000000-0005-0000-0000-000032690000}"/>
    <cellStyle name="Migliaia 4 6 6 4 3" xfId="30190" xr:uid="{00000000-0005-0000-0000-000033690000}"/>
    <cellStyle name="Migliaia 4 6 6 5" xfId="13062" xr:uid="{00000000-0005-0000-0000-000034690000}"/>
    <cellStyle name="Migliaia 4 6 6 5 2" xfId="35899" xr:uid="{00000000-0005-0000-0000-000035690000}"/>
    <cellStyle name="Migliaia 4 6 6 6" xfId="24482" xr:uid="{00000000-0005-0000-0000-000036690000}"/>
    <cellStyle name="Migliaia 4 6 7" xfId="1984" xr:uid="{00000000-0005-0000-0000-000037690000}"/>
    <cellStyle name="Migliaia 4 6 7 2" xfId="4840" xr:uid="{00000000-0005-0000-0000-000038690000}"/>
    <cellStyle name="Migliaia 4 6 7 2 2" xfId="10548" xr:uid="{00000000-0005-0000-0000-000039690000}"/>
    <cellStyle name="Migliaia 4 6 7 2 2 2" xfId="21966" xr:uid="{00000000-0005-0000-0000-00003A690000}"/>
    <cellStyle name="Migliaia 4 6 7 2 2 2 2" xfId="44803" xr:uid="{00000000-0005-0000-0000-00003B690000}"/>
    <cellStyle name="Migliaia 4 6 7 2 2 3" xfId="33386" xr:uid="{00000000-0005-0000-0000-00003C690000}"/>
    <cellStyle name="Migliaia 4 6 7 2 3" xfId="16258" xr:uid="{00000000-0005-0000-0000-00003D690000}"/>
    <cellStyle name="Migliaia 4 6 7 2 3 2" xfId="39095" xr:uid="{00000000-0005-0000-0000-00003E690000}"/>
    <cellStyle name="Migliaia 4 6 7 2 4" xfId="27678" xr:uid="{00000000-0005-0000-0000-00003F690000}"/>
    <cellStyle name="Migliaia 4 6 7 3" xfId="7695" xr:uid="{00000000-0005-0000-0000-000040690000}"/>
    <cellStyle name="Migliaia 4 6 7 3 2" xfId="19112" xr:uid="{00000000-0005-0000-0000-000041690000}"/>
    <cellStyle name="Migliaia 4 6 7 3 2 2" xfId="41949" xr:uid="{00000000-0005-0000-0000-000042690000}"/>
    <cellStyle name="Migliaia 4 6 7 3 3" xfId="30532" xr:uid="{00000000-0005-0000-0000-000043690000}"/>
    <cellStyle name="Migliaia 4 6 7 4" xfId="13404" xr:uid="{00000000-0005-0000-0000-000044690000}"/>
    <cellStyle name="Migliaia 4 6 7 4 2" xfId="36241" xr:uid="{00000000-0005-0000-0000-000045690000}"/>
    <cellStyle name="Migliaia 4 6 7 5" xfId="24824" xr:uid="{00000000-0005-0000-0000-000046690000}"/>
    <cellStyle name="Migliaia 4 6 8" xfId="3413" xr:uid="{00000000-0005-0000-0000-000047690000}"/>
    <cellStyle name="Migliaia 4 6 8 2" xfId="9122" xr:uid="{00000000-0005-0000-0000-000048690000}"/>
    <cellStyle name="Migliaia 4 6 8 2 2" xfId="20539" xr:uid="{00000000-0005-0000-0000-000049690000}"/>
    <cellStyle name="Migliaia 4 6 8 2 2 2" xfId="43376" xr:uid="{00000000-0005-0000-0000-00004A690000}"/>
    <cellStyle name="Migliaia 4 6 8 2 3" xfId="31959" xr:uid="{00000000-0005-0000-0000-00004B690000}"/>
    <cellStyle name="Migliaia 4 6 8 3" xfId="14831" xr:uid="{00000000-0005-0000-0000-00004C690000}"/>
    <cellStyle name="Migliaia 4 6 8 3 2" xfId="37668" xr:uid="{00000000-0005-0000-0000-00004D690000}"/>
    <cellStyle name="Migliaia 4 6 8 4" xfId="26251" xr:uid="{00000000-0005-0000-0000-00004E690000}"/>
    <cellStyle name="Migliaia 4 6 9" xfId="6268" xr:uid="{00000000-0005-0000-0000-00004F690000}"/>
    <cellStyle name="Migliaia 4 6 9 2" xfId="17685" xr:uid="{00000000-0005-0000-0000-000050690000}"/>
    <cellStyle name="Migliaia 4 6 9 2 2" xfId="40522" xr:uid="{00000000-0005-0000-0000-000051690000}"/>
    <cellStyle name="Migliaia 4 6 9 3" xfId="29105" xr:uid="{00000000-0005-0000-0000-000052690000}"/>
    <cellStyle name="Migliaia 4 7" xfId="494" xr:uid="{00000000-0005-0000-0000-000053690000}"/>
    <cellStyle name="Migliaia 4 7 2" xfId="2087" xr:uid="{00000000-0005-0000-0000-000054690000}"/>
    <cellStyle name="Migliaia 4 7 2 2" xfId="4943" xr:uid="{00000000-0005-0000-0000-000055690000}"/>
    <cellStyle name="Migliaia 4 7 2 2 2" xfId="10651" xr:uid="{00000000-0005-0000-0000-000056690000}"/>
    <cellStyle name="Migliaia 4 7 2 2 2 2" xfId="22069" xr:uid="{00000000-0005-0000-0000-000057690000}"/>
    <cellStyle name="Migliaia 4 7 2 2 2 2 2" xfId="44906" xr:uid="{00000000-0005-0000-0000-000058690000}"/>
    <cellStyle name="Migliaia 4 7 2 2 2 3" xfId="33489" xr:uid="{00000000-0005-0000-0000-000059690000}"/>
    <cellStyle name="Migliaia 4 7 2 2 3" xfId="16361" xr:uid="{00000000-0005-0000-0000-00005A690000}"/>
    <cellStyle name="Migliaia 4 7 2 2 3 2" xfId="39198" xr:uid="{00000000-0005-0000-0000-00005B690000}"/>
    <cellStyle name="Migliaia 4 7 2 2 4" xfId="27781" xr:uid="{00000000-0005-0000-0000-00005C690000}"/>
    <cellStyle name="Migliaia 4 7 2 3" xfId="7798" xr:uid="{00000000-0005-0000-0000-00005D690000}"/>
    <cellStyle name="Migliaia 4 7 2 3 2" xfId="19215" xr:uid="{00000000-0005-0000-0000-00005E690000}"/>
    <cellStyle name="Migliaia 4 7 2 3 2 2" xfId="42052" xr:uid="{00000000-0005-0000-0000-00005F690000}"/>
    <cellStyle name="Migliaia 4 7 2 3 3" xfId="30635" xr:uid="{00000000-0005-0000-0000-000060690000}"/>
    <cellStyle name="Migliaia 4 7 2 4" xfId="13507" xr:uid="{00000000-0005-0000-0000-000061690000}"/>
    <cellStyle name="Migliaia 4 7 2 4 2" xfId="36344" xr:uid="{00000000-0005-0000-0000-000062690000}"/>
    <cellStyle name="Migliaia 4 7 2 5" xfId="24927" xr:uid="{00000000-0005-0000-0000-000063690000}"/>
    <cellStyle name="Migliaia 4 7 3" xfId="3516" xr:uid="{00000000-0005-0000-0000-000064690000}"/>
    <cellStyle name="Migliaia 4 7 3 2" xfId="9225" xr:uid="{00000000-0005-0000-0000-000065690000}"/>
    <cellStyle name="Migliaia 4 7 3 2 2" xfId="20642" xr:uid="{00000000-0005-0000-0000-000066690000}"/>
    <cellStyle name="Migliaia 4 7 3 2 2 2" xfId="43479" xr:uid="{00000000-0005-0000-0000-000067690000}"/>
    <cellStyle name="Migliaia 4 7 3 2 3" xfId="32062" xr:uid="{00000000-0005-0000-0000-000068690000}"/>
    <cellStyle name="Migliaia 4 7 3 3" xfId="14934" xr:uid="{00000000-0005-0000-0000-000069690000}"/>
    <cellStyle name="Migliaia 4 7 3 3 2" xfId="37771" xr:uid="{00000000-0005-0000-0000-00006A690000}"/>
    <cellStyle name="Migliaia 4 7 3 4" xfId="26354" xr:uid="{00000000-0005-0000-0000-00006B690000}"/>
    <cellStyle name="Migliaia 4 7 4" xfId="6371" xr:uid="{00000000-0005-0000-0000-00006C690000}"/>
    <cellStyle name="Migliaia 4 7 4 2" xfId="17788" xr:uid="{00000000-0005-0000-0000-00006D690000}"/>
    <cellStyle name="Migliaia 4 7 4 2 2" xfId="40625" xr:uid="{00000000-0005-0000-0000-00006E690000}"/>
    <cellStyle name="Migliaia 4 7 4 3" xfId="29208" xr:uid="{00000000-0005-0000-0000-00006F690000}"/>
    <cellStyle name="Migliaia 4 7 5" xfId="12080" xr:uid="{00000000-0005-0000-0000-000070690000}"/>
    <cellStyle name="Migliaia 4 7 5 2" xfId="34917" xr:uid="{00000000-0005-0000-0000-000071690000}"/>
    <cellStyle name="Migliaia 4 7 6" xfId="23500" xr:uid="{00000000-0005-0000-0000-000072690000}"/>
    <cellStyle name="Migliaia 4 8" xfId="758" xr:uid="{00000000-0005-0000-0000-000073690000}"/>
    <cellStyle name="Migliaia 4 8 2" xfId="2304" xr:uid="{00000000-0005-0000-0000-000074690000}"/>
    <cellStyle name="Migliaia 4 8 2 2" xfId="5160" xr:uid="{00000000-0005-0000-0000-000075690000}"/>
    <cellStyle name="Migliaia 4 8 2 2 2" xfId="10868" xr:uid="{00000000-0005-0000-0000-000076690000}"/>
    <cellStyle name="Migliaia 4 8 2 2 2 2" xfId="22286" xr:uid="{00000000-0005-0000-0000-000077690000}"/>
    <cellStyle name="Migliaia 4 8 2 2 2 2 2" xfId="45123" xr:uid="{00000000-0005-0000-0000-000078690000}"/>
    <cellStyle name="Migliaia 4 8 2 2 2 3" xfId="33706" xr:uid="{00000000-0005-0000-0000-000079690000}"/>
    <cellStyle name="Migliaia 4 8 2 2 3" xfId="16578" xr:uid="{00000000-0005-0000-0000-00007A690000}"/>
    <cellStyle name="Migliaia 4 8 2 2 3 2" xfId="39415" xr:uid="{00000000-0005-0000-0000-00007B690000}"/>
    <cellStyle name="Migliaia 4 8 2 2 4" xfId="27998" xr:uid="{00000000-0005-0000-0000-00007C690000}"/>
    <cellStyle name="Migliaia 4 8 2 3" xfId="8015" xr:uid="{00000000-0005-0000-0000-00007D690000}"/>
    <cellStyle name="Migliaia 4 8 2 3 2" xfId="19432" xr:uid="{00000000-0005-0000-0000-00007E690000}"/>
    <cellStyle name="Migliaia 4 8 2 3 2 2" xfId="42269" xr:uid="{00000000-0005-0000-0000-00007F690000}"/>
    <cellStyle name="Migliaia 4 8 2 3 3" xfId="30852" xr:uid="{00000000-0005-0000-0000-000080690000}"/>
    <cellStyle name="Migliaia 4 8 2 4" xfId="13724" xr:uid="{00000000-0005-0000-0000-000081690000}"/>
    <cellStyle name="Migliaia 4 8 2 4 2" xfId="36561" xr:uid="{00000000-0005-0000-0000-000082690000}"/>
    <cellStyle name="Migliaia 4 8 2 5" xfId="25144" xr:uid="{00000000-0005-0000-0000-000083690000}"/>
    <cellStyle name="Migliaia 4 8 3" xfId="3733" xr:uid="{00000000-0005-0000-0000-000084690000}"/>
    <cellStyle name="Migliaia 4 8 3 2" xfId="9442" xr:uid="{00000000-0005-0000-0000-000085690000}"/>
    <cellStyle name="Migliaia 4 8 3 2 2" xfId="20859" xr:uid="{00000000-0005-0000-0000-000086690000}"/>
    <cellStyle name="Migliaia 4 8 3 2 2 2" xfId="43696" xr:uid="{00000000-0005-0000-0000-000087690000}"/>
    <cellStyle name="Migliaia 4 8 3 2 3" xfId="32279" xr:uid="{00000000-0005-0000-0000-000088690000}"/>
    <cellStyle name="Migliaia 4 8 3 3" xfId="15151" xr:uid="{00000000-0005-0000-0000-000089690000}"/>
    <cellStyle name="Migliaia 4 8 3 3 2" xfId="37988" xr:uid="{00000000-0005-0000-0000-00008A690000}"/>
    <cellStyle name="Migliaia 4 8 3 4" xfId="26571" xr:uid="{00000000-0005-0000-0000-00008B690000}"/>
    <cellStyle name="Migliaia 4 8 4" xfId="6588" xr:uid="{00000000-0005-0000-0000-00008C690000}"/>
    <cellStyle name="Migliaia 4 8 4 2" xfId="18005" xr:uid="{00000000-0005-0000-0000-00008D690000}"/>
    <cellStyle name="Migliaia 4 8 4 2 2" xfId="40842" xr:uid="{00000000-0005-0000-0000-00008E690000}"/>
    <cellStyle name="Migliaia 4 8 4 3" xfId="29425" xr:uid="{00000000-0005-0000-0000-00008F690000}"/>
    <cellStyle name="Migliaia 4 8 5" xfId="12297" xr:uid="{00000000-0005-0000-0000-000090690000}"/>
    <cellStyle name="Migliaia 4 8 5 2" xfId="35134" xr:uid="{00000000-0005-0000-0000-000091690000}"/>
    <cellStyle name="Migliaia 4 8 6" xfId="23717" xr:uid="{00000000-0005-0000-0000-000092690000}"/>
    <cellStyle name="Migliaia 4 9" xfId="1005" xr:uid="{00000000-0005-0000-0000-000093690000}"/>
    <cellStyle name="Migliaia 4 9 2" xfId="2521" xr:uid="{00000000-0005-0000-0000-000094690000}"/>
    <cellStyle name="Migliaia 4 9 2 2" xfId="5377" xr:uid="{00000000-0005-0000-0000-000095690000}"/>
    <cellStyle name="Migliaia 4 9 2 2 2" xfId="11085" xr:uid="{00000000-0005-0000-0000-000096690000}"/>
    <cellStyle name="Migliaia 4 9 2 2 2 2" xfId="22503" xr:uid="{00000000-0005-0000-0000-000097690000}"/>
    <cellStyle name="Migliaia 4 9 2 2 2 2 2" xfId="45340" xr:uid="{00000000-0005-0000-0000-000098690000}"/>
    <cellStyle name="Migliaia 4 9 2 2 2 3" xfId="33923" xr:uid="{00000000-0005-0000-0000-000099690000}"/>
    <cellStyle name="Migliaia 4 9 2 2 3" xfId="16795" xr:uid="{00000000-0005-0000-0000-00009A690000}"/>
    <cellStyle name="Migliaia 4 9 2 2 3 2" xfId="39632" xr:uid="{00000000-0005-0000-0000-00009B690000}"/>
    <cellStyle name="Migliaia 4 9 2 2 4" xfId="28215" xr:uid="{00000000-0005-0000-0000-00009C690000}"/>
    <cellStyle name="Migliaia 4 9 2 3" xfId="8232" xr:uid="{00000000-0005-0000-0000-00009D690000}"/>
    <cellStyle name="Migliaia 4 9 2 3 2" xfId="19649" xr:uid="{00000000-0005-0000-0000-00009E690000}"/>
    <cellStyle name="Migliaia 4 9 2 3 2 2" xfId="42486" xr:uid="{00000000-0005-0000-0000-00009F690000}"/>
    <cellStyle name="Migliaia 4 9 2 3 3" xfId="31069" xr:uid="{00000000-0005-0000-0000-0000A0690000}"/>
    <cellStyle name="Migliaia 4 9 2 4" xfId="13941" xr:uid="{00000000-0005-0000-0000-0000A1690000}"/>
    <cellStyle name="Migliaia 4 9 2 4 2" xfId="36778" xr:uid="{00000000-0005-0000-0000-0000A2690000}"/>
    <cellStyle name="Migliaia 4 9 2 5" xfId="25361" xr:uid="{00000000-0005-0000-0000-0000A3690000}"/>
    <cellStyle name="Migliaia 4 9 3" xfId="3950" xr:uid="{00000000-0005-0000-0000-0000A4690000}"/>
    <cellStyle name="Migliaia 4 9 3 2" xfId="9659" xr:uid="{00000000-0005-0000-0000-0000A5690000}"/>
    <cellStyle name="Migliaia 4 9 3 2 2" xfId="21076" xr:uid="{00000000-0005-0000-0000-0000A6690000}"/>
    <cellStyle name="Migliaia 4 9 3 2 2 2" xfId="43913" xr:uid="{00000000-0005-0000-0000-0000A7690000}"/>
    <cellStyle name="Migliaia 4 9 3 2 3" xfId="32496" xr:uid="{00000000-0005-0000-0000-0000A8690000}"/>
    <cellStyle name="Migliaia 4 9 3 3" xfId="15368" xr:uid="{00000000-0005-0000-0000-0000A9690000}"/>
    <cellStyle name="Migliaia 4 9 3 3 2" xfId="38205" xr:uid="{00000000-0005-0000-0000-0000AA690000}"/>
    <cellStyle name="Migliaia 4 9 3 4" xfId="26788" xr:uid="{00000000-0005-0000-0000-0000AB690000}"/>
    <cellStyle name="Migliaia 4 9 4" xfId="6805" xr:uid="{00000000-0005-0000-0000-0000AC690000}"/>
    <cellStyle name="Migliaia 4 9 4 2" xfId="18222" xr:uid="{00000000-0005-0000-0000-0000AD690000}"/>
    <cellStyle name="Migliaia 4 9 4 2 2" xfId="41059" xr:uid="{00000000-0005-0000-0000-0000AE690000}"/>
    <cellStyle name="Migliaia 4 9 4 3" xfId="29642" xr:uid="{00000000-0005-0000-0000-0000AF690000}"/>
    <cellStyle name="Migliaia 4 9 5" xfId="12514" xr:uid="{00000000-0005-0000-0000-0000B0690000}"/>
    <cellStyle name="Migliaia 4 9 5 2" xfId="35351" xr:uid="{00000000-0005-0000-0000-0000B1690000}"/>
    <cellStyle name="Migliaia 4 9 6" xfId="23934" xr:uid="{00000000-0005-0000-0000-0000B2690000}"/>
    <cellStyle name="Migliaia 5" xfId="76" xr:uid="{00000000-0005-0000-0000-0000B3690000}"/>
    <cellStyle name="Migliaia 5 10" xfId="1258" xr:uid="{00000000-0005-0000-0000-0000B4690000}"/>
    <cellStyle name="Migliaia 5 10 2" xfId="2742" xr:uid="{00000000-0005-0000-0000-0000B5690000}"/>
    <cellStyle name="Migliaia 5 10 2 2" xfId="5598" xr:uid="{00000000-0005-0000-0000-0000B6690000}"/>
    <cellStyle name="Migliaia 5 10 2 2 2" xfId="11306" xr:uid="{00000000-0005-0000-0000-0000B7690000}"/>
    <cellStyle name="Migliaia 5 10 2 2 2 2" xfId="22724" xr:uid="{00000000-0005-0000-0000-0000B8690000}"/>
    <cellStyle name="Migliaia 5 10 2 2 2 2 2" xfId="45561" xr:uid="{00000000-0005-0000-0000-0000B9690000}"/>
    <cellStyle name="Migliaia 5 10 2 2 2 3" xfId="34144" xr:uid="{00000000-0005-0000-0000-0000BA690000}"/>
    <cellStyle name="Migliaia 5 10 2 2 3" xfId="17016" xr:uid="{00000000-0005-0000-0000-0000BB690000}"/>
    <cellStyle name="Migliaia 5 10 2 2 3 2" xfId="39853" xr:uid="{00000000-0005-0000-0000-0000BC690000}"/>
    <cellStyle name="Migliaia 5 10 2 2 4" xfId="28436" xr:uid="{00000000-0005-0000-0000-0000BD690000}"/>
    <cellStyle name="Migliaia 5 10 2 3" xfId="8453" xr:uid="{00000000-0005-0000-0000-0000BE690000}"/>
    <cellStyle name="Migliaia 5 10 2 3 2" xfId="19870" xr:uid="{00000000-0005-0000-0000-0000BF690000}"/>
    <cellStyle name="Migliaia 5 10 2 3 2 2" xfId="42707" xr:uid="{00000000-0005-0000-0000-0000C0690000}"/>
    <cellStyle name="Migliaia 5 10 2 3 3" xfId="31290" xr:uid="{00000000-0005-0000-0000-0000C1690000}"/>
    <cellStyle name="Migliaia 5 10 2 4" xfId="14162" xr:uid="{00000000-0005-0000-0000-0000C2690000}"/>
    <cellStyle name="Migliaia 5 10 2 4 2" xfId="36999" xr:uid="{00000000-0005-0000-0000-0000C3690000}"/>
    <cellStyle name="Migliaia 5 10 2 5" xfId="25582" xr:uid="{00000000-0005-0000-0000-0000C4690000}"/>
    <cellStyle name="Migliaia 5 10 3" xfId="4171" xr:uid="{00000000-0005-0000-0000-0000C5690000}"/>
    <cellStyle name="Migliaia 5 10 3 2" xfId="9880" xr:uid="{00000000-0005-0000-0000-0000C6690000}"/>
    <cellStyle name="Migliaia 5 10 3 2 2" xfId="21297" xr:uid="{00000000-0005-0000-0000-0000C7690000}"/>
    <cellStyle name="Migliaia 5 10 3 2 2 2" xfId="44134" xr:uid="{00000000-0005-0000-0000-0000C8690000}"/>
    <cellStyle name="Migliaia 5 10 3 2 3" xfId="32717" xr:uid="{00000000-0005-0000-0000-0000C9690000}"/>
    <cellStyle name="Migliaia 5 10 3 3" xfId="15589" xr:uid="{00000000-0005-0000-0000-0000CA690000}"/>
    <cellStyle name="Migliaia 5 10 3 3 2" xfId="38426" xr:uid="{00000000-0005-0000-0000-0000CB690000}"/>
    <cellStyle name="Migliaia 5 10 3 4" xfId="27009" xr:uid="{00000000-0005-0000-0000-0000CC690000}"/>
    <cellStyle name="Migliaia 5 10 4" xfId="7026" xr:uid="{00000000-0005-0000-0000-0000CD690000}"/>
    <cellStyle name="Migliaia 5 10 4 2" xfId="18443" xr:uid="{00000000-0005-0000-0000-0000CE690000}"/>
    <cellStyle name="Migliaia 5 10 4 2 2" xfId="41280" xr:uid="{00000000-0005-0000-0000-0000CF690000}"/>
    <cellStyle name="Migliaia 5 10 4 3" xfId="29863" xr:uid="{00000000-0005-0000-0000-0000D0690000}"/>
    <cellStyle name="Migliaia 5 10 5" xfId="12735" xr:uid="{00000000-0005-0000-0000-0000D1690000}"/>
    <cellStyle name="Migliaia 5 10 5 2" xfId="35572" xr:uid="{00000000-0005-0000-0000-0000D2690000}"/>
    <cellStyle name="Migliaia 5 10 6" xfId="24155" xr:uid="{00000000-0005-0000-0000-0000D3690000}"/>
    <cellStyle name="Migliaia 5 11" xfId="1505" xr:uid="{00000000-0005-0000-0000-0000D4690000}"/>
    <cellStyle name="Migliaia 5 11 2" xfId="2959" xr:uid="{00000000-0005-0000-0000-0000D5690000}"/>
    <cellStyle name="Migliaia 5 11 2 2" xfId="5815" xr:uid="{00000000-0005-0000-0000-0000D6690000}"/>
    <cellStyle name="Migliaia 5 11 2 2 2" xfId="11523" xr:uid="{00000000-0005-0000-0000-0000D7690000}"/>
    <cellStyle name="Migliaia 5 11 2 2 2 2" xfId="22941" xr:uid="{00000000-0005-0000-0000-0000D8690000}"/>
    <cellStyle name="Migliaia 5 11 2 2 2 2 2" xfId="45778" xr:uid="{00000000-0005-0000-0000-0000D9690000}"/>
    <cellStyle name="Migliaia 5 11 2 2 2 3" xfId="34361" xr:uid="{00000000-0005-0000-0000-0000DA690000}"/>
    <cellStyle name="Migliaia 5 11 2 2 3" xfId="17233" xr:uid="{00000000-0005-0000-0000-0000DB690000}"/>
    <cellStyle name="Migliaia 5 11 2 2 3 2" xfId="40070" xr:uid="{00000000-0005-0000-0000-0000DC690000}"/>
    <cellStyle name="Migliaia 5 11 2 2 4" xfId="28653" xr:uid="{00000000-0005-0000-0000-0000DD690000}"/>
    <cellStyle name="Migliaia 5 11 2 3" xfId="8670" xr:uid="{00000000-0005-0000-0000-0000DE690000}"/>
    <cellStyle name="Migliaia 5 11 2 3 2" xfId="20087" xr:uid="{00000000-0005-0000-0000-0000DF690000}"/>
    <cellStyle name="Migliaia 5 11 2 3 2 2" xfId="42924" xr:uid="{00000000-0005-0000-0000-0000E0690000}"/>
    <cellStyle name="Migliaia 5 11 2 3 3" xfId="31507" xr:uid="{00000000-0005-0000-0000-0000E1690000}"/>
    <cellStyle name="Migliaia 5 11 2 4" xfId="14379" xr:uid="{00000000-0005-0000-0000-0000E2690000}"/>
    <cellStyle name="Migliaia 5 11 2 4 2" xfId="37216" xr:uid="{00000000-0005-0000-0000-0000E3690000}"/>
    <cellStyle name="Migliaia 5 11 2 5" xfId="25799" xr:uid="{00000000-0005-0000-0000-0000E4690000}"/>
    <cellStyle name="Migliaia 5 11 3" xfId="4388" xr:uid="{00000000-0005-0000-0000-0000E5690000}"/>
    <cellStyle name="Migliaia 5 11 3 2" xfId="10097" xr:uid="{00000000-0005-0000-0000-0000E6690000}"/>
    <cellStyle name="Migliaia 5 11 3 2 2" xfId="21514" xr:uid="{00000000-0005-0000-0000-0000E7690000}"/>
    <cellStyle name="Migliaia 5 11 3 2 2 2" xfId="44351" xr:uid="{00000000-0005-0000-0000-0000E8690000}"/>
    <cellStyle name="Migliaia 5 11 3 2 3" xfId="32934" xr:uid="{00000000-0005-0000-0000-0000E9690000}"/>
    <cellStyle name="Migliaia 5 11 3 3" xfId="15806" xr:uid="{00000000-0005-0000-0000-0000EA690000}"/>
    <cellStyle name="Migliaia 5 11 3 3 2" xfId="38643" xr:uid="{00000000-0005-0000-0000-0000EB690000}"/>
    <cellStyle name="Migliaia 5 11 3 4" xfId="27226" xr:uid="{00000000-0005-0000-0000-0000EC690000}"/>
    <cellStyle name="Migliaia 5 11 4" xfId="7243" xr:uid="{00000000-0005-0000-0000-0000ED690000}"/>
    <cellStyle name="Migliaia 5 11 4 2" xfId="18660" xr:uid="{00000000-0005-0000-0000-0000EE690000}"/>
    <cellStyle name="Migliaia 5 11 4 2 2" xfId="41497" xr:uid="{00000000-0005-0000-0000-0000EF690000}"/>
    <cellStyle name="Migliaia 5 11 4 3" xfId="30080" xr:uid="{00000000-0005-0000-0000-0000F0690000}"/>
    <cellStyle name="Migliaia 5 11 5" xfId="12952" xr:uid="{00000000-0005-0000-0000-0000F1690000}"/>
    <cellStyle name="Migliaia 5 11 5 2" xfId="35789" xr:uid="{00000000-0005-0000-0000-0000F2690000}"/>
    <cellStyle name="Migliaia 5 11 6" xfId="24372" xr:uid="{00000000-0005-0000-0000-0000F3690000}"/>
    <cellStyle name="Migliaia 5 12" xfId="196" xr:uid="{00000000-0005-0000-0000-0000F4690000}"/>
    <cellStyle name="Migliaia 5 12 2" xfId="1842" xr:uid="{00000000-0005-0000-0000-0000F5690000}"/>
    <cellStyle name="Migliaia 5 12 2 2" xfId="4698" xr:uid="{00000000-0005-0000-0000-0000F6690000}"/>
    <cellStyle name="Migliaia 5 12 2 2 2" xfId="10407" xr:uid="{00000000-0005-0000-0000-0000F7690000}"/>
    <cellStyle name="Migliaia 5 12 2 2 2 2" xfId="21824" xr:uid="{00000000-0005-0000-0000-0000F8690000}"/>
    <cellStyle name="Migliaia 5 12 2 2 2 2 2" xfId="44661" xr:uid="{00000000-0005-0000-0000-0000F9690000}"/>
    <cellStyle name="Migliaia 5 12 2 2 2 3" xfId="33244" xr:uid="{00000000-0005-0000-0000-0000FA690000}"/>
    <cellStyle name="Migliaia 5 12 2 2 3" xfId="16116" xr:uid="{00000000-0005-0000-0000-0000FB690000}"/>
    <cellStyle name="Migliaia 5 12 2 2 3 2" xfId="38953" xr:uid="{00000000-0005-0000-0000-0000FC690000}"/>
    <cellStyle name="Migliaia 5 12 2 2 4" xfId="27536" xr:uid="{00000000-0005-0000-0000-0000FD690000}"/>
    <cellStyle name="Migliaia 5 12 2 3" xfId="7553" xr:uid="{00000000-0005-0000-0000-0000FE690000}"/>
    <cellStyle name="Migliaia 5 12 2 3 2" xfId="18970" xr:uid="{00000000-0005-0000-0000-0000FF690000}"/>
    <cellStyle name="Migliaia 5 12 2 3 2 2" xfId="41807" xr:uid="{00000000-0005-0000-0000-0000006A0000}"/>
    <cellStyle name="Migliaia 5 12 2 3 3" xfId="30390" xr:uid="{00000000-0005-0000-0000-0000016A0000}"/>
    <cellStyle name="Migliaia 5 12 2 4" xfId="13262" xr:uid="{00000000-0005-0000-0000-0000026A0000}"/>
    <cellStyle name="Migliaia 5 12 2 4 2" xfId="36099" xr:uid="{00000000-0005-0000-0000-0000036A0000}"/>
    <cellStyle name="Migliaia 5 12 2 5" xfId="24682" xr:uid="{00000000-0005-0000-0000-0000046A0000}"/>
    <cellStyle name="Migliaia 5 12 3" xfId="3271" xr:uid="{00000000-0005-0000-0000-0000056A0000}"/>
    <cellStyle name="Migliaia 5 12 3 2" xfId="8980" xr:uid="{00000000-0005-0000-0000-0000066A0000}"/>
    <cellStyle name="Migliaia 5 12 3 2 2" xfId="20397" xr:uid="{00000000-0005-0000-0000-0000076A0000}"/>
    <cellStyle name="Migliaia 5 12 3 2 2 2" xfId="43234" xr:uid="{00000000-0005-0000-0000-0000086A0000}"/>
    <cellStyle name="Migliaia 5 12 3 2 3" xfId="31817" xr:uid="{00000000-0005-0000-0000-0000096A0000}"/>
    <cellStyle name="Migliaia 5 12 3 3" xfId="14689" xr:uid="{00000000-0005-0000-0000-00000A6A0000}"/>
    <cellStyle name="Migliaia 5 12 3 3 2" xfId="37526" xr:uid="{00000000-0005-0000-0000-00000B6A0000}"/>
    <cellStyle name="Migliaia 5 12 3 4" xfId="26109" xr:uid="{00000000-0005-0000-0000-00000C6A0000}"/>
    <cellStyle name="Migliaia 5 12 4" xfId="6126" xr:uid="{00000000-0005-0000-0000-00000D6A0000}"/>
    <cellStyle name="Migliaia 5 12 4 2" xfId="17543" xr:uid="{00000000-0005-0000-0000-00000E6A0000}"/>
    <cellStyle name="Migliaia 5 12 4 2 2" xfId="40380" xr:uid="{00000000-0005-0000-0000-00000F6A0000}"/>
    <cellStyle name="Migliaia 5 12 4 3" xfId="28963" xr:uid="{00000000-0005-0000-0000-0000106A0000}"/>
    <cellStyle name="Migliaia 5 12 5" xfId="11835" xr:uid="{00000000-0005-0000-0000-0000116A0000}"/>
    <cellStyle name="Migliaia 5 12 5 2" xfId="34672" xr:uid="{00000000-0005-0000-0000-0000126A0000}"/>
    <cellStyle name="Migliaia 5 12 6" xfId="23255" xr:uid="{00000000-0005-0000-0000-0000136A0000}"/>
    <cellStyle name="Migliaia 5 13" xfId="1783" xr:uid="{00000000-0005-0000-0000-0000146A0000}"/>
    <cellStyle name="Migliaia 5 13 2" xfId="4639" xr:uid="{00000000-0005-0000-0000-0000156A0000}"/>
    <cellStyle name="Migliaia 5 13 2 2" xfId="10348" xr:uid="{00000000-0005-0000-0000-0000166A0000}"/>
    <cellStyle name="Migliaia 5 13 2 2 2" xfId="21765" xr:uid="{00000000-0005-0000-0000-0000176A0000}"/>
    <cellStyle name="Migliaia 5 13 2 2 2 2" xfId="44602" xr:uid="{00000000-0005-0000-0000-0000186A0000}"/>
    <cellStyle name="Migliaia 5 13 2 2 3" xfId="33185" xr:uid="{00000000-0005-0000-0000-0000196A0000}"/>
    <cellStyle name="Migliaia 5 13 2 3" xfId="16057" xr:uid="{00000000-0005-0000-0000-00001A6A0000}"/>
    <cellStyle name="Migliaia 5 13 2 3 2" xfId="38894" xr:uid="{00000000-0005-0000-0000-00001B6A0000}"/>
    <cellStyle name="Migliaia 5 13 2 4" xfId="27477" xr:uid="{00000000-0005-0000-0000-00001C6A0000}"/>
    <cellStyle name="Migliaia 5 13 3" xfId="7494" xr:uid="{00000000-0005-0000-0000-00001D6A0000}"/>
    <cellStyle name="Migliaia 5 13 3 2" xfId="18911" xr:uid="{00000000-0005-0000-0000-00001E6A0000}"/>
    <cellStyle name="Migliaia 5 13 3 2 2" xfId="41748" xr:uid="{00000000-0005-0000-0000-00001F6A0000}"/>
    <cellStyle name="Migliaia 5 13 3 3" xfId="30331" xr:uid="{00000000-0005-0000-0000-0000206A0000}"/>
    <cellStyle name="Migliaia 5 13 4" xfId="13203" xr:uid="{00000000-0005-0000-0000-0000216A0000}"/>
    <cellStyle name="Migliaia 5 13 4 2" xfId="36040" xr:uid="{00000000-0005-0000-0000-0000226A0000}"/>
    <cellStyle name="Migliaia 5 13 5" xfId="24623" xr:uid="{00000000-0005-0000-0000-0000236A0000}"/>
    <cellStyle name="Migliaia 5 14" xfId="3212" xr:uid="{00000000-0005-0000-0000-0000246A0000}"/>
    <cellStyle name="Migliaia 5 14 2" xfId="8921" xr:uid="{00000000-0005-0000-0000-0000256A0000}"/>
    <cellStyle name="Migliaia 5 14 2 2" xfId="20338" xr:uid="{00000000-0005-0000-0000-0000266A0000}"/>
    <cellStyle name="Migliaia 5 14 2 2 2" xfId="43175" xr:uid="{00000000-0005-0000-0000-0000276A0000}"/>
    <cellStyle name="Migliaia 5 14 2 3" xfId="31758" xr:uid="{00000000-0005-0000-0000-0000286A0000}"/>
    <cellStyle name="Migliaia 5 14 3" xfId="14630" xr:uid="{00000000-0005-0000-0000-0000296A0000}"/>
    <cellStyle name="Migliaia 5 14 3 2" xfId="37467" xr:uid="{00000000-0005-0000-0000-00002A6A0000}"/>
    <cellStyle name="Migliaia 5 14 4" xfId="26050" xr:uid="{00000000-0005-0000-0000-00002B6A0000}"/>
    <cellStyle name="Migliaia 5 15" xfId="6067" xr:uid="{00000000-0005-0000-0000-00002C6A0000}"/>
    <cellStyle name="Migliaia 5 15 2" xfId="17484" xr:uid="{00000000-0005-0000-0000-00002D6A0000}"/>
    <cellStyle name="Migliaia 5 15 2 2" xfId="40321" xr:uid="{00000000-0005-0000-0000-00002E6A0000}"/>
    <cellStyle name="Migliaia 5 15 3" xfId="28904" xr:uid="{00000000-0005-0000-0000-00002F6A0000}"/>
    <cellStyle name="Migliaia 5 16" xfId="11776" xr:uid="{00000000-0005-0000-0000-0000306A0000}"/>
    <cellStyle name="Migliaia 5 16 2" xfId="34613" xr:uid="{00000000-0005-0000-0000-0000316A0000}"/>
    <cellStyle name="Migliaia 5 17" xfId="23196" xr:uid="{00000000-0005-0000-0000-0000326A0000}"/>
    <cellStyle name="Migliaia 5 18" xfId="142" xr:uid="{00000000-0005-0000-0000-0000336A0000}"/>
    <cellStyle name="Migliaia 5 2" xfId="128" xr:uid="{00000000-0005-0000-0000-0000346A0000}"/>
    <cellStyle name="Migliaia 5 2 10" xfId="1883" xr:uid="{00000000-0005-0000-0000-0000356A0000}"/>
    <cellStyle name="Migliaia 5 2 10 2" xfId="4739" xr:uid="{00000000-0005-0000-0000-0000366A0000}"/>
    <cellStyle name="Migliaia 5 2 10 2 2" xfId="10448" xr:uid="{00000000-0005-0000-0000-0000376A0000}"/>
    <cellStyle name="Migliaia 5 2 10 2 2 2" xfId="21865" xr:uid="{00000000-0005-0000-0000-0000386A0000}"/>
    <cellStyle name="Migliaia 5 2 10 2 2 2 2" xfId="44702" xr:uid="{00000000-0005-0000-0000-0000396A0000}"/>
    <cellStyle name="Migliaia 5 2 10 2 2 3" xfId="33285" xr:uid="{00000000-0005-0000-0000-00003A6A0000}"/>
    <cellStyle name="Migliaia 5 2 10 2 3" xfId="16157" xr:uid="{00000000-0005-0000-0000-00003B6A0000}"/>
    <cellStyle name="Migliaia 5 2 10 2 3 2" xfId="38994" xr:uid="{00000000-0005-0000-0000-00003C6A0000}"/>
    <cellStyle name="Migliaia 5 2 10 2 4" xfId="27577" xr:uid="{00000000-0005-0000-0000-00003D6A0000}"/>
    <cellStyle name="Migliaia 5 2 10 3" xfId="7594" xr:uid="{00000000-0005-0000-0000-00003E6A0000}"/>
    <cellStyle name="Migliaia 5 2 10 3 2" xfId="19011" xr:uid="{00000000-0005-0000-0000-00003F6A0000}"/>
    <cellStyle name="Migliaia 5 2 10 3 2 2" xfId="41848" xr:uid="{00000000-0005-0000-0000-0000406A0000}"/>
    <cellStyle name="Migliaia 5 2 10 3 3" xfId="30431" xr:uid="{00000000-0005-0000-0000-0000416A0000}"/>
    <cellStyle name="Migliaia 5 2 10 4" xfId="13303" xr:uid="{00000000-0005-0000-0000-0000426A0000}"/>
    <cellStyle name="Migliaia 5 2 10 4 2" xfId="36140" xr:uid="{00000000-0005-0000-0000-0000436A0000}"/>
    <cellStyle name="Migliaia 5 2 10 5" xfId="24723" xr:uid="{00000000-0005-0000-0000-0000446A0000}"/>
    <cellStyle name="Migliaia 5 2 11" xfId="3312" xr:uid="{00000000-0005-0000-0000-0000456A0000}"/>
    <cellStyle name="Migliaia 5 2 11 2" xfId="9021" xr:uid="{00000000-0005-0000-0000-0000466A0000}"/>
    <cellStyle name="Migliaia 5 2 11 2 2" xfId="20438" xr:uid="{00000000-0005-0000-0000-0000476A0000}"/>
    <cellStyle name="Migliaia 5 2 11 2 2 2" xfId="43275" xr:uid="{00000000-0005-0000-0000-0000486A0000}"/>
    <cellStyle name="Migliaia 5 2 11 2 3" xfId="31858" xr:uid="{00000000-0005-0000-0000-0000496A0000}"/>
    <cellStyle name="Migliaia 5 2 11 3" xfId="14730" xr:uid="{00000000-0005-0000-0000-00004A6A0000}"/>
    <cellStyle name="Migliaia 5 2 11 3 2" xfId="37567" xr:uid="{00000000-0005-0000-0000-00004B6A0000}"/>
    <cellStyle name="Migliaia 5 2 11 4" xfId="26150" xr:uid="{00000000-0005-0000-0000-00004C6A0000}"/>
    <cellStyle name="Migliaia 5 2 12" xfId="6167" xr:uid="{00000000-0005-0000-0000-00004D6A0000}"/>
    <cellStyle name="Migliaia 5 2 12 2" xfId="17584" xr:uid="{00000000-0005-0000-0000-00004E6A0000}"/>
    <cellStyle name="Migliaia 5 2 12 2 2" xfId="40421" xr:uid="{00000000-0005-0000-0000-00004F6A0000}"/>
    <cellStyle name="Migliaia 5 2 12 3" xfId="29004" xr:uid="{00000000-0005-0000-0000-0000506A0000}"/>
    <cellStyle name="Migliaia 5 2 13" xfId="11876" xr:uid="{00000000-0005-0000-0000-0000516A0000}"/>
    <cellStyle name="Migliaia 5 2 13 2" xfId="34713" xr:uid="{00000000-0005-0000-0000-0000526A0000}"/>
    <cellStyle name="Migliaia 5 2 14" xfId="23296" xr:uid="{00000000-0005-0000-0000-0000536A0000}"/>
    <cellStyle name="Migliaia 5 2 15" xfId="250" xr:uid="{00000000-0005-0000-0000-0000546A0000}"/>
    <cellStyle name="Migliaia 5 2 2" xfId="328" xr:uid="{00000000-0005-0000-0000-0000556A0000}"/>
    <cellStyle name="Migliaia 5 2 2 10" xfId="6241" xr:uid="{00000000-0005-0000-0000-0000566A0000}"/>
    <cellStyle name="Migliaia 5 2 2 10 2" xfId="17658" xr:uid="{00000000-0005-0000-0000-0000576A0000}"/>
    <cellStyle name="Migliaia 5 2 2 10 2 2" xfId="40495" xr:uid="{00000000-0005-0000-0000-0000586A0000}"/>
    <cellStyle name="Migliaia 5 2 2 10 3" xfId="29078" xr:uid="{00000000-0005-0000-0000-0000596A0000}"/>
    <cellStyle name="Migliaia 5 2 2 11" xfId="11950" xr:uid="{00000000-0005-0000-0000-00005A6A0000}"/>
    <cellStyle name="Migliaia 5 2 2 11 2" xfId="34787" xr:uid="{00000000-0005-0000-0000-00005B6A0000}"/>
    <cellStyle name="Migliaia 5 2 2 12" xfId="23370" xr:uid="{00000000-0005-0000-0000-00005C6A0000}"/>
    <cellStyle name="Migliaia 5 2 2 2" xfId="478" xr:uid="{00000000-0005-0000-0000-00005D6A0000}"/>
    <cellStyle name="Migliaia 5 2 2 2 10" xfId="12070" xr:uid="{00000000-0005-0000-0000-00005E6A0000}"/>
    <cellStyle name="Migliaia 5 2 2 2 10 2" xfId="34907" xr:uid="{00000000-0005-0000-0000-00005F6A0000}"/>
    <cellStyle name="Migliaia 5 2 2 2 11" xfId="23490" xr:uid="{00000000-0005-0000-0000-0000606A0000}"/>
    <cellStyle name="Migliaia 5 2 2 2 2" xfId="732" xr:uid="{00000000-0005-0000-0000-0000616A0000}"/>
    <cellStyle name="Migliaia 5 2 2 2 2 2" xfId="2294" xr:uid="{00000000-0005-0000-0000-0000626A0000}"/>
    <cellStyle name="Migliaia 5 2 2 2 2 2 2" xfId="5150" xr:uid="{00000000-0005-0000-0000-0000636A0000}"/>
    <cellStyle name="Migliaia 5 2 2 2 2 2 2 2" xfId="10858" xr:uid="{00000000-0005-0000-0000-0000646A0000}"/>
    <cellStyle name="Migliaia 5 2 2 2 2 2 2 2 2" xfId="22276" xr:uid="{00000000-0005-0000-0000-0000656A0000}"/>
    <cellStyle name="Migliaia 5 2 2 2 2 2 2 2 2 2" xfId="45113" xr:uid="{00000000-0005-0000-0000-0000666A0000}"/>
    <cellStyle name="Migliaia 5 2 2 2 2 2 2 2 3" xfId="33696" xr:uid="{00000000-0005-0000-0000-0000676A0000}"/>
    <cellStyle name="Migliaia 5 2 2 2 2 2 2 3" xfId="16568" xr:uid="{00000000-0005-0000-0000-0000686A0000}"/>
    <cellStyle name="Migliaia 5 2 2 2 2 2 2 3 2" xfId="39405" xr:uid="{00000000-0005-0000-0000-0000696A0000}"/>
    <cellStyle name="Migliaia 5 2 2 2 2 2 2 4" xfId="27988" xr:uid="{00000000-0005-0000-0000-00006A6A0000}"/>
    <cellStyle name="Migliaia 5 2 2 2 2 2 3" xfId="8005" xr:uid="{00000000-0005-0000-0000-00006B6A0000}"/>
    <cellStyle name="Migliaia 5 2 2 2 2 2 3 2" xfId="19422" xr:uid="{00000000-0005-0000-0000-00006C6A0000}"/>
    <cellStyle name="Migliaia 5 2 2 2 2 2 3 2 2" xfId="42259" xr:uid="{00000000-0005-0000-0000-00006D6A0000}"/>
    <cellStyle name="Migliaia 5 2 2 2 2 2 3 3" xfId="30842" xr:uid="{00000000-0005-0000-0000-00006E6A0000}"/>
    <cellStyle name="Migliaia 5 2 2 2 2 2 4" xfId="13714" xr:uid="{00000000-0005-0000-0000-00006F6A0000}"/>
    <cellStyle name="Migliaia 5 2 2 2 2 2 4 2" xfId="36551" xr:uid="{00000000-0005-0000-0000-0000706A0000}"/>
    <cellStyle name="Migliaia 5 2 2 2 2 2 5" xfId="25134" xr:uid="{00000000-0005-0000-0000-0000716A0000}"/>
    <cellStyle name="Migliaia 5 2 2 2 2 3" xfId="3723" xr:uid="{00000000-0005-0000-0000-0000726A0000}"/>
    <cellStyle name="Migliaia 5 2 2 2 2 3 2" xfId="9432" xr:uid="{00000000-0005-0000-0000-0000736A0000}"/>
    <cellStyle name="Migliaia 5 2 2 2 2 3 2 2" xfId="20849" xr:uid="{00000000-0005-0000-0000-0000746A0000}"/>
    <cellStyle name="Migliaia 5 2 2 2 2 3 2 2 2" xfId="43686" xr:uid="{00000000-0005-0000-0000-0000756A0000}"/>
    <cellStyle name="Migliaia 5 2 2 2 2 3 2 3" xfId="32269" xr:uid="{00000000-0005-0000-0000-0000766A0000}"/>
    <cellStyle name="Migliaia 5 2 2 2 2 3 3" xfId="15141" xr:uid="{00000000-0005-0000-0000-0000776A0000}"/>
    <cellStyle name="Migliaia 5 2 2 2 2 3 3 2" xfId="37978" xr:uid="{00000000-0005-0000-0000-0000786A0000}"/>
    <cellStyle name="Migliaia 5 2 2 2 2 3 4" xfId="26561" xr:uid="{00000000-0005-0000-0000-0000796A0000}"/>
    <cellStyle name="Migliaia 5 2 2 2 2 4" xfId="6578" xr:uid="{00000000-0005-0000-0000-00007A6A0000}"/>
    <cellStyle name="Migliaia 5 2 2 2 2 4 2" xfId="17995" xr:uid="{00000000-0005-0000-0000-00007B6A0000}"/>
    <cellStyle name="Migliaia 5 2 2 2 2 4 2 2" xfId="40832" xr:uid="{00000000-0005-0000-0000-00007C6A0000}"/>
    <cellStyle name="Migliaia 5 2 2 2 2 4 3" xfId="29415" xr:uid="{00000000-0005-0000-0000-00007D6A0000}"/>
    <cellStyle name="Migliaia 5 2 2 2 2 5" xfId="12287" xr:uid="{00000000-0005-0000-0000-00007E6A0000}"/>
    <cellStyle name="Migliaia 5 2 2 2 2 5 2" xfId="35124" xr:uid="{00000000-0005-0000-0000-00007F6A0000}"/>
    <cellStyle name="Migliaia 5 2 2 2 2 6" xfId="23707" xr:uid="{00000000-0005-0000-0000-0000806A0000}"/>
    <cellStyle name="Migliaia 5 2 2 2 3" xfId="992" xr:uid="{00000000-0005-0000-0000-0000816A0000}"/>
    <cellStyle name="Migliaia 5 2 2 2 3 2" xfId="2511" xr:uid="{00000000-0005-0000-0000-0000826A0000}"/>
    <cellStyle name="Migliaia 5 2 2 2 3 2 2" xfId="5367" xr:uid="{00000000-0005-0000-0000-0000836A0000}"/>
    <cellStyle name="Migliaia 5 2 2 2 3 2 2 2" xfId="11075" xr:uid="{00000000-0005-0000-0000-0000846A0000}"/>
    <cellStyle name="Migliaia 5 2 2 2 3 2 2 2 2" xfId="22493" xr:uid="{00000000-0005-0000-0000-0000856A0000}"/>
    <cellStyle name="Migliaia 5 2 2 2 3 2 2 2 2 2" xfId="45330" xr:uid="{00000000-0005-0000-0000-0000866A0000}"/>
    <cellStyle name="Migliaia 5 2 2 2 3 2 2 2 3" xfId="33913" xr:uid="{00000000-0005-0000-0000-0000876A0000}"/>
    <cellStyle name="Migliaia 5 2 2 2 3 2 2 3" xfId="16785" xr:uid="{00000000-0005-0000-0000-0000886A0000}"/>
    <cellStyle name="Migliaia 5 2 2 2 3 2 2 3 2" xfId="39622" xr:uid="{00000000-0005-0000-0000-0000896A0000}"/>
    <cellStyle name="Migliaia 5 2 2 2 3 2 2 4" xfId="28205" xr:uid="{00000000-0005-0000-0000-00008A6A0000}"/>
    <cellStyle name="Migliaia 5 2 2 2 3 2 3" xfId="8222" xr:uid="{00000000-0005-0000-0000-00008B6A0000}"/>
    <cellStyle name="Migliaia 5 2 2 2 3 2 3 2" xfId="19639" xr:uid="{00000000-0005-0000-0000-00008C6A0000}"/>
    <cellStyle name="Migliaia 5 2 2 2 3 2 3 2 2" xfId="42476" xr:uid="{00000000-0005-0000-0000-00008D6A0000}"/>
    <cellStyle name="Migliaia 5 2 2 2 3 2 3 3" xfId="31059" xr:uid="{00000000-0005-0000-0000-00008E6A0000}"/>
    <cellStyle name="Migliaia 5 2 2 2 3 2 4" xfId="13931" xr:uid="{00000000-0005-0000-0000-00008F6A0000}"/>
    <cellStyle name="Migliaia 5 2 2 2 3 2 4 2" xfId="36768" xr:uid="{00000000-0005-0000-0000-0000906A0000}"/>
    <cellStyle name="Migliaia 5 2 2 2 3 2 5" xfId="25351" xr:uid="{00000000-0005-0000-0000-0000916A0000}"/>
    <cellStyle name="Migliaia 5 2 2 2 3 3" xfId="3940" xr:uid="{00000000-0005-0000-0000-0000926A0000}"/>
    <cellStyle name="Migliaia 5 2 2 2 3 3 2" xfId="9649" xr:uid="{00000000-0005-0000-0000-0000936A0000}"/>
    <cellStyle name="Migliaia 5 2 2 2 3 3 2 2" xfId="21066" xr:uid="{00000000-0005-0000-0000-0000946A0000}"/>
    <cellStyle name="Migliaia 5 2 2 2 3 3 2 2 2" xfId="43903" xr:uid="{00000000-0005-0000-0000-0000956A0000}"/>
    <cellStyle name="Migliaia 5 2 2 2 3 3 2 3" xfId="32486" xr:uid="{00000000-0005-0000-0000-0000966A0000}"/>
    <cellStyle name="Migliaia 5 2 2 2 3 3 3" xfId="15358" xr:uid="{00000000-0005-0000-0000-0000976A0000}"/>
    <cellStyle name="Migliaia 5 2 2 2 3 3 3 2" xfId="38195" xr:uid="{00000000-0005-0000-0000-0000986A0000}"/>
    <cellStyle name="Migliaia 5 2 2 2 3 3 4" xfId="26778" xr:uid="{00000000-0005-0000-0000-0000996A0000}"/>
    <cellStyle name="Migliaia 5 2 2 2 3 4" xfId="6795" xr:uid="{00000000-0005-0000-0000-00009A6A0000}"/>
    <cellStyle name="Migliaia 5 2 2 2 3 4 2" xfId="18212" xr:uid="{00000000-0005-0000-0000-00009B6A0000}"/>
    <cellStyle name="Migliaia 5 2 2 2 3 4 2 2" xfId="41049" xr:uid="{00000000-0005-0000-0000-00009C6A0000}"/>
    <cellStyle name="Migliaia 5 2 2 2 3 4 3" xfId="29632" xr:uid="{00000000-0005-0000-0000-00009D6A0000}"/>
    <cellStyle name="Migliaia 5 2 2 2 3 5" xfId="12504" xr:uid="{00000000-0005-0000-0000-00009E6A0000}"/>
    <cellStyle name="Migliaia 5 2 2 2 3 5 2" xfId="35341" xr:uid="{00000000-0005-0000-0000-00009F6A0000}"/>
    <cellStyle name="Migliaia 5 2 2 2 3 6" xfId="23924" xr:uid="{00000000-0005-0000-0000-0000A06A0000}"/>
    <cellStyle name="Migliaia 5 2 2 2 4" xfId="1239" xr:uid="{00000000-0005-0000-0000-0000A16A0000}"/>
    <cellStyle name="Migliaia 5 2 2 2 4 2" xfId="2728" xr:uid="{00000000-0005-0000-0000-0000A26A0000}"/>
    <cellStyle name="Migliaia 5 2 2 2 4 2 2" xfId="5584" xr:uid="{00000000-0005-0000-0000-0000A36A0000}"/>
    <cellStyle name="Migliaia 5 2 2 2 4 2 2 2" xfId="11292" xr:uid="{00000000-0005-0000-0000-0000A46A0000}"/>
    <cellStyle name="Migliaia 5 2 2 2 4 2 2 2 2" xfId="22710" xr:uid="{00000000-0005-0000-0000-0000A56A0000}"/>
    <cellStyle name="Migliaia 5 2 2 2 4 2 2 2 2 2" xfId="45547" xr:uid="{00000000-0005-0000-0000-0000A66A0000}"/>
    <cellStyle name="Migliaia 5 2 2 2 4 2 2 2 3" xfId="34130" xr:uid="{00000000-0005-0000-0000-0000A76A0000}"/>
    <cellStyle name="Migliaia 5 2 2 2 4 2 2 3" xfId="17002" xr:uid="{00000000-0005-0000-0000-0000A86A0000}"/>
    <cellStyle name="Migliaia 5 2 2 2 4 2 2 3 2" xfId="39839" xr:uid="{00000000-0005-0000-0000-0000A96A0000}"/>
    <cellStyle name="Migliaia 5 2 2 2 4 2 2 4" xfId="28422" xr:uid="{00000000-0005-0000-0000-0000AA6A0000}"/>
    <cellStyle name="Migliaia 5 2 2 2 4 2 3" xfId="8439" xr:uid="{00000000-0005-0000-0000-0000AB6A0000}"/>
    <cellStyle name="Migliaia 5 2 2 2 4 2 3 2" xfId="19856" xr:uid="{00000000-0005-0000-0000-0000AC6A0000}"/>
    <cellStyle name="Migliaia 5 2 2 2 4 2 3 2 2" xfId="42693" xr:uid="{00000000-0005-0000-0000-0000AD6A0000}"/>
    <cellStyle name="Migliaia 5 2 2 2 4 2 3 3" xfId="31276" xr:uid="{00000000-0005-0000-0000-0000AE6A0000}"/>
    <cellStyle name="Migliaia 5 2 2 2 4 2 4" xfId="14148" xr:uid="{00000000-0005-0000-0000-0000AF6A0000}"/>
    <cellStyle name="Migliaia 5 2 2 2 4 2 4 2" xfId="36985" xr:uid="{00000000-0005-0000-0000-0000B06A0000}"/>
    <cellStyle name="Migliaia 5 2 2 2 4 2 5" xfId="25568" xr:uid="{00000000-0005-0000-0000-0000B16A0000}"/>
    <cellStyle name="Migliaia 5 2 2 2 4 3" xfId="4157" xr:uid="{00000000-0005-0000-0000-0000B26A0000}"/>
    <cellStyle name="Migliaia 5 2 2 2 4 3 2" xfId="9866" xr:uid="{00000000-0005-0000-0000-0000B36A0000}"/>
    <cellStyle name="Migliaia 5 2 2 2 4 3 2 2" xfId="21283" xr:uid="{00000000-0005-0000-0000-0000B46A0000}"/>
    <cellStyle name="Migliaia 5 2 2 2 4 3 2 2 2" xfId="44120" xr:uid="{00000000-0005-0000-0000-0000B56A0000}"/>
    <cellStyle name="Migliaia 5 2 2 2 4 3 2 3" xfId="32703" xr:uid="{00000000-0005-0000-0000-0000B66A0000}"/>
    <cellStyle name="Migliaia 5 2 2 2 4 3 3" xfId="15575" xr:uid="{00000000-0005-0000-0000-0000B76A0000}"/>
    <cellStyle name="Migliaia 5 2 2 2 4 3 3 2" xfId="38412" xr:uid="{00000000-0005-0000-0000-0000B86A0000}"/>
    <cellStyle name="Migliaia 5 2 2 2 4 3 4" xfId="26995" xr:uid="{00000000-0005-0000-0000-0000B96A0000}"/>
    <cellStyle name="Migliaia 5 2 2 2 4 4" xfId="7012" xr:uid="{00000000-0005-0000-0000-0000BA6A0000}"/>
    <cellStyle name="Migliaia 5 2 2 2 4 4 2" xfId="18429" xr:uid="{00000000-0005-0000-0000-0000BB6A0000}"/>
    <cellStyle name="Migliaia 5 2 2 2 4 4 2 2" xfId="41266" xr:uid="{00000000-0005-0000-0000-0000BC6A0000}"/>
    <cellStyle name="Migliaia 5 2 2 2 4 4 3" xfId="29849" xr:uid="{00000000-0005-0000-0000-0000BD6A0000}"/>
    <cellStyle name="Migliaia 5 2 2 2 4 5" xfId="12721" xr:uid="{00000000-0005-0000-0000-0000BE6A0000}"/>
    <cellStyle name="Migliaia 5 2 2 2 4 5 2" xfId="35558" xr:uid="{00000000-0005-0000-0000-0000BF6A0000}"/>
    <cellStyle name="Migliaia 5 2 2 2 4 6" xfId="24141" xr:uid="{00000000-0005-0000-0000-0000C06A0000}"/>
    <cellStyle name="Migliaia 5 2 2 2 5" xfId="1486" xr:uid="{00000000-0005-0000-0000-0000C16A0000}"/>
    <cellStyle name="Migliaia 5 2 2 2 5 2" xfId="2945" xr:uid="{00000000-0005-0000-0000-0000C26A0000}"/>
    <cellStyle name="Migliaia 5 2 2 2 5 2 2" xfId="5801" xr:uid="{00000000-0005-0000-0000-0000C36A0000}"/>
    <cellStyle name="Migliaia 5 2 2 2 5 2 2 2" xfId="11509" xr:uid="{00000000-0005-0000-0000-0000C46A0000}"/>
    <cellStyle name="Migliaia 5 2 2 2 5 2 2 2 2" xfId="22927" xr:uid="{00000000-0005-0000-0000-0000C56A0000}"/>
    <cellStyle name="Migliaia 5 2 2 2 5 2 2 2 2 2" xfId="45764" xr:uid="{00000000-0005-0000-0000-0000C66A0000}"/>
    <cellStyle name="Migliaia 5 2 2 2 5 2 2 2 3" xfId="34347" xr:uid="{00000000-0005-0000-0000-0000C76A0000}"/>
    <cellStyle name="Migliaia 5 2 2 2 5 2 2 3" xfId="17219" xr:uid="{00000000-0005-0000-0000-0000C86A0000}"/>
    <cellStyle name="Migliaia 5 2 2 2 5 2 2 3 2" xfId="40056" xr:uid="{00000000-0005-0000-0000-0000C96A0000}"/>
    <cellStyle name="Migliaia 5 2 2 2 5 2 2 4" xfId="28639" xr:uid="{00000000-0005-0000-0000-0000CA6A0000}"/>
    <cellStyle name="Migliaia 5 2 2 2 5 2 3" xfId="8656" xr:uid="{00000000-0005-0000-0000-0000CB6A0000}"/>
    <cellStyle name="Migliaia 5 2 2 2 5 2 3 2" xfId="20073" xr:uid="{00000000-0005-0000-0000-0000CC6A0000}"/>
    <cellStyle name="Migliaia 5 2 2 2 5 2 3 2 2" xfId="42910" xr:uid="{00000000-0005-0000-0000-0000CD6A0000}"/>
    <cellStyle name="Migliaia 5 2 2 2 5 2 3 3" xfId="31493" xr:uid="{00000000-0005-0000-0000-0000CE6A0000}"/>
    <cellStyle name="Migliaia 5 2 2 2 5 2 4" xfId="14365" xr:uid="{00000000-0005-0000-0000-0000CF6A0000}"/>
    <cellStyle name="Migliaia 5 2 2 2 5 2 4 2" xfId="37202" xr:uid="{00000000-0005-0000-0000-0000D06A0000}"/>
    <cellStyle name="Migliaia 5 2 2 2 5 2 5" xfId="25785" xr:uid="{00000000-0005-0000-0000-0000D16A0000}"/>
    <cellStyle name="Migliaia 5 2 2 2 5 3" xfId="4374" xr:uid="{00000000-0005-0000-0000-0000D26A0000}"/>
    <cellStyle name="Migliaia 5 2 2 2 5 3 2" xfId="10083" xr:uid="{00000000-0005-0000-0000-0000D36A0000}"/>
    <cellStyle name="Migliaia 5 2 2 2 5 3 2 2" xfId="21500" xr:uid="{00000000-0005-0000-0000-0000D46A0000}"/>
    <cellStyle name="Migliaia 5 2 2 2 5 3 2 2 2" xfId="44337" xr:uid="{00000000-0005-0000-0000-0000D56A0000}"/>
    <cellStyle name="Migliaia 5 2 2 2 5 3 2 3" xfId="32920" xr:uid="{00000000-0005-0000-0000-0000D66A0000}"/>
    <cellStyle name="Migliaia 5 2 2 2 5 3 3" xfId="15792" xr:uid="{00000000-0005-0000-0000-0000D76A0000}"/>
    <cellStyle name="Migliaia 5 2 2 2 5 3 3 2" xfId="38629" xr:uid="{00000000-0005-0000-0000-0000D86A0000}"/>
    <cellStyle name="Migliaia 5 2 2 2 5 3 4" xfId="27212" xr:uid="{00000000-0005-0000-0000-0000D96A0000}"/>
    <cellStyle name="Migliaia 5 2 2 2 5 4" xfId="7229" xr:uid="{00000000-0005-0000-0000-0000DA6A0000}"/>
    <cellStyle name="Migliaia 5 2 2 2 5 4 2" xfId="18646" xr:uid="{00000000-0005-0000-0000-0000DB6A0000}"/>
    <cellStyle name="Migliaia 5 2 2 2 5 4 2 2" xfId="41483" xr:uid="{00000000-0005-0000-0000-0000DC6A0000}"/>
    <cellStyle name="Migliaia 5 2 2 2 5 4 3" xfId="30066" xr:uid="{00000000-0005-0000-0000-0000DD6A0000}"/>
    <cellStyle name="Migliaia 5 2 2 2 5 5" xfId="12938" xr:uid="{00000000-0005-0000-0000-0000DE6A0000}"/>
    <cellStyle name="Migliaia 5 2 2 2 5 5 2" xfId="35775" xr:uid="{00000000-0005-0000-0000-0000DF6A0000}"/>
    <cellStyle name="Migliaia 5 2 2 2 5 6" xfId="24358" xr:uid="{00000000-0005-0000-0000-0000E06A0000}"/>
    <cellStyle name="Migliaia 5 2 2 2 6" xfId="1733" xr:uid="{00000000-0005-0000-0000-0000E16A0000}"/>
    <cellStyle name="Migliaia 5 2 2 2 6 2" xfId="3162" xr:uid="{00000000-0005-0000-0000-0000E26A0000}"/>
    <cellStyle name="Migliaia 5 2 2 2 6 2 2" xfId="6018" xr:uid="{00000000-0005-0000-0000-0000E36A0000}"/>
    <cellStyle name="Migliaia 5 2 2 2 6 2 2 2" xfId="11726" xr:uid="{00000000-0005-0000-0000-0000E46A0000}"/>
    <cellStyle name="Migliaia 5 2 2 2 6 2 2 2 2" xfId="23144" xr:uid="{00000000-0005-0000-0000-0000E56A0000}"/>
    <cellStyle name="Migliaia 5 2 2 2 6 2 2 2 2 2" xfId="45981" xr:uid="{00000000-0005-0000-0000-0000E66A0000}"/>
    <cellStyle name="Migliaia 5 2 2 2 6 2 2 2 3" xfId="34564" xr:uid="{00000000-0005-0000-0000-0000E76A0000}"/>
    <cellStyle name="Migliaia 5 2 2 2 6 2 2 3" xfId="17436" xr:uid="{00000000-0005-0000-0000-0000E86A0000}"/>
    <cellStyle name="Migliaia 5 2 2 2 6 2 2 3 2" xfId="40273" xr:uid="{00000000-0005-0000-0000-0000E96A0000}"/>
    <cellStyle name="Migliaia 5 2 2 2 6 2 2 4" xfId="28856" xr:uid="{00000000-0005-0000-0000-0000EA6A0000}"/>
    <cellStyle name="Migliaia 5 2 2 2 6 2 3" xfId="8873" xr:uid="{00000000-0005-0000-0000-0000EB6A0000}"/>
    <cellStyle name="Migliaia 5 2 2 2 6 2 3 2" xfId="20290" xr:uid="{00000000-0005-0000-0000-0000EC6A0000}"/>
    <cellStyle name="Migliaia 5 2 2 2 6 2 3 2 2" xfId="43127" xr:uid="{00000000-0005-0000-0000-0000ED6A0000}"/>
    <cellStyle name="Migliaia 5 2 2 2 6 2 3 3" xfId="31710" xr:uid="{00000000-0005-0000-0000-0000EE6A0000}"/>
    <cellStyle name="Migliaia 5 2 2 2 6 2 4" xfId="14582" xr:uid="{00000000-0005-0000-0000-0000EF6A0000}"/>
    <cellStyle name="Migliaia 5 2 2 2 6 2 4 2" xfId="37419" xr:uid="{00000000-0005-0000-0000-0000F06A0000}"/>
    <cellStyle name="Migliaia 5 2 2 2 6 2 5" xfId="26002" xr:uid="{00000000-0005-0000-0000-0000F16A0000}"/>
    <cellStyle name="Migliaia 5 2 2 2 6 3" xfId="4591" xr:uid="{00000000-0005-0000-0000-0000F26A0000}"/>
    <cellStyle name="Migliaia 5 2 2 2 6 3 2" xfId="10300" xr:uid="{00000000-0005-0000-0000-0000F36A0000}"/>
    <cellStyle name="Migliaia 5 2 2 2 6 3 2 2" xfId="21717" xr:uid="{00000000-0005-0000-0000-0000F46A0000}"/>
    <cellStyle name="Migliaia 5 2 2 2 6 3 2 2 2" xfId="44554" xr:uid="{00000000-0005-0000-0000-0000F56A0000}"/>
    <cellStyle name="Migliaia 5 2 2 2 6 3 2 3" xfId="33137" xr:uid="{00000000-0005-0000-0000-0000F66A0000}"/>
    <cellStyle name="Migliaia 5 2 2 2 6 3 3" xfId="16009" xr:uid="{00000000-0005-0000-0000-0000F76A0000}"/>
    <cellStyle name="Migliaia 5 2 2 2 6 3 3 2" xfId="38846" xr:uid="{00000000-0005-0000-0000-0000F86A0000}"/>
    <cellStyle name="Migliaia 5 2 2 2 6 3 4" xfId="27429" xr:uid="{00000000-0005-0000-0000-0000F96A0000}"/>
    <cellStyle name="Migliaia 5 2 2 2 6 4" xfId="7446" xr:uid="{00000000-0005-0000-0000-0000FA6A0000}"/>
    <cellStyle name="Migliaia 5 2 2 2 6 4 2" xfId="18863" xr:uid="{00000000-0005-0000-0000-0000FB6A0000}"/>
    <cellStyle name="Migliaia 5 2 2 2 6 4 2 2" xfId="41700" xr:uid="{00000000-0005-0000-0000-0000FC6A0000}"/>
    <cellStyle name="Migliaia 5 2 2 2 6 4 3" xfId="30283" xr:uid="{00000000-0005-0000-0000-0000FD6A0000}"/>
    <cellStyle name="Migliaia 5 2 2 2 6 5" xfId="13155" xr:uid="{00000000-0005-0000-0000-0000FE6A0000}"/>
    <cellStyle name="Migliaia 5 2 2 2 6 5 2" xfId="35992" xr:uid="{00000000-0005-0000-0000-0000FF6A0000}"/>
    <cellStyle name="Migliaia 5 2 2 2 6 6" xfId="24575" xr:uid="{00000000-0005-0000-0000-0000006B0000}"/>
    <cellStyle name="Migliaia 5 2 2 2 7" xfId="2077" xr:uid="{00000000-0005-0000-0000-0000016B0000}"/>
    <cellStyle name="Migliaia 5 2 2 2 7 2" xfId="4933" xr:uid="{00000000-0005-0000-0000-0000026B0000}"/>
    <cellStyle name="Migliaia 5 2 2 2 7 2 2" xfId="10641" xr:uid="{00000000-0005-0000-0000-0000036B0000}"/>
    <cellStyle name="Migliaia 5 2 2 2 7 2 2 2" xfId="22059" xr:uid="{00000000-0005-0000-0000-0000046B0000}"/>
    <cellStyle name="Migliaia 5 2 2 2 7 2 2 2 2" xfId="44896" xr:uid="{00000000-0005-0000-0000-0000056B0000}"/>
    <cellStyle name="Migliaia 5 2 2 2 7 2 2 3" xfId="33479" xr:uid="{00000000-0005-0000-0000-0000066B0000}"/>
    <cellStyle name="Migliaia 5 2 2 2 7 2 3" xfId="16351" xr:uid="{00000000-0005-0000-0000-0000076B0000}"/>
    <cellStyle name="Migliaia 5 2 2 2 7 2 3 2" xfId="39188" xr:uid="{00000000-0005-0000-0000-0000086B0000}"/>
    <cellStyle name="Migliaia 5 2 2 2 7 2 4" xfId="27771" xr:uid="{00000000-0005-0000-0000-0000096B0000}"/>
    <cellStyle name="Migliaia 5 2 2 2 7 3" xfId="7788" xr:uid="{00000000-0005-0000-0000-00000A6B0000}"/>
    <cellStyle name="Migliaia 5 2 2 2 7 3 2" xfId="19205" xr:uid="{00000000-0005-0000-0000-00000B6B0000}"/>
    <cellStyle name="Migliaia 5 2 2 2 7 3 2 2" xfId="42042" xr:uid="{00000000-0005-0000-0000-00000C6B0000}"/>
    <cellStyle name="Migliaia 5 2 2 2 7 3 3" xfId="30625" xr:uid="{00000000-0005-0000-0000-00000D6B0000}"/>
    <cellStyle name="Migliaia 5 2 2 2 7 4" xfId="13497" xr:uid="{00000000-0005-0000-0000-00000E6B0000}"/>
    <cellStyle name="Migliaia 5 2 2 2 7 4 2" xfId="36334" xr:uid="{00000000-0005-0000-0000-00000F6B0000}"/>
    <cellStyle name="Migliaia 5 2 2 2 7 5" xfId="24917" xr:uid="{00000000-0005-0000-0000-0000106B0000}"/>
    <cellStyle name="Migliaia 5 2 2 2 8" xfId="3506" xr:uid="{00000000-0005-0000-0000-0000116B0000}"/>
    <cellStyle name="Migliaia 5 2 2 2 8 2" xfId="9215" xr:uid="{00000000-0005-0000-0000-0000126B0000}"/>
    <cellStyle name="Migliaia 5 2 2 2 8 2 2" xfId="20632" xr:uid="{00000000-0005-0000-0000-0000136B0000}"/>
    <cellStyle name="Migliaia 5 2 2 2 8 2 2 2" xfId="43469" xr:uid="{00000000-0005-0000-0000-0000146B0000}"/>
    <cellStyle name="Migliaia 5 2 2 2 8 2 3" xfId="32052" xr:uid="{00000000-0005-0000-0000-0000156B0000}"/>
    <cellStyle name="Migliaia 5 2 2 2 8 3" xfId="14924" xr:uid="{00000000-0005-0000-0000-0000166B0000}"/>
    <cellStyle name="Migliaia 5 2 2 2 8 3 2" xfId="37761" xr:uid="{00000000-0005-0000-0000-0000176B0000}"/>
    <cellStyle name="Migliaia 5 2 2 2 8 4" xfId="26344" xr:uid="{00000000-0005-0000-0000-0000186B0000}"/>
    <cellStyle name="Migliaia 5 2 2 2 9" xfId="6361" xr:uid="{00000000-0005-0000-0000-0000196B0000}"/>
    <cellStyle name="Migliaia 5 2 2 2 9 2" xfId="17778" xr:uid="{00000000-0005-0000-0000-00001A6B0000}"/>
    <cellStyle name="Migliaia 5 2 2 2 9 2 2" xfId="40615" xr:uid="{00000000-0005-0000-0000-00001B6B0000}"/>
    <cellStyle name="Migliaia 5 2 2 2 9 3" xfId="29198" xr:uid="{00000000-0005-0000-0000-00001C6B0000}"/>
    <cellStyle name="Migliaia 5 2 2 3" xfId="598" xr:uid="{00000000-0005-0000-0000-00001D6B0000}"/>
    <cellStyle name="Migliaia 5 2 2 3 2" xfId="2180" xr:uid="{00000000-0005-0000-0000-00001E6B0000}"/>
    <cellStyle name="Migliaia 5 2 2 3 2 2" xfId="5036" xr:uid="{00000000-0005-0000-0000-00001F6B0000}"/>
    <cellStyle name="Migliaia 5 2 2 3 2 2 2" xfId="10744" xr:uid="{00000000-0005-0000-0000-0000206B0000}"/>
    <cellStyle name="Migliaia 5 2 2 3 2 2 2 2" xfId="22162" xr:uid="{00000000-0005-0000-0000-0000216B0000}"/>
    <cellStyle name="Migliaia 5 2 2 3 2 2 2 2 2" xfId="44999" xr:uid="{00000000-0005-0000-0000-0000226B0000}"/>
    <cellStyle name="Migliaia 5 2 2 3 2 2 2 3" xfId="33582" xr:uid="{00000000-0005-0000-0000-0000236B0000}"/>
    <cellStyle name="Migliaia 5 2 2 3 2 2 3" xfId="16454" xr:uid="{00000000-0005-0000-0000-0000246B0000}"/>
    <cellStyle name="Migliaia 5 2 2 3 2 2 3 2" xfId="39291" xr:uid="{00000000-0005-0000-0000-0000256B0000}"/>
    <cellStyle name="Migliaia 5 2 2 3 2 2 4" xfId="27874" xr:uid="{00000000-0005-0000-0000-0000266B0000}"/>
    <cellStyle name="Migliaia 5 2 2 3 2 3" xfId="7891" xr:uid="{00000000-0005-0000-0000-0000276B0000}"/>
    <cellStyle name="Migliaia 5 2 2 3 2 3 2" xfId="19308" xr:uid="{00000000-0005-0000-0000-0000286B0000}"/>
    <cellStyle name="Migliaia 5 2 2 3 2 3 2 2" xfId="42145" xr:uid="{00000000-0005-0000-0000-0000296B0000}"/>
    <cellStyle name="Migliaia 5 2 2 3 2 3 3" xfId="30728" xr:uid="{00000000-0005-0000-0000-00002A6B0000}"/>
    <cellStyle name="Migliaia 5 2 2 3 2 4" xfId="13600" xr:uid="{00000000-0005-0000-0000-00002B6B0000}"/>
    <cellStyle name="Migliaia 5 2 2 3 2 4 2" xfId="36437" xr:uid="{00000000-0005-0000-0000-00002C6B0000}"/>
    <cellStyle name="Migliaia 5 2 2 3 2 5" xfId="25020" xr:uid="{00000000-0005-0000-0000-00002D6B0000}"/>
    <cellStyle name="Migliaia 5 2 2 3 3" xfId="3609" xr:uid="{00000000-0005-0000-0000-00002E6B0000}"/>
    <cellStyle name="Migliaia 5 2 2 3 3 2" xfId="9318" xr:uid="{00000000-0005-0000-0000-00002F6B0000}"/>
    <cellStyle name="Migliaia 5 2 2 3 3 2 2" xfId="20735" xr:uid="{00000000-0005-0000-0000-0000306B0000}"/>
    <cellStyle name="Migliaia 5 2 2 3 3 2 2 2" xfId="43572" xr:uid="{00000000-0005-0000-0000-0000316B0000}"/>
    <cellStyle name="Migliaia 5 2 2 3 3 2 3" xfId="32155" xr:uid="{00000000-0005-0000-0000-0000326B0000}"/>
    <cellStyle name="Migliaia 5 2 2 3 3 3" xfId="15027" xr:uid="{00000000-0005-0000-0000-0000336B0000}"/>
    <cellStyle name="Migliaia 5 2 2 3 3 3 2" xfId="37864" xr:uid="{00000000-0005-0000-0000-0000346B0000}"/>
    <cellStyle name="Migliaia 5 2 2 3 3 4" xfId="26447" xr:uid="{00000000-0005-0000-0000-0000356B0000}"/>
    <cellStyle name="Migliaia 5 2 2 3 4" xfId="6464" xr:uid="{00000000-0005-0000-0000-0000366B0000}"/>
    <cellStyle name="Migliaia 5 2 2 3 4 2" xfId="17881" xr:uid="{00000000-0005-0000-0000-0000376B0000}"/>
    <cellStyle name="Migliaia 5 2 2 3 4 2 2" xfId="40718" xr:uid="{00000000-0005-0000-0000-0000386B0000}"/>
    <cellStyle name="Migliaia 5 2 2 3 4 3" xfId="29301" xr:uid="{00000000-0005-0000-0000-0000396B0000}"/>
    <cellStyle name="Migliaia 5 2 2 3 5" xfId="12173" xr:uid="{00000000-0005-0000-0000-00003A6B0000}"/>
    <cellStyle name="Migliaia 5 2 2 3 5 2" xfId="35010" xr:uid="{00000000-0005-0000-0000-00003B6B0000}"/>
    <cellStyle name="Migliaia 5 2 2 3 6" xfId="23593" xr:uid="{00000000-0005-0000-0000-00003C6B0000}"/>
    <cellStyle name="Migliaia 5 2 2 4" xfId="861" xr:uid="{00000000-0005-0000-0000-00003D6B0000}"/>
    <cellStyle name="Migliaia 5 2 2 4 2" xfId="2397" xr:uid="{00000000-0005-0000-0000-00003E6B0000}"/>
    <cellStyle name="Migliaia 5 2 2 4 2 2" xfId="5253" xr:uid="{00000000-0005-0000-0000-00003F6B0000}"/>
    <cellStyle name="Migliaia 5 2 2 4 2 2 2" xfId="10961" xr:uid="{00000000-0005-0000-0000-0000406B0000}"/>
    <cellStyle name="Migliaia 5 2 2 4 2 2 2 2" xfId="22379" xr:uid="{00000000-0005-0000-0000-0000416B0000}"/>
    <cellStyle name="Migliaia 5 2 2 4 2 2 2 2 2" xfId="45216" xr:uid="{00000000-0005-0000-0000-0000426B0000}"/>
    <cellStyle name="Migliaia 5 2 2 4 2 2 2 3" xfId="33799" xr:uid="{00000000-0005-0000-0000-0000436B0000}"/>
    <cellStyle name="Migliaia 5 2 2 4 2 2 3" xfId="16671" xr:uid="{00000000-0005-0000-0000-0000446B0000}"/>
    <cellStyle name="Migliaia 5 2 2 4 2 2 3 2" xfId="39508" xr:uid="{00000000-0005-0000-0000-0000456B0000}"/>
    <cellStyle name="Migliaia 5 2 2 4 2 2 4" xfId="28091" xr:uid="{00000000-0005-0000-0000-0000466B0000}"/>
    <cellStyle name="Migliaia 5 2 2 4 2 3" xfId="8108" xr:uid="{00000000-0005-0000-0000-0000476B0000}"/>
    <cellStyle name="Migliaia 5 2 2 4 2 3 2" xfId="19525" xr:uid="{00000000-0005-0000-0000-0000486B0000}"/>
    <cellStyle name="Migliaia 5 2 2 4 2 3 2 2" xfId="42362" xr:uid="{00000000-0005-0000-0000-0000496B0000}"/>
    <cellStyle name="Migliaia 5 2 2 4 2 3 3" xfId="30945" xr:uid="{00000000-0005-0000-0000-00004A6B0000}"/>
    <cellStyle name="Migliaia 5 2 2 4 2 4" xfId="13817" xr:uid="{00000000-0005-0000-0000-00004B6B0000}"/>
    <cellStyle name="Migliaia 5 2 2 4 2 4 2" xfId="36654" xr:uid="{00000000-0005-0000-0000-00004C6B0000}"/>
    <cellStyle name="Migliaia 5 2 2 4 2 5" xfId="25237" xr:uid="{00000000-0005-0000-0000-00004D6B0000}"/>
    <cellStyle name="Migliaia 5 2 2 4 3" xfId="3826" xr:uid="{00000000-0005-0000-0000-00004E6B0000}"/>
    <cellStyle name="Migliaia 5 2 2 4 3 2" xfId="9535" xr:uid="{00000000-0005-0000-0000-00004F6B0000}"/>
    <cellStyle name="Migliaia 5 2 2 4 3 2 2" xfId="20952" xr:uid="{00000000-0005-0000-0000-0000506B0000}"/>
    <cellStyle name="Migliaia 5 2 2 4 3 2 2 2" xfId="43789" xr:uid="{00000000-0005-0000-0000-0000516B0000}"/>
    <cellStyle name="Migliaia 5 2 2 4 3 2 3" xfId="32372" xr:uid="{00000000-0005-0000-0000-0000526B0000}"/>
    <cellStyle name="Migliaia 5 2 2 4 3 3" xfId="15244" xr:uid="{00000000-0005-0000-0000-0000536B0000}"/>
    <cellStyle name="Migliaia 5 2 2 4 3 3 2" xfId="38081" xr:uid="{00000000-0005-0000-0000-0000546B0000}"/>
    <cellStyle name="Migliaia 5 2 2 4 3 4" xfId="26664" xr:uid="{00000000-0005-0000-0000-0000556B0000}"/>
    <cellStyle name="Migliaia 5 2 2 4 4" xfId="6681" xr:uid="{00000000-0005-0000-0000-0000566B0000}"/>
    <cellStyle name="Migliaia 5 2 2 4 4 2" xfId="18098" xr:uid="{00000000-0005-0000-0000-0000576B0000}"/>
    <cellStyle name="Migliaia 5 2 2 4 4 2 2" xfId="40935" xr:uid="{00000000-0005-0000-0000-0000586B0000}"/>
    <cellStyle name="Migliaia 5 2 2 4 4 3" xfId="29518" xr:uid="{00000000-0005-0000-0000-0000596B0000}"/>
    <cellStyle name="Migliaia 5 2 2 4 5" xfId="12390" xr:uid="{00000000-0005-0000-0000-00005A6B0000}"/>
    <cellStyle name="Migliaia 5 2 2 4 5 2" xfId="35227" xr:uid="{00000000-0005-0000-0000-00005B6B0000}"/>
    <cellStyle name="Migliaia 5 2 2 4 6" xfId="23810" xr:uid="{00000000-0005-0000-0000-00005C6B0000}"/>
    <cellStyle name="Migliaia 5 2 2 5" xfId="1108" xr:uid="{00000000-0005-0000-0000-00005D6B0000}"/>
    <cellStyle name="Migliaia 5 2 2 5 2" xfId="2614" xr:uid="{00000000-0005-0000-0000-00005E6B0000}"/>
    <cellStyle name="Migliaia 5 2 2 5 2 2" xfId="5470" xr:uid="{00000000-0005-0000-0000-00005F6B0000}"/>
    <cellStyle name="Migliaia 5 2 2 5 2 2 2" xfId="11178" xr:uid="{00000000-0005-0000-0000-0000606B0000}"/>
    <cellStyle name="Migliaia 5 2 2 5 2 2 2 2" xfId="22596" xr:uid="{00000000-0005-0000-0000-0000616B0000}"/>
    <cellStyle name="Migliaia 5 2 2 5 2 2 2 2 2" xfId="45433" xr:uid="{00000000-0005-0000-0000-0000626B0000}"/>
    <cellStyle name="Migliaia 5 2 2 5 2 2 2 3" xfId="34016" xr:uid="{00000000-0005-0000-0000-0000636B0000}"/>
    <cellStyle name="Migliaia 5 2 2 5 2 2 3" xfId="16888" xr:uid="{00000000-0005-0000-0000-0000646B0000}"/>
    <cellStyle name="Migliaia 5 2 2 5 2 2 3 2" xfId="39725" xr:uid="{00000000-0005-0000-0000-0000656B0000}"/>
    <cellStyle name="Migliaia 5 2 2 5 2 2 4" xfId="28308" xr:uid="{00000000-0005-0000-0000-0000666B0000}"/>
    <cellStyle name="Migliaia 5 2 2 5 2 3" xfId="8325" xr:uid="{00000000-0005-0000-0000-0000676B0000}"/>
    <cellStyle name="Migliaia 5 2 2 5 2 3 2" xfId="19742" xr:uid="{00000000-0005-0000-0000-0000686B0000}"/>
    <cellStyle name="Migliaia 5 2 2 5 2 3 2 2" xfId="42579" xr:uid="{00000000-0005-0000-0000-0000696B0000}"/>
    <cellStyle name="Migliaia 5 2 2 5 2 3 3" xfId="31162" xr:uid="{00000000-0005-0000-0000-00006A6B0000}"/>
    <cellStyle name="Migliaia 5 2 2 5 2 4" xfId="14034" xr:uid="{00000000-0005-0000-0000-00006B6B0000}"/>
    <cellStyle name="Migliaia 5 2 2 5 2 4 2" xfId="36871" xr:uid="{00000000-0005-0000-0000-00006C6B0000}"/>
    <cellStyle name="Migliaia 5 2 2 5 2 5" xfId="25454" xr:uid="{00000000-0005-0000-0000-00006D6B0000}"/>
    <cellStyle name="Migliaia 5 2 2 5 3" xfId="4043" xr:uid="{00000000-0005-0000-0000-00006E6B0000}"/>
    <cellStyle name="Migliaia 5 2 2 5 3 2" xfId="9752" xr:uid="{00000000-0005-0000-0000-00006F6B0000}"/>
    <cellStyle name="Migliaia 5 2 2 5 3 2 2" xfId="21169" xr:uid="{00000000-0005-0000-0000-0000706B0000}"/>
    <cellStyle name="Migliaia 5 2 2 5 3 2 2 2" xfId="44006" xr:uid="{00000000-0005-0000-0000-0000716B0000}"/>
    <cellStyle name="Migliaia 5 2 2 5 3 2 3" xfId="32589" xr:uid="{00000000-0005-0000-0000-0000726B0000}"/>
    <cellStyle name="Migliaia 5 2 2 5 3 3" xfId="15461" xr:uid="{00000000-0005-0000-0000-0000736B0000}"/>
    <cellStyle name="Migliaia 5 2 2 5 3 3 2" xfId="38298" xr:uid="{00000000-0005-0000-0000-0000746B0000}"/>
    <cellStyle name="Migliaia 5 2 2 5 3 4" xfId="26881" xr:uid="{00000000-0005-0000-0000-0000756B0000}"/>
    <cellStyle name="Migliaia 5 2 2 5 4" xfId="6898" xr:uid="{00000000-0005-0000-0000-0000766B0000}"/>
    <cellStyle name="Migliaia 5 2 2 5 4 2" xfId="18315" xr:uid="{00000000-0005-0000-0000-0000776B0000}"/>
    <cellStyle name="Migliaia 5 2 2 5 4 2 2" xfId="41152" xr:uid="{00000000-0005-0000-0000-0000786B0000}"/>
    <cellStyle name="Migliaia 5 2 2 5 4 3" xfId="29735" xr:uid="{00000000-0005-0000-0000-0000796B0000}"/>
    <cellStyle name="Migliaia 5 2 2 5 5" xfId="12607" xr:uid="{00000000-0005-0000-0000-00007A6B0000}"/>
    <cellStyle name="Migliaia 5 2 2 5 5 2" xfId="35444" xr:uid="{00000000-0005-0000-0000-00007B6B0000}"/>
    <cellStyle name="Migliaia 5 2 2 5 6" xfId="24027" xr:uid="{00000000-0005-0000-0000-00007C6B0000}"/>
    <cellStyle name="Migliaia 5 2 2 6" xfId="1355" xr:uid="{00000000-0005-0000-0000-00007D6B0000}"/>
    <cellStyle name="Migliaia 5 2 2 6 2" xfId="2831" xr:uid="{00000000-0005-0000-0000-00007E6B0000}"/>
    <cellStyle name="Migliaia 5 2 2 6 2 2" xfId="5687" xr:uid="{00000000-0005-0000-0000-00007F6B0000}"/>
    <cellStyle name="Migliaia 5 2 2 6 2 2 2" xfId="11395" xr:uid="{00000000-0005-0000-0000-0000806B0000}"/>
    <cellStyle name="Migliaia 5 2 2 6 2 2 2 2" xfId="22813" xr:uid="{00000000-0005-0000-0000-0000816B0000}"/>
    <cellStyle name="Migliaia 5 2 2 6 2 2 2 2 2" xfId="45650" xr:uid="{00000000-0005-0000-0000-0000826B0000}"/>
    <cellStyle name="Migliaia 5 2 2 6 2 2 2 3" xfId="34233" xr:uid="{00000000-0005-0000-0000-0000836B0000}"/>
    <cellStyle name="Migliaia 5 2 2 6 2 2 3" xfId="17105" xr:uid="{00000000-0005-0000-0000-0000846B0000}"/>
    <cellStyle name="Migliaia 5 2 2 6 2 2 3 2" xfId="39942" xr:uid="{00000000-0005-0000-0000-0000856B0000}"/>
    <cellStyle name="Migliaia 5 2 2 6 2 2 4" xfId="28525" xr:uid="{00000000-0005-0000-0000-0000866B0000}"/>
    <cellStyle name="Migliaia 5 2 2 6 2 3" xfId="8542" xr:uid="{00000000-0005-0000-0000-0000876B0000}"/>
    <cellStyle name="Migliaia 5 2 2 6 2 3 2" xfId="19959" xr:uid="{00000000-0005-0000-0000-0000886B0000}"/>
    <cellStyle name="Migliaia 5 2 2 6 2 3 2 2" xfId="42796" xr:uid="{00000000-0005-0000-0000-0000896B0000}"/>
    <cellStyle name="Migliaia 5 2 2 6 2 3 3" xfId="31379" xr:uid="{00000000-0005-0000-0000-00008A6B0000}"/>
    <cellStyle name="Migliaia 5 2 2 6 2 4" xfId="14251" xr:uid="{00000000-0005-0000-0000-00008B6B0000}"/>
    <cellStyle name="Migliaia 5 2 2 6 2 4 2" xfId="37088" xr:uid="{00000000-0005-0000-0000-00008C6B0000}"/>
    <cellStyle name="Migliaia 5 2 2 6 2 5" xfId="25671" xr:uid="{00000000-0005-0000-0000-00008D6B0000}"/>
    <cellStyle name="Migliaia 5 2 2 6 3" xfId="4260" xr:uid="{00000000-0005-0000-0000-00008E6B0000}"/>
    <cellStyle name="Migliaia 5 2 2 6 3 2" xfId="9969" xr:uid="{00000000-0005-0000-0000-00008F6B0000}"/>
    <cellStyle name="Migliaia 5 2 2 6 3 2 2" xfId="21386" xr:uid="{00000000-0005-0000-0000-0000906B0000}"/>
    <cellStyle name="Migliaia 5 2 2 6 3 2 2 2" xfId="44223" xr:uid="{00000000-0005-0000-0000-0000916B0000}"/>
    <cellStyle name="Migliaia 5 2 2 6 3 2 3" xfId="32806" xr:uid="{00000000-0005-0000-0000-0000926B0000}"/>
    <cellStyle name="Migliaia 5 2 2 6 3 3" xfId="15678" xr:uid="{00000000-0005-0000-0000-0000936B0000}"/>
    <cellStyle name="Migliaia 5 2 2 6 3 3 2" xfId="38515" xr:uid="{00000000-0005-0000-0000-0000946B0000}"/>
    <cellStyle name="Migliaia 5 2 2 6 3 4" xfId="27098" xr:uid="{00000000-0005-0000-0000-0000956B0000}"/>
    <cellStyle name="Migliaia 5 2 2 6 4" xfId="7115" xr:uid="{00000000-0005-0000-0000-0000966B0000}"/>
    <cellStyle name="Migliaia 5 2 2 6 4 2" xfId="18532" xr:uid="{00000000-0005-0000-0000-0000976B0000}"/>
    <cellStyle name="Migliaia 5 2 2 6 4 2 2" xfId="41369" xr:uid="{00000000-0005-0000-0000-0000986B0000}"/>
    <cellStyle name="Migliaia 5 2 2 6 4 3" xfId="29952" xr:uid="{00000000-0005-0000-0000-0000996B0000}"/>
    <cellStyle name="Migliaia 5 2 2 6 5" xfId="12824" xr:uid="{00000000-0005-0000-0000-00009A6B0000}"/>
    <cellStyle name="Migliaia 5 2 2 6 5 2" xfId="35661" xr:uid="{00000000-0005-0000-0000-00009B6B0000}"/>
    <cellStyle name="Migliaia 5 2 2 6 6" xfId="24244" xr:uid="{00000000-0005-0000-0000-00009C6B0000}"/>
    <cellStyle name="Migliaia 5 2 2 7" xfId="1602" xr:uid="{00000000-0005-0000-0000-00009D6B0000}"/>
    <cellStyle name="Migliaia 5 2 2 7 2" xfId="3048" xr:uid="{00000000-0005-0000-0000-00009E6B0000}"/>
    <cellStyle name="Migliaia 5 2 2 7 2 2" xfId="5904" xr:uid="{00000000-0005-0000-0000-00009F6B0000}"/>
    <cellStyle name="Migliaia 5 2 2 7 2 2 2" xfId="11612" xr:uid="{00000000-0005-0000-0000-0000A06B0000}"/>
    <cellStyle name="Migliaia 5 2 2 7 2 2 2 2" xfId="23030" xr:uid="{00000000-0005-0000-0000-0000A16B0000}"/>
    <cellStyle name="Migliaia 5 2 2 7 2 2 2 2 2" xfId="45867" xr:uid="{00000000-0005-0000-0000-0000A26B0000}"/>
    <cellStyle name="Migliaia 5 2 2 7 2 2 2 3" xfId="34450" xr:uid="{00000000-0005-0000-0000-0000A36B0000}"/>
    <cellStyle name="Migliaia 5 2 2 7 2 2 3" xfId="17322" xr:uid="{00000000-0005-0000-0000-0000A46B0000}"/>
    <cellStyle name="Migliaia 5 2 2 7 2 2 3 2" xfId="40159" xr:uid="{00000000-0005-0000-0000-0000A56B0000}"/>
    <cellStyle name="Migliaia 5 2 2 7 2 2 4" xfId="28742" xr:uid="{00000000-0005-0000-0000-0000A66B0000}"/>
    <cellStyle name="Migliaia 5 2 2 7 2 3" xfId="8759" xr:uid="{00000000-0005-0000-0000-0000A76B0000}"/>
    <cellStyle name="Migliaia 5 2 2 7 2 3 2" xfId="20176" xr:uid="{00000000-0005-0000-0000-0000A86B0000}"/>
    <cellStyle name="Migliaia 5 2 2 7 2 3 2 2" xfId="43013" xr:uid="{00000000-0005-0000-0000-0000A96B0000}"/>
    <cellStyle name="Migliaia 5 2 2 7 2 3 3" xfId="31596" xr:uid="{00000000-0005-0000-0000-0000AA6B0000}"/>
    <cellStyle name="Migliaia 5 2 2 7 2 4" xfId="14468" xr:uid="{00000000-0005-0000-0000-0000AB6B0000}"/>
    <cellStyle name="Migliaia 5 2 2 7 2 4 2" xfId="37305" xr:uid="{00000000-0005-0000-0000-0000AC6B0000}"/>
    <cellStyle name="Migliaia 5 2 2 7 2 5" xfId="25888" xr:uid="{00000000-0005-0000-0000-0000AD6B0000}"/>
    <cellStyle name="Migliaia 5 2 2 7 3" xfId="4477" xr:uid="{00000000-0005-0000-0000-0000AE6B0000}"/>
    <cellStyle name="Migliaia 5 2 2 7 3 2" xfId="10186" xr:uid="{00000000-0005-0000-0000-0000AF6B0000}"/>
    <cellStyle name="Migliaia 5 2 2 7 3 2 2" xfId="21603" xr:uid="{00000000-0005-0000-0000-0000B06B0000}"/>
    <cellStyle name="Migliaia 5 2 2 7 3 2 2 2" xfId="44440" xr:uid="{00000000-0005-0000-0000-0000B16B0000}"/>
    <cellStyle name="Migliaia 5 2 2 7 3 2 3" xfId="33023" xr:uid="{00000000-0005-0000-0000-0000B26B0000}"/>
    <cellStyle name="Migliaia 5 2 2 7 3 3" xfId="15895" xr:uid="{00000000-0005-0000-0000-0000B36B0000}"/>
    <cellStyle name="Migliaia 5 2 2 7 3 3 2" xfId="38732" xr:uid="{00000000-0005-0000-0000-0000B46B0000}"/>
    <cellStyle name="Migliaia 5 2 2 7 3 4" xfId="27315" xr:uid="{00000000-0005-0000-0000-0000B56B0000}"/>
    <cellStyle name="Migliaia 5 2 2 7 4" xfId="7332" xr:uid="{00000000-0005-0000-0000-0000B66B0000}"/>
    <cellStyle name="Migliaia 5 2 2 7 4 2" xfId="18749" xr:uid="{00000000-0005-0000-0000-0000B76B0000}"/>
    <cellStyle name="Migliaia 5 2 2 7 4 2 2" xfId="41586" xr:uid="{00000000-0005-0000-0000-0000B86B0000}"/>
    <cellStyle name="Migliaia 5 2 2 7 4 3" xfId="30169" xr:uid="{00000000-0005-0000-0000-0000B96B0000}"/>
    <cellStyle name="Migliaia 5 2 2 7 5" xfId="13041" xr:uid="{00000000-0005-0000-0000-0000BA6B0000}"/>
    <cellStyle name="Migliaia 5 2 2 7 5 2" xfId="35878" xr:uid="{00000000-0005-0000-0000-0000BB6B0000}"/>
    <cellStyle name="Migliaia 5 2 2 7 6" xfId="24461" xr:uid="{00000000-0005-0000-0000-0000BC6B0000}"/>
    <cellStyle name="Migliaia 5 2 2 8" xfId="1957" xr:uid="{00000000-0005-0000-0000-0000BD6B0000}"/>
    <cellStyle name="Migliaia 5 2 2 8 2" xfId="4813" xr:uid="{00000000-0005-0000-0000-0000BE6B0000}"/>
    <cellStyle name="Migliaia 5 2 2 8 2 2" xfId="10522" xr:uid="{00000000-0005-0000-0000-0000BF6B0000}"/>
    <cellStyle name="Migliaia 5 2 2 8 2 2 2" xfId="21939" xr:uid="{00000000-0005-0000-0000-0000C06B0000}"/>
    <cellStyle name="Migliaia 5 2 2 8 2 2 2 2" xfId="44776" xr:uid="{00000000-0005-0000-0000-0000C16B0000}"/>
    <cellStyle name="Migliaia 5 2 2 8 2 2 3" xfId="33359" xr:uid="{00000000-0005-0000-0000-0000C26B0000}"/>
    <cellStyle name="Migliaia 5 2 2 8 2 3" xfId="16231" xr:uid="{00000000-0005-0000-0000-0000C36B0000}"/>
    <cellStyle name="Migliaia 5 2 2 8 2 3 2" xfId="39068" xr:uid="{00000000-0005-0000-0000-0000C46B0000}"/>
    <cellStyle name="Migliaia 5 2 2 8 2 4" xfId="27651" xr:uid="{00000000-0005-0000-0000-0000C56B0000}"/>
    <cellStyle name="Migliaia 5 2 2 8 3" xfId="7668" xr:uid="{00000000-0005-0000-0000-0000C66B0000}"/>
    <cellStyle name="Migliaia 5 2 2 8 3 2" xfId="19085" xr:uid="{00000000-0005-0000-0000-0000C76B0000}"/>
    <cellStyle name="Migliaia 5 2 2 8 3 2 2" xfId="41922" xr:uid="{00000000-0005-0000-0000-0000C86B0000}"/>
    <cellStyle name="Migliaia 5 2 2 8 3 3" xfId="30505" xr:uid="{00000000-0005-0000-0000-0000C96B0000}"/>
    <cellStyle name="Migliaia 5 2 2 8 4" xfId="13377" xr:uid="{00000000-0005-0000-0000-0000CA6B0000}"/>
    <cellStyle name="Migliaia 5 2 2 8 4 2" xfId="36214" xr:uid="{00000000-0005-0000-0000-0000CB6B0000}"/>
    <cellStyle name="Migliaia 5 2 2 8 5" xfId="24797" xr:uid="{00000000-0005-0000-0000-0000CC6B0000}"/>
    <cellStyle name="Migliaia 5 2 2 9" xfId="3386" xr:uid="{00000000-0005-0000-0000-0000CD6B0000}"/>
    <cellStyle name="Migliaia 5 2 2 9 2" xfId="9095" xr:uid="{00000000-0005-0000-0000-0000CE6B0000}"/>
    <cellStyle name="Migliaia 5 2 2 9 2 2" xfId="20512" xr:uid="{00000000-0005-0000-0000-0000CF6B0000}"/>
    <cellStyle name="Migliaia 5 2 2 9 2 2 2" xfId="43349" xr:uid="{00000000-0005-0000-0000-0000D06B0000}"/>
    <cellStyle name="Migliaia 5 2 2 9 2 3" xfId="31932" xr:uid="{00000000-0005-0000-0000-0000D16B0000}"/>
    <cellStyle name="Migliaia 5 2 2 9 3" xfId="14804" xr:uid="{00000000-0005-0000-0000-0000D26B0000}"/>
    <cellStyle name="Migliaia 5 2 2 9 3 2" xfId="37641" xr:uid="{00000000-0005-0000-0000-0000D36B0000}"/>
    <cellStyle name="Migliaia 5 2 2 9 4" xfId="26224" xr:uid="{00000000-0005-0000-0000-0000D46B0000}"/>
    <cellStyle name="Migliaia 5 2 3" xfId="289" xr:uid="{00000000-0005-0000-0000-0000D56B0000}"/>
    <cellStyle name="Migliaia 5 2 3 10" xfId="6202" xr:uid="{00000000-0005-0000-0000-0000D66B0000}"/>
    <cellStyle name="Migliaia 5 2 3 10 2" xfId="17619" xr:uid="{00000000-0005-0000-0000-0000D76B0000}"/>
    <cellStyle name="Migliaia 5 2 3 10 2 2" xfId="40456" xr:uid="{00000000-0005-0000-0000-0000D86B0000}"/>
    <cellStyle name="Migliaia 5 2 3 10 3" xfId="29039" xr:uid="{00000000-0005-0000-0000-0000D96B0000}"/>
    <cellStyle name="Migliaia 5 2 3 11" xfId="11911" xr:uid="{00000000-0005-0000-0000-0000DA6B0000}"/>
    <cellStyle name="Migliaia 5 2 3 11 2" xfId="34748" xr:uid="{00000000-0005-0000-0000-0000DB6B0000}"/>
    <cellStyle name="Migliaia 5 2 3 12" xfId="23331" xr:uid="{00000000-0005-0000-0000-0000DC6B0000}"/>
    <cellStyle name="Migliaia 5 2 3 2" xfId="445" xr:uid="{00000000-0005-0000-0000-0000DD6B0000}"/>
    <cellStyle name="Migliaia 5 2 3 2 10" xfId="12037" xr:uid="{00000000-0005-0000-0000-0000DE6B0000}"/>
    <cellStyle name="Migliaia 5 2 3 2 10 2" xfId="34874" xr:uid="{00000000-0005-0000-0000-0000DF6B0000}"/>
    <cellStyle name="Migliaia 5 2 3 2 11" xfId="23457" xr:uid="{00000000-0005-0000-0000-0000E06B0000}"/>
    <cellStyle name="Migliaia 5 2 3 2 2" xfId="699" xr:uid="{00000000-0005-0000-0000-0000E16B0000}"/>
    <cellStyle name="Migliaia 5 2 3 2 2 2" xfId="2261" xr:uid="{00000000-0005-0000-0000-0000E26B0000}"/>
    <cellStyle name="Migliaia 5 2 3 2 2 2 2" xfId="5117" xr:uid="{00000000-0005-0000-0000-0000E36B0000}"/>
    <cellStyle name="Migliaia 5 2 3 2 2 2 2 2" xfId="10825" xr:uid="{00000000-0005-0000-0000-0000E46B0000}"/>
    <cellStyle name="Migliaia 5 2 3 2 2 2 2 2 2" xfId="22243" xr:uid="{00000000-0005-0000-0000-0000E56B0000}"/>
    <cellStyle name="Migliaia 5 2 3 2 2 2 2 2 2 2" xfId="45080" xr:uid="{00000000-0005-0000-0000-0000E66B0000}"/>
    <cellStyle name="Migliaia 5 2 3 2 2 2 2 2 3" xfId="33663" xr:uid="{00000000-0005-0000-0000-0000E76B0000}"/>
    <cellStyle name="Migliaia 5 2 3 2 2 2 2 3" xfId="16535" xr:uid="{00000000-0005-0000-0000-0000E86B0000}"/>
    <cellStyle name="Migliaia 5 2 3 2 2 2 2 3 2" xfId="39372" xr:uid="{00000000-0005-0000-0000-0000E96B0000}"/>
    <cellStyle name="Migliaia 5 2 3 2 2 2 2 4" xfId="27955" xr:uid="{00000000-0005-0000-0000-0000EA6B0000}"/>
    <cellStyle name="Migliaia 5 2 3 2 2 2 3" xfId="7972" xr:uid="{00000000-0005-0000-0000-0000EB6B0000}"/>
    <cellStyle name="Migliaia 5 2 3 2 2 2 3 2" xfId="19389" xr:uid="{00000000-0005-0000-0000-0000EC6B0000}"/>
    <cellStyle name="Migliaia 5 2 3 2 2 2 3 2 2" xfId="42226" xr:uid="{00000000-0005-0000-0000-0000ED6B0000}"/>
    <cellStyle name="Migliaia 5 2 3 2 2 2 3 3" xfId="30809" xr:uid="{00000000-0005-0000-0000-0000EE6B0000}"/>
    <cellStyle name="Migliaia 5 2 3 2 2 2 4" xfId="13681" xr:uid="{00000000-0005-0000-0000-0000EF6B0000}"/>
    <cellStyle name="Migliaia 5 2 3 2 2 2 4 2" xfId="36518" xr:uid="{00000000-0005-0000-0000-0000F06B0000}"/>
    <cellStyle name="Migliaia 5 2 3 2 2 2 5" xfId="25101" xr:uid="{00000000-0005-0000-0000-0000F16B0000}"/>
    <cellStyle name="Migliaia 5 2 3 2 2 3" xfId="3690" xr:uid="{00000000-0005-0000-0000-0000F26B0000}"/>
    <cellStyle name="Migliaia 5 2 3 2 2 3 2" xfId="9399" xr:uid="{00000000-0005-0000-0000-0000F36B0000}"/>
    <cellStyle name="Migliaia 5 2 3 2 2 3 2 2" xfId="20816" xr:uid="{00000000-0005-0000-0000-0000F46B0000}"/>
    <cellStyle name="Migliaia 5 2 3 2 2 3 2 2 2" xfId="43653" xr:uid="{00000000-0005-0000-0000-0000F56B0000}"/>
    <cellStyle name="Migliaia 5 2 3 2 2 3 2 3" xfId="32236" xr:uid="{00000000-0005-0000-0000-0000F66B0000}"/>
    <cellStyle name="Migliaia 5 2 3 2 2 3 3" xfId="15108" xr:uid="{00000000-0005-0000-0000-0000F76B0000}"/>
    <cellStyle name="Migliaia 5 2 3 2 2 3 3 2" xfId="37945" xr:uid="{00000000-0005-0000-0000-0000F86B0000}"/>
    <cellStyle name="Migliaia 5 2 3 2 2 3 4" xfId="26528" xr:uid="{00000000-0005-0000-0000-0000F96B0000}"/>
    <cellStyle name="Migliaia 5 2 3 2 2 4" xfId="6545" xr:uid="{00000000-0005-0000-0000-0000FA6B0000}"/>
    <cellStyle name="Migliaia 5 2 3 2 2 4 2" xfId="17962" xr:uid="{00000000-0005-0000-0000-0000FB6B0000}"/>
    <cellStyle name="Migliaia 5 2 3 2 2 4 2 2" xfId="40799" xr:uid="{00000000-0005-0000-0000-0000FC6B0000}"/>
    <cellStyle name="Migliaia 5 2 3 2 2 4 3" xfId="29382" xr:uid="{00000000-0005-0000-0000-0000FD6B0000}"/>
    <cellStyle name="Migliaia 5 2 3 2 2 5" xfId="12254" xr:uid="{00000000-0005-0000-0000-0000FE6B0000}"/>
    <cellStyle name="Migliaia 5 2 3 2 2 5 2" xfId="35091" xr:uid="{00000000-0005-0000-0000-0000FF6B0000}"/>
    <cellStyle name="Migliaia 5 2 3 2 2 6" xfId="23674" xr:uid="{00000000-0005-0000-0000-0000006C0000}"/>
    <cellStyle name="Migliaia 5 2 3 2 3" xfId="959" xr:uid="{00000000-0005-0000-0000-0000016C0000}"/>
    <cellStyle name="Migliaia 5 2 3 2 3 2" xfId="2478" xr:uid="{00000000-0005-0000-0000-0000026C0000}"/>
    <cellStyle name="Migliaia 5 2 3 2 3 2 2" xfId="5334" xr:uid="{00000000-0005-0000-0000-0000036C0000}"/>
    <cellStyle name="Migliaia 5 2 3 2 3 2 2 2" xfId="11042" xr:uid="{00000000-0005-0000-0000-0000046C0000}"/>
    <cellStyle name="Migliaia 5 2 3 2 3 2 2 2 2" xfId="22460" xr:uid="{00000000-0005-0000-0000-0000056C0000}"/>
    <cellStyle name="Migliaia 5 2 3 2 3 2 2 2 2 2" xfId="45297" xr:uid="{00000000-0005-0000-0000-0000066C0000}"/>
    <cellStyle name="Migliaia 5 2 3 2 3 2 2 2 3" xfId="33880" xr:uid="{00000000-0005-0000-0000-0000076C0000}"/>
    <cellStyle name="Migliaia 5 2 3 2 3 2 2 3" xfId="16752" xr:uid="{00000000-0005-0000-0000-0000086C0000}"/>
    <cellStyle name="Migliaia 5 2 3 2 3 2 2 3 2" xfId="39589" xr:uid="{00000000-0005-0000-0000-0000096C0000}"/>
    <cellStyle name="Migliaia 5 2 3 2 3 2 2 4" xfId="28172" xr:uid="{00000000-0005-0000-0000-00000A6C0000}"/>
    <cellStyle name="Migliaia 5 2 3 2 3 2 3" xfId="8189" xr:uid="{00000000-0005-0000-0000-00000B6C0000}"/>
    <cellStyle name="Migliaia 5 2 3 2 3 2 3 2" xfId="19606" xr:uid="{00000000-0005-0000-0000-00000C6C0000}"/>
    <cellStyle name="Migliaia 5 2 3 2 3 2 3 2 2" xfId="42443" xr:uid="{00000000-0005-0000-0000-00000D6C0000}"/>
    <cellStyle name="Migliaia 5 2 3 2 3 2 3 3" xfId="31026" xr:uid="{00000000-0005-0000-0000-00000E6C0000}"/>
    <cellStyle name="Migliaia 5 2 3 2 3 2 4" xfId="13898" xr:uid="{00000000-0005-0000-0000-00000F6C0000}"/>
    <cellStyle name="Migliaia 5 2 3 2 3 2 4 2" xfId="36735" xr:uid="{00000000-0005-0000-0000-0000106C0000}"/>
    <cellStyle name="Migliaia 5 2 3 2 3 2 5" xfId="25318" xr:uid="{00000000-0005-0000-0000-0000116C0000}"/>
    <cellStyle name="Migliaia 5 2 3 2 3 3" xfId="3907" xr:uid="{00000000-0005-0000-0000-0000126C0000}"/>
    <cellStyle name="Migliaia 5 2 3 2 3 3 2" xfId="9616" xr:uid="{00000000-0005-0000-0000-0000136C0000}"/>
    <cellStyle name="Migliaia 5 2 3 2 3 3 2 2" xfId="21033" xr:uid="{00000000-0005-0000-0000-0000146C0000}"/>
    <cellStyle name="Migliaia 5 2 3 2 3 3 2 2 2" xfId="43870" xr:uid="{00000000-0005-0000-0000-0000156C0000}"/>
    <cellStyle name="Migliaia 5 2 3 2 3 3 2 3" xfId="32453" xr:uid="{00000000-0005-0000-0000-0000166C0000}"/>
    <cellStyle name="Migliaia 5 2 3 2 3 3 3" xfId="15325" xr:uid="{00000000-0005-0000-0000-0000176C0000}"/>
    <cellStyle name="Migliaia 5 2 3 2 3 3 3 2" xfId="38162" xr:uid="{00000000-0005-0000-0000-0000186C0000}"/>
    <cellStyle name="Migliaia 5 2 3 2 3 3 4" xfId="26745" xr:uid="{00000000-0005-0000-0000-0000196C0000}"/>
    <cellStyle name="Migliaia 5 2 3 2 3 4" xfId="6762" xr:uid="{00000000-0005-0000-0000-00001A6C0000}"/>
    <cellStyle name="Migliaia 5 2 3 2 3 4 2" xfId="18179" xr:uid="{00000000-0005-0000-0000-00001B6C0000}"/>
    <cellStyle name="Migliaia 5 2 3 2 3 4 2 2" xfId="41016" xr:uid="{00000000-0005-0000-0000-00001C6C0000}"/>
    <cellStyle name="Migliaia 5 2 3 2 3 4 3" xfId="29599" xr:uid="{00000000-0005-0000-0000-00001D6C0000}"/>
    <cellStyle name="Migliaia 5 2 3 2 3 5" xfId="12471" xr:uid="{00000000-0005-0000-0000-00001E6C0000}"/>
    <cellStyle name="Migliaia 5 2 3 2 3 5 2" xfId="35308" xr:uid="{00000000-0005-0000-0000-00001F6C0000}"/>
    <cellStyle name="Migliaia 5 2 3 2 3 6" xfId="23891" xr:uid="{00000000-0005-0000-0000-0000206C0000}"/>
    <cellStyle name="Migliaia 5 2 3 2 4" xfId="1206" xr:uid="{00000000-0005-0000-0000-0000216C0000}"/>
    <cellStyle name="Migliaia 5 2 3 2 4 2" xfId="2695" xr:uid="{00000000-0005-0000-0000-0000226C0000}"/>
    <cellStyle name="Migliaia 5 2 3 2 4 2 2" xfId="5551" xr:uid="{00000000-0005-0000-0000-0000236C0000}"/>
    <cellStyle name="Migliaia 5 2 3 2 4 2 2 2" xfId="11259" xr:uid="{00000000-0005-0000-0000-0000246C0000}"/>
    <cellStyle name="Migliaia 5 2 3 2 4 2 2 2 2" xfId="22677" xr:uid="{00000000-0005-0000-0000-0000256C0000}"/>
    <cellStyle name="Migliaia 5 2 3 2 4 2 2 2 2 2" xfId="45514" xr:uid="{00000000-0005-0000-0000-0000266C0000}"/>
    <cellStyle name="Migliaia 5 2 3 2 4 2 2 2 3" xfId="34097" xr:uid="{00000000-0005-0000-0000-0000276C0000}"/>
    <cellStyle name="Migliaia 5 2 3 2 4 2 2 3" xfId="16969" xr:uid="{00000000-0005-0000-0000-0000286C0000}"/>
    <cellStyle name="Migliaia 5 2 3 2 4 2 2 3 2" xfId="39806" xr:uid="{00000000-0005-0000-0000-0000296C0000}"/>
    <cellStyle name="Migliaia 5 2 3 2 4 2 2 4" xfId="28389" xr:uid="{00000000-0005-0000-0000-00002A6C0000}"/>
    <cellStyle name="Migliaia 5 2 3 2 4 2 3" xfId="8406" xr:uid="{00000000-0005-0000-0000-00002B6C0000}"/>
    <cellStyle name="Migliaia 5 2 3 2 4 2 3 2" xfId="19823" xr:uid="{00000000-0005-0000-0000-00002C6C0000}"/>
    <cellStyle name="Migliaia 5 2 3 2 4 2 3 2 2" xfId="42660" xr:uid="{00000000-0005-0000-0000-00002D6C0000}"/>
    <cellStyle name="Migliaia 5 2 3 2 4 2 3 3" xfId="31243" xr:uid="{00000000-0005-0000-0000-00002E6C0000}"/>
    <cellStyle name="Migliaia 5 2 3 2 4 2 4" xfId="14115" xr:uid="{00000000-0005-0000-0000-00002F6C0000}"/>
    <cellStyle name="Migliaia 5 2 3 2 4 2 4 2" xfId="36952" xr:uid="{00000000-0005-0000-0000-0000306C0000}"/>
    <cellStyle name="Migliaia 5 2 3 2 4 2 5" xfId="25535" xr:uid="{00000000-0005-0000-0000-0000316C0000}"/>
    <cellStyle name="Migliaia 5 2 3 2 4 3" xfId="4124" xr:uid="{00000000-0005-0000-0000-0000326C0000}"/>
    <cellStyle name="Migliaia 5 2 3 2 4 3 2" xfId="9833" xr:uid="{00000000-0005-0000-0000-0000336C0000}"/>
    <cellStyle name="Migliaia 5 2 3 2 4 3 2 2" xfId="21250" xr:uid="{00000000-0005-0000-0000-0000346C0000}"/>
    <cellStyle name="Migliaia 5 2 3 2 4 3 2 2 2" xfId="44087" xr:uid="{00000000-0005-0000-0000-0000356C0000}"/>
    <cellStyle name="Migliaia 5 2 3 2 4 3 2 3" xfId="32670" xr:uid="{00000000-0005-0000-0000-0000366C0000}"/>
    <cellStyle name="Migliaia 5 2 3 2 4 3 3" xfId="15542" xr:uid="{00000000-0005-0000-0000-0000376C0000}"/>
    <cellStyle name="Migliaia 5 2 3 2 4 3 3 2" xfId="38379" xr:uid="{00000000-0005-0000-0000-0000386C0000}"/>
    <cellStyle name="Migliaia 5 2 3 2 4 3 4" xfId="26962" xr:uid="{00000000-0005-0000-0000-0000396C0000}"/>
    <cellStyle name="Migliaia 5 2 3 2 4 4" xfId="6979" xr:uid="{00000000-0005-0000-0000-00003A6C0000}"/>
    <cellStyle name="Migliaia 5 2 3 2 4 4 2" xfId="18396" xr:uid="{00000000-0005-0000-0000-00003B6C0000}"/>
    <cellStyle name="Migliaia 5 2 3 2 4 4 2 2" xfId="41233" xr:uid="{00000000-0005-0000-0000-00003C6C0000}"/>
    <cellStyle name="Migliaia 5 2 3 2 4 4 3" xfId="29816" xr:uid="{00000000-0005-0000-0000-00003D6C0000}"/>
    <cellStyle name="Migliaia 5 2 3 2 4 5" xfId="12688" xr:uid="{00000000-0005-0000-0000-00003E6C0000}"/>
    <cellStyle name="Migliaia 5 2 3 2 4 5 2" xfId="35525" xr:uid="{00000000-0005-0000-0000-00003F6C0000}"/>
    <cellStyle name="Migliaia 5 2 3 2 4 6" xfId="24108" xr:uid="{00000000-0005-0000-0000-0000406C0000}"/>
    <cellStyle name="Migliaia 5 2 3 2 5" xfId="1453" xr:uid="{00000000-0005-0000-0000-0000416C0000}"/>
    <cellStyle name="Migliaia 5 2 3 2 5 2" xfId="2912" xr:uid="{00000000-0005-0000-0000-0000426C0000}"/>
    <cellStyle name="Migliaia 5 2 3 2 5 2 2" xfId="5768" xr:uid="{00000000-0005-0000-0000-0000436C0000}"/>
    <cellStyle name="Migliaia 5 2 3 2 5 2 2 2" xfId="11476" xr:uid="{00000000-0005-0000-0000-0000446C0000}"/>
    <cellStyle name="Migliaia 5 2 3 2 5 2 2 2 2" xfId="22894" xr:uid="{00000000-0005-0000-0000-0000456C0000}"/>
    <cellStyle name="Migliaia 5 2 3 2 5 2 2 2 2 2" xfId="45731" xr:uid="{00000000-0005-0000-0000-0000466C0000}"/>
    <cellStyle name="Migliaia 5 2 3 2 5 2 2 2 3" xfId="34314" xr:uid="{00000000-0005-0000-0000-0000476C0000}"/>
    <cellStyle name="Migliaia 5 2 3 2 5 2 2 3" xfId="17186" xr:uid="{00000000-0005-0000-0000-0000486C0000}"/>
    <cellStyle name="Migliaia 5 2 3 2 5 2 2 3 2" xfId="40023" xr:uid="{00000000-0005-0000-0000-0000496C0000}"/>
    <cellStyle name="Migliaia 5 2 3 2 5 2 2 4" xfId="28606" xr:uid="{00000000-0005-0000-0000-00004A6C0000}"/>
    <cellStyle name="Migliaia 5 2 3 2 5 2 3" xfId="8623" xr:uid="{00000000-0005-0000-0000-00004B6C0000}"/>
    <cellStyle name="Migliaia 5 2 3 2 5 2 3 2" xfId="20040" xr:uid="{00000000-0005-0000-0000-00004C6C0000}"/>
    <cellStyle name="Migliaia 5 2 3 2 5 2 3 2 2" xfId="42877" xr:uid="{00000000-0005-0000-0000-00004D6C0000}"/>
    <cellStyle name="Migliaia 5 2 3 2 5 2 3 3" xfId="31460" xr:uid="{00000000-0005-0000-0000-00004E6C0000}"/>
    <cellStyle name="Migliaia 5 2 3 2 5 2 4" xfId="14332" xr:uid="{00000000-0005-0000-0000-00004F6C0000}"/>
    <cellStyle name="Migliaia 5 2 3 2 5 2 4 2" xfId="37169" xr:uid="{00000000-0005-0000-0000-0000506C0000}"/>
    <cellStyle name="Migliaia 5 2 3 2 5 2 5" xfId="25752" xr:uid="{00000000-0005-0000-0000-0000516C0000}"/>
    <cellStyle name="Migliaia 5 2 3 2 5 3" xfId="4341" xr:uid="{00000000-0005-0000-0000-0000526C0000}"/>
    <cellStyle name="Migliaia 5 2 3 2 5 3 2" xfId="10050" xr:uid="{00000000-0005-0000-0000-0000536C0000}"/>
    <cellStyle name="Migliaia 5 2 3 2 5 3 2 2" xfId="21467" xr:uid="{00000000-0005-0000-0000-0000546C0000}"/>
    <cellStyle name="Migliaia 5 2 3 2 5 3 2 2 2" xfId="44304" xr:uid="{00000000-0005-0000-0000-0000556C0000}"/>
    <cellStyle name="Migliaia 5 2 3 2 5 3 2 3" xfId="32887" xr:uid="{00000000-0005-0000-0000-0000566C0000}"/>
    <cellStyle name="Migliaia 5 2 3 2 5 3 3" xfId="15759" xr:uid="{00000000-0005-0000-0000-0000576C0000}"/>
    <cellStyle name="Migliaia 5 2 3 2 5 3 3 2" xfId="38596" xr:uid="{00000000-0005-0000-0000-0000586C0000}"/>
    <cellStyle name="Migliaia 5 2 3 2 5 3 4" xfId="27179" xr:uid="{00000000-0005-0000-0000-0000596C0000}"/>
    <cellStyle name="Migliaia 5 2 3 2 5 4" xfId="7196" xr:uid="{00000000-0005-0000-0000-00005A6C0000}"/>
    <cellStyle name="Migliaia 5 2 3 2 5 4 2" xfId="18613" xr:uid="{00000000-0005-0000-0000-00005B6C0000}"/>
    <cellStyle name="Migliaia 5 2 3 2 5 4 2 2" xfId="41450" xr:uid="{00000000-0005-0000-0000-00005C6C0000}"/>
    <cellStyle name="Migliaia 5 2 3 2 5 4 3" xfId="30033" xr:uid="{00000000-0005-0000-0000-00005D6C0000}"/>
    <cellStyle name="Migliaia 5 2 3 2 5 5" xfId="12905" xr:uid="{00000000-0005-0000-0000-00005E6C0000}"/>
    <cellStyle name="Migliaia 5 2 3 2 5 5 2" xfId="35742" xr:uid="{00000000-0005-0000-0000-00005F6C0000}"/>
    <cellStyle name="Migliaia 5 2 3 2 5 6" xfId="24325" xr:uid="{00000000-0005-0000-0000-0000606C0000}"/>
    <cellStyle name="Migliaia 5 2 3 2 6" xfId="1700" xr:uid="{00000000-0005-0000-0000-0000616C0000}"/>
    <cellStyle name="Migliaia 5 2 3 2 6 2" xfId="3129" xr:uid="{00000000-0005-0000-0000-0000626C0000}"/>
    <cellStyle name="Migliaia 5 2 3 2 6 2 2" xfId="5985" xr:uid="{00000000-0005-0000-0000-0000636C0000}"/>
    <cellStyle name="Migliaia 5 2 3 2 6 2 2 2" xfId="11693" xr:uid="{00000000-0005-0000-0000-0000646C0000}"/>
    <cellStyle name="Migliaia 5 2 3 2 6 2 2 2 2" xfId="23111" xr:uid="{00000000-0005-0000-0000-0000656C0000}"/>
    <cellStyle name="Migliaia 5 2 3 2 6 2 2 2 2 2" xfId="45948" xr:uid="{00000000-0005-0000-0000-0000666C0000}"/>
    <cellStyle name="Migliaia 5 2 3 2 6 2 2 2 3" xfId="34531" xr:uid="{00000000-0005-0000-0000-0000676C0000}"/>
    <cellStyle name="Migliaia 5 2 3 2 6 2 2 3" xfId="17403" xr:uid="{00000000-0005-0000-0000-0000686C0000}"/>
    <cellStyle name="Migliaia 5 2 3 2 6 2 2 3 2" xfId="40240" xr:uid="{00000000-0005-0000-0000-0000696C0000}"/>
    <cellStyle name="Migliaia 5 2 3 2 6 2 2 4" xfId="28823" xr:uid="{00000000-0005-0000-0000-00006A6C0000}"/>
    <cellStyle name="Migliaia 5 2 3 2 6 2 3" xfId="8840" xr:uid="{00000000-0005-0000-0000-00006B6C0000}"/>
    <cellStyle name="Migliaia 5 2 3 2 6 2 3 2" xfId="20257" xr:uid="{00000000-0005-0000-0000-00006C6C0000}"/>
    <cellStyle name="Migliaia 5 2 3 2 6 2 3 2 2" xfId="43094" xr:uid="{00000000-0005-0000-0000-00006D6C0000}"/>
    <cellStyle name="Migliaia 5 2 3 2 6 2 3 3" xfId="31677" xr:uid="{00000000-0005-0000-0000-00006E6C0000}"/>
    <cellStyle name="Migliaia 5 2 3 2 6 2 4" xfId="14549" xr:uid="{00000000-0005-0000-0000-00006F6C0000}"/>
    <cellStyle name="Migliaia 5 2 3 2 6 2 4 2" xfId="37386" xr:uid="{00000000-0005-0000-0000-0000706C0000}"/>
    <cellStyle name="Migliaia 5 2 3 2 6 2 5" xfId="25969" xr:uid="{00000000-0005-0000-0000-0000716C0000}"/>
    <cellStyle name="Migliaia 5 2 3 2 6 3" xfId="4558" xr:uid="{00000000-0005-0000-0000-0000726C0000}"/>
    <cellStyle name="Migliaia 5 2 3 2 6 3 2" xfId="10267" xr:uid="{00000000-0005-0000-0000-0000736C0000}"/>
    <cellStyle name="Migliaia 5 2 3 2 6 3 2 2" xfId="21684" xr:uid="{00000000-0005-0000-0000-0000746C0000}"/>
    <cellStyle name="Migliaia 5 2 3 2 6 3 2 2 2" xfId="44521" xr:uid="{00000000-0005-0000-0000-0000756C0000}"/>
    <cellStyle name="Migliaia 5 2 3 2 6 3 2 3" xfId="33104" xr:uid="{00000000-0005-0000-0000-0000766C0000}"/>
    <cellStyle name="Migliaia 5 2 3 2 6 3 3" xfId="15976" xr:uid="{00000000-0005-0000-0000-0000776C0000}"/>
    <cellStyle name="Migliaia 5 2 3 2 6 3 3 2" xfId="38813" xr:uid="{00000000-0005-0000-0000-0000786C0000}"/>
    <cellStyle name="Migliaia 5 2 3 2 6 3 4" xfId="27396" xr:uid="{00000000-0005-0000-0000-0000796C0000}"/>
    <cellStyle name="Migliaia 5 2 3 2 6 4" xfId="7413" xr:uid="{00000000-0005-0000-0000-00007A6C0000}"/>
    <cellStyle name="Migliaia 5 2 3 2 6 4 2" xfId="18830" xr:uid="{00000000-0005-0000-0000-00007B6C0000}"/>
    <cellStyle name="Migliaia 5 2 3 2 6 4 2 2" xfId="41667" xr:uid="{00000000-0005-0000-0000-00007C6C0000}"/>
    <cellStyle name="Migliaia 5 2 3 2 6 4 3" xfId="30250" xr:uid="{00000000-0005-0000-0000-00007D6C0000}"/>
    <cellStyle name="Migliaia 5 2 3 2 6 5" xfId="13122" xr:uid="{00000000-0005-0000-0000-00007E6C0000}"/>
    <cellStyle name="Migliaia 5 2 3 2 6 5 2" xfId="35959" xr:uid="{00000000-0005-0000-0000-00007F6C0000}"/>
    <cellStyle name="Migliaia 5 2 3 2 6 6" xfId="24542" xr:uid="{00000000-0005-0000-0000-0000806C0000}"/>
    <cellStyle name="Migliaia 5 2 3 2 7" xfId="2044" xr:uid="{00000000-0005-0000-0000-0000816C0000}"/>
    <cellStyle name="Migliaia 5 2 3 2 7 2" xfId="4900" xr:uid="{00000000-0005-0000-0000-0000826C0000}"/>
    <cellStyle name="Migliaia 5 2 3 2 7 2 2" xfId="10608" xr:uid="{00000000-0005-0000-0000-0000836C0000}"/>
    <cellStyle name="Migliaia 5 2 3 2 7 2 2 2" xfId="22026" xr:uid="{00000000-0005-0000-0000-0000846C0000}"/>
    <cellStyle name="Migliaia 5 2 3 2 7 2 2 2 2" xfId="44863" xr:uid="{00000000-0005-0000-0000-0000856C0000}"/>
    <cellStyle name="Migliaia 5 2 3 2 7 2 2 3" xfId="33446" xr:uid="{00000000-0005-0000-0000-0000866C0000}"/>
    <cellStyle name="Migliaia 5 2 3 2 7 2 3" xfId="16318" xr:uid="{00000000-0005-0000-0000-0000876C0000}"/>
    <cellStyle name="Migliaia 5 2 3 2 7 2 3 2" xfId="39155" xr:uid="{00000000-0005-0000-0000-0000886C0000}"/>
    <cellStyle name="Migliaia 5 2 3 2 7 2 4" xfId="27738" xr:uid="{00000000-0005-0000-0000-0000896C0000}"/>
    <cellStyle name="Migliaia 5 2 3 2 7 3" xfId="7755" xr:uid="{00000000-0005-0000-0000-00008A6C0000}"/>
    <cellStyle name="Migliaia 5 2 3 2 7 3 2" xfId="19172" xr:uid="{00000000-0005-0000-0000-00008B6C0000}"/>
    <cellStyle name="Migliaia 5 2 3 2 7 3 2 2" xfId="42009" xr:uid="{00000000-0005-0000-0000-00008C6C0000}"/>
    <cellStyle name="Migliaia 5 2 3 2 7 3 3" xfId="30592" xr:uid="{00000000-0005-0000-0000-00008D6C0000}"/>
    <cellStyle name="Migliaia 5 2 3 2 7 4" xfId="13464" xr:uid="{00000000-0005-0000-0000-00008E6C0000}"/>
    <cellStyle name="Migliaia 5 2 3 2 7 4 2" xfId="36301" xr:uid="{00000000-0005-0000-0000-00008F6C0000}"/>
    <cellStyle name="Migliaia 5 2 3 2 7 5" xfId="24884" xr:uid="{00000000-0005-0000-0000-0000906C0000}"/>
    <cellStyle name="Migliaia 5 2 3 2 8" xfId="3473" xr:uid="{00000000-0005-0000-0000-0000916C0000}"/>
    <cellStyle name="Migliaia 5 2 3 2 8 2" xfId="9182" xr:uid="{00000000-0005-0000-0000-0000926C0000}"/>
    <cellStyle name="Migliaia 5 2 3 2 8 2 2" xfId="20599" xr:uid="{00000000-0005-0000-0000-0000936C0000}"/>
    <cellStyle name="Migliaia 5 2 3 2 8 2 2 2" xfId="43436" xr:uid="{00000000-0005-0000-0000-0000946C0000}"/>
    <cellStyle name="Migliaia 5 2 3 2 8 2 3" xfId="32019" xr:uid="{00000000-0005-0000-0000-0000956C0000}"/>
    <cellStyle name="Migliaia 5 2 3 2 8 3" xfId="14891" xr:uid="{00000000-0005-0000-0000-0000966C0000}"/>
    <cellStyle name="Migliaia 5 2 3 2 8 3 2" xfId="37728" xr:uid="{00000000-0005-0000-0000-0000976C0000}"/>
    <cellStyle name="Migliaia 5 2 3 2 8 4" xfId="26311" xr:uid="{00000000-0005-0000-0000-0000986C0000}"/>
    <cellStyle name="Migliaia 5 2 3 2 9" xfId="6328" xr:uid="{00000000-0005-0000-0000-0000996C0000}"/>
    <cellStyle name="Migliaia 5 2 3 2 9 2" xfId="17745" xr:uid="{00000000-0005-0000-0000-00009A6C0000}"/>
    <cellStyle name="Migliaia 5 2 3 2 9 2 2" xfId="40582" xr:uid="{00000000-0005-0000-0000-00009B6C0000}"/>
    <cellStyle name="Migliaia 5 2 3 2 9 3" xfId="29165" xr:uid="{00000000-0005-0000-0000-00009C6C0000}"/>
    <cellStyle name="Migliaia 5 2 3 3" xfId="565" xr:uid="{00000000-0005-0000-0000-00009D6C0000}"/>
    <cellStyle name="Migliaia 5 2 3 3 2" xfId="2147" xr:uid="{00000000-0005-0000-0000-00009E6C0000}"/>
    <cellStyle name="Migliaia 5 2 3 3 2 2" xfId="5003" xr:uid="{00000000-0005-0000-0000-00009F6C0000}"/>
    <cellStyle name="Migliaia 5 2 3 3 2 2 2" xfId="10711" xr:uid="{00000000-0005-0000-0000-0000A06C0000}"/>
    <cellStyle name="Migliaia 5 2 3 3 2 2 2 2" xfId="22129" xr:uid="{00000000-0005-0000-0000-0000A16C0000}"/>
    <cellStyle name="Migliaia 5 2 3 3 2 2 2 2 2" xfId="44966" xr:uid="{00000000-0005-0000-0000-0000A26C0000}"/>
    <cellStyle name="Migliaia 5 2 3 3 2 2 2 3" xfId="33549" xr:uid="{00000000-0005-0000-0000-0000A36C0000}"/>
    <cellStyle name="Migliaia 5 2 3 3 2 2 3" xfId="16421" xr:uid="{00000000-0005-0000-0000-0000A46C0000}"/>
    <cellStyle name="Migliaia 5 2 3 3 2 2 3 2" xfId="39258" xr:uid="{00000000-0005-0000-0000-0000A56C0000}"/>
    <cellStyle name="Migliaia 5 2 3 3 2 2 4" xfId="27841" xr:uid="{00000000-0005-0000-0000-0000A66C0000}"/>
    <cellStyle name="Migliaia 5 2 3 3 2 3" xfId="7858" xr:uid="{00000000-0005-0000-0000-0000A76C0000}"/>
    <cellStyle name="Migliaia 5 2 3 3 2 3 2" xfId="19275" xr:uid="{00000000-0005-0000-0000-0000A86C0000}"/>
    <cellStyle name="Migliaia 5 2 3 3 2 3 2 2" xfId="42112" xr:uid="{00000000-0005-0000-0000-0000A96C0000}"/>
    <cellStyle name="Migliaia 5 2 3 3 2 3 3" xfId="30695" xr:uid="{00000000-0005-0000-0000-0000AA6C0000}"/>
    <cellStyle name="Migliaia 5 2 3 3 2 4" xfId="13567" xr:uid="{00000000-0005-0000-0000-0000AB6C0000}"/>
    <cellStyle name="Migliaia 5 2 3 3 2 4 2" xfId="36404" xr:uid="{00000000-0005-0000-0000-0000AC6C0000}"/>
    <cellStyle name="Migliaia 5 2 3 3 2 5" xfId="24987" xr:uid="{00000000-0005-0000-0000-0000AD6C0000}"/>
    <cellStyle name="Migliaia 5 2 3 3 3" xfId="3576" xr:uid="{00000000-0005-0000-0000-0000AE6C0000}"/>
    <cellStyle name="Migliaia 5 2 3 3 3 2" xfId="9285" xr:uid="{00000000-0005-0000-0000-0000AF6C0000}"/>
    <cellStyle name="Migliaia 5 2 3 3 3 2 2" xfId="20702" xr:uid="{00000000-0005-0000-0000-0000B06C0000}"/>
    <cellStyle name="Migliaia 5 2 3 3 3 2 2 2" xfId="43539" xr:uid="{00000000-0005-0000-0000-0000B16C0000}"/>
    <cellStyle name="Migliaia 5 2 3 3 3 2 3" xfId="32122" xr:uid="{00000000-0005-0000-0000-0000B26C0000}"/>
    <cellStyle name="Migliaia 5 2 3 3 3 3" xfId="14994" xr:uid="{00000000-0005-0000-0000-0000B36C0000}"/>
    <cellStyle name="Migliaia 5 2 3 3 3 3 2" xfId="37831" xr:uid="{00000000-0005-0000-0000-0000B46C0000}"/>
    <cellStyle name="Migliaia 5 2 3 3 3 4" xfId="26414" xr:uid="{00000000-0005-0000-0000-0000B56C0000}"/>
    <cellStyle name="Migliaia 5 2 3 3 4" xfId="6431" xr:uid="{00000000-0005-0000-0000-0000B66C0000}"/>
    <cellStyle name="Migliaia 5 2 3 3 4 2" xfId="17848" xr:uid="{00000000-0005-0000-0000-0000B76C0000}"/>
    <cellStyle name="Migliaia 5 2 3 3 4 2 2" xfId="40685" xr:uid="{00000000-0005-0000-0000-0000B86C0000}"/>
    <cellStyle name="Migliaia 5 2 3 3 4 3" xfId="29268" xr:uid="{00000000-0005-0000-0000-0000B96C0000}"/>
    <cellStyle name="Migliaia 5 2 3 3 5" xfId="12140" xr:uid="{00000000-0005-0000-0000-0000BA6C0000}"/>
    <cellStyle name="Migliaia 5 2 3 3 5 2" xfId="34977" xr:uid="{00000000-0005-0000-0000-0000BB6C0000}"/>
    <cellStyle name="Migliaia 5 2 3 3 6" xfId="23560" xr:uid="{00000000-0005-0000-0000-0000BC6C0000}"/>
    <cellStyle name="Migliaia 5 2 3 4" xfId="828" xr:uid="{00000000-0005-0000-0000-0000BD6C0000}"/>
    <cellStyle name="Migliaia 5 2 3 4 2" xfId="2364" xr:uid="{00000000-0005-0000-0000-0000BE6C0000}"/>
    <cellStyle name="Migliaia 5 2 3 4 2 2" xfId="5220" xr:uid="{00000000-0005-0000-0000-0000BF6C0000}"/>
    <cellStyle name="Migliaia 5 2 3 4 2 2 2" xfId="10928" xr:uid="{00000000-0005-0000-0000-0000C06C0000}"/>
    <cellStyle name="Migliaia 5 2 3 4 2 2 2 2" xfId="22346" xr:uid="{00000000-0005-0000-0000-0000C16C0000}"/>
    <cellStyle name="Migliaia 5 2 3 4 2 2 2 2 2" xfId="45183" xr:uid="{00000000-0005-0000-0000-0000C26C0000}"/>
    <cellStyle name="Migliaia 5 2 3 4 2 2 2 3" xfId="33766" xr:uid="{00000000-0005-0000-0000-0000C36C0000}"/>
    <cellStyle name="Migliaia 5 2 3 4 2 2 3" xfId="16638" xr:uid="{00000000-0005-0000-0000-0000C46C0000}"/>
    <cellStyle name="Migliaia 5 2 3 4 2 2 3 2" xfId="39475" xr:uid="{00000000-0005-0000-0000-0000C56C0000}"/>
    <cellStyle name="Migliaia 5 2 3 4 2 2 4" xfId="28058" xr:uid="{00000000-0005-0000-0000-0000C66C0000}"/>
    <cellStyle name="Migliaia 5 2 3 4 2 3" xfId="8075" xr:uid="{00000000-0005-0000-0000-0000C76C0000}"/>
    <cellStyle name="Migliaia 5 2 3 4 2 3 2" xfId="19492" xr:uid="{00000000-0005-0000-0000-0000C86C0000}"/>
    <cellStyle name="Migliaia 5 2 3 4 2 3 2 2" xfId="42329" xr:uid="{00000000-0005-0000-0000-0000C96C0000}"/>
    <cellStyle name="Migliaia 5 2 3 4 2 3 3" xfId="30912" xr:uid="{00000000-0005-0000-0000-0000CA6C0000}"/>
    <cellStyle name="Migliaia 5 2 3 4 2 4" xfId="13784" xr:uid="{00000000-0005-0000-0000-0000CB6C0000}"/>
    <cellStyle name="Migliaia 5 2 3 4 2 4 2" xfId="36621" xr:uid="{00000000-0005-0000-0000-0000CC6C0000}"/>
    <cellStyle name="Migliaia 5 2 3 4 2 5" xfId="25204" xr:uid="{00000000-0005-0000-0000-0000CD6C0000}"/>
    <cellStyle name="Migliaia 5 2 3 4 3" xfId="3793" xr:uid="{00000000-0005-0000-0000-0000CE6C0000}"/>
    <cellStyle name="Migliaia 5 2 3 4 3 2" xfId="9502" xr:uid="{00000000-0005-0000-0000-0000CF6C0000}"/>
    <cellStyle name="Migliaia 5 2 3 4 3 2 2" xfId="20919" xr:uid="{00000000-0005-0000-0000-0000D06C0000}"/>
    <cellStyle name="Migliaia 5 2 3 4 3 2 2 2" xfId="43756" xr:uid="{00000000-0005-0000-0000-0000D16C0000}"/>
    <cellStyle name="Migliaia 5 2 3 4 3 2 3" xfId="32339" xr:uid="{00000000-0005-0000-0000-0000D26C0000}"/>
    <cellStyle name="Migliaia 5 2 3 4 3 3" xfId="15211" xr:uid="{00000000-0005-0000-0000-0000D36C0000}"/>
    <cellStyle name="Migliaia 5 2 3 4 3 3 2" xfId="38048" xr:uid="{00000000-0005-0000-0000-0000D46C0000}"/>
    <cellStyle name="Migliaia 5 2 3 4 3 4" xfId="26631" xr:uid="{00000000-0005-0000-0000-0000D56C0000}"/>
    <cellStyle name="Migliaia 5 2 3 4 4" xfId="6648" xr:uid="{00000000-0005-0000-0000-0000D66C0000}"/>
    <cellStyle name="Migliaia 5 2 3 4 4 2" xfId="18065" xr:uid="{00000000-0005-0000-0000-0000D76C0000}"/>
    <cellStyle name="Migliaia 5 2 3 4 4 2 2" xfId="40902" xr:uid="{00000000-0005-0000-0000-0000D86C0000}"/>
    <cellStyle name="Migliaia 5 2 3 4 4 3" xfId="29485" xr:uid="{00000000-0005-0000-0000-0000D96C0000}"/>
    <cellStyle name="Migliaia 5 2 3 4 5" xfId="12357" xr:uid="{00000000-0005-0000-0000-0000DA6C0000}"/>
    <cellStyle name="Migliaia 5 2 3 4 5 2" xfId="35194" xr:uid="{00000000-0005-0000-0000-0000DB6C0000}"/>
    <cellStyle name="Migliaia 5 2 3 4 6" xfId="23777" xr:uid="{00000000-0005-0000-0000-0000DC6C0000}"/>
    <cellStyle name="Migliaia 5 2 3 5" xfId="1075" xr:uid="{00000000-0005-0000-0000-0000DD6C0000}"/>
    <cellStyle name="Migliaia 5 2 3 5 2" xfId="2581" xr:uid="{00000000-0005-0000-0000-0000DE6C0000}"/>
    <cellStyle name="Migliaia 5 2 3 5 2 2" xfId="5437" xr:uid="{00000000-0005-0000-0000-0000DF6C0000}"/>
    <cellStyle name="Migliaia 5 2 3 5 2 2 2" xfId="11145" xr:uid="{00000000-0005-0000-0000-0000E06C0000}"/>
    <cellStyle name="Migliaia 5 2 3 5 2 2 2 2" xfId="22563" xr:uid="{00000000-0005-0000-0000-0000E16C0000}"/>
    <cellStyle name="Migliaia 5 2 3 5 2 2 2 2 2" xfId="45400" xr:uid="{00000000-0005-0000-0000-0000E26C0000}"/>
    <cellStyle name="Migliaia 5 2 3 5 2 2 2 3" xfId="33983" xr:uid="{00000000-0005-0000-0000-0000E36C0000}"/>
    <cellStyle name="Migliaia 5 2 3 5 2 2 3" xfId="16855" xr:uid="{00000000-0005-0000-0000-0000E46C0000}"/>
    <cellStyle name="Migliaia 5 2 3 5 2 2 3 2" xfId="39692" xr:uid="{00000000-0005-0000-0000-0000E56C0000}"/>
    <cellStyle name="Migliaia 5 2 3 5 2 2 4" xfId="28275" xr:uid="{00000000-0005-0000-0000-0000E66C0000}"/>
    <cellStyle name="Migliaia 5 2 3 5 2 3" xfId="8292" xr:uid="{00000000-0005-0000-0000-0000E76C0000}"/>
    <cellStyle name="Migliaia 5 2 3 5 2 3 2" xfId="19709" xr:uid="{00000000-0005-0000-0000-0000E86C0000}"/>
    <cellStyle name="Migliaia 5 2 3 5 2 3 2 2" xfId="42546" xr:uid="{00000000-0005-0000-0000-0000E96C0000}"/>
    <cellStyle name="Migliaia 5 2 3 5 2 3 3" xfId="31129" xr:uid="{00000000-0005-0000-0000-0000EA6C0000}"/>
    <cellStyle name="Migliaia 5 2 3 5 2 4" xfId="14001" xr:uid="{00000000-0005-0000-0000-0000EB6C0000}"/>
    <cellStyle name="Migliaia 5 2 3 5 2 4 2" xfId="36838" xr:uid="{00000000-0005-0000-0000-0000EC6C0000}"/>
    <cellStyle name="Migliaia 5 2 3 5 2 5" xfId="25421" xr:uid="{00000000-0005-0000-0000-0000ED6C0000}"/>
    <cellStyle name="Migliaia 5 2 3 5 3" xfId="4010" xr:uid="{00000000-0005-0000-0000-0000EE6C0000}"/>
    <cellStyle name="Migliaia 5 2 3 5 3 2" xfId="9719" xr:uid="{00000000-0005-0000-0000-0000EF6C0000}"/>
    <cellStyle name="Migliaia 5 2 3 5 3 2 2" xfId="21136" xr:uid="{00000000-0005-0000-0000-0000F06C0000}"/>
    <cellStyle name="Migliaia 5 2 3 5 3 2 2 2" xfId="43973" xr:uid="{00000000-0005-0000-0000-0000F16C0000}"/>
    <cellStyle name="Migliaia 5 2 3 5 3 2 3" xfId="32556" xr:uid="{00000000-0005-0000-0000-0000F26C0000}"/>
    <cellStyle name="Migliaia 5 2 3 5 3 3" xfId="15428" xr:uid="{00000000-0005-0000-0000-0000F36C0000}"/>
    <cellStyle name="Migliaia 5 2 3 5 3 3 2" xfId="38265" xr:uid="{00000000-0005-0000-0000-0000F46C0000}"/>
    <cellStyle name="Migliaia 5 2 3 5 3 4" xfId="26848" xr:uid="{00000000-0005-0000-0000-0000F56C0000}"/>
    <cellStyle name="Migliaia 5 2 3 5 4" xfId="6865" xr:uid="{00000000-0005-0000-0000-0000F66C0000}"/>
    <cellStyle name="Migliaia 5 2 3 5 4 2" xfId="18282" xr:uid="{00000000-0005-0000-0000-0000F76C0000}"/>
    <cellStyle name="Migliaia 5 2 3 5 4 2 2" xfId="41119" xr:uid="{00000000-0005-0000-0000-0000F86C0000}"/>
    <cellStyle name="Migliaia 5 2 3 5 4 3" xfId="29702" xr:uid="{00000000-0005-0000-0000-0000F96C0000}"/>
    <cellStyle name="Migliaia 5 2 3 5 5" xfId="12574" xr:uid="{00000000-0005-0000-0000-0000FA6C0000}"/>
    <cellStyle name="Migliaia 5 2 3 5 5 2" xfId="35411" xr:uid="{00000000-0005-0000-0000-0000FB6C0000}"/>
    <cellStyle name="Migliaia 5 2 3 5 6" xfId="23994" xr:uid="{00000000-0005-0000-0000-0000FC6C0000}"/>
    <cellStyle name="Migliaia 5 2 3 6" xfId="1322" xr:uid="{00000000-0005-0000-0000-0000FD6C0000}"/>
    <cellStyle name="Migliaia 5 2 3 6 2" xfId="2798" xr:uid="{00000000-0005-0000-0000-0000FE6C0000}"/>
    <cellStyle name="Migliaia 5 2 3 6 2 2" xfId="5654" xr:uid="{00000000-0005-0000-0000-0000FF6C0000}"/>
    <cellStyle name="Migliaia 5 2 3 6 2 2 2" xfId="11362" xr:uid="{00000000-0005-0000-0000-0000006D0000}"/>
    <cellStyle name="Migliaia 5 2 3 6 2 2 2 2" xfId="22780" xr:uid="{00000000-0005-0000-0000-0000016D0000}"/>
    <cellStyle name="Migliaia 5 2 3 6 2 2 2 2 2" xfId="45617" xr:uid="{00000000-0005-0000-0000-0000026D0000}"/>
    <cellStyle name="Migliaia 5 2 3 6 2 2 2 3" xfId="34200" xr:uid="{00000000-0005-0000-0000-0000036D0000}"/>
    <cellStyle name="Migliaia 5 2 3 6 2 2 3" xfId="17072" xr:uid="{00000000-0005-0000-0000-0000046D0000}"/>
    <cellStyle name="Migliaia 5 2 3 6 2 2 3 2" xfId="39909" xr:uid="{00000000-0005-0000-0000-0000056D0000}"/>
    <cellStyle name="Migliaia 5 2 3 6 2 2 4" xfId="28492" xr:uid="{00000000-0005-0000-0000-0000066D0000}"/>
    <cellStyle name="Migliaia 5 2 3 6 2 3" xfId="8509" xr:uid="{00000000-0005-0000-0000-0000076D0000}"/>
    <cellStyle name="Migliaia 5 2 3 6 2 3 2" xfId="19926" xr:uid="{00000000-0005-0000-0000-0000086D0000}"/>
    <cellStyle name="Migliaia 5 2 3 6 2 3 2 2" xfId="42763" xr:uid="{00000000-0005-0000-0000-0000096D0000}"/>
    <cellStyle name="Migliaia 5 2 3 6 2 3 3" xfId="31346" xr:uid="{00000000-0005-0000-0000-00000A6D0000}"/>
    <cellStyle name="Migliaia 5 2 3 6 2 4" xfId="14218" xr:uid="{00000000-0005-0000-0000-00000B6D0000}"/>
    <cellStyle name="Migliaia 5 2 3 6 2 4 2" xfId="37055" xr:uid="{00000000-0005-0000-0000-00000C6D0000}"/>
    <cellStyle name="Migliaia 5 2 3 6 2 5" xfId="25638" xr:uid="{00000000-0005-0000-0000-00000D6D0000}"/>
    <cellStyle name="Migliaia 5 2 3 6 3" xfId="4227" xr:uid="{00000000-0005-0000-0000-00000E6D0000}"/>
    <cellStyle name="Migliaia 5 2 3 6 3 2" xfId="9936" xr:uid="{00000000-0005-0000-0000-00000F6D0000}"/>
    <cellStyle name="Migliaia 5 2 3 6 3 2 2" xfId="21353" xr:uid="{00000000-0005-0000-0000-0000106D0000}"/>
    <cellStyle name="Migliaia 5 2 3 6 3 2 2 2" xfId="44190" xr:uid="{00000000-0005-0000-0000-0000116D0000}"/>
    <cellStyle name="Migliaia 5 2 3 6 3 2 3" xfId="32773" xr:uid="{00000000-0005-0000-0000-0000126D0000}"/>
    <cellStyle name="Migliaia 5 2 3 6 3 3" xfId="15645" xr:uid="{00000000-0005-0000-0000-0000136D0000}"/>
    <cellStyle name="Migliaia 5 2 3 6 3 3 2" xfId="38482" xr:uid="{00000000-0005-0000-0000-0000146D0000}"/>
    <cellStyle name="Migliaia 5 2 3 6 3 4" xfId="27065" xr:uid="{00000000-0005-0000-0000-0000156D0000}"/>
    <cellStyle name="Migliaia 5 2 3 6 4" xfId="7082" xr:uid="{00000000-0005-0000-0000-0000166D0000}"/>
    <cellStyle name="Migliaia 5 2 3 6 4 2" xfId="18499" xr:uid="{00000000-0005-0000-0000-0000176D0000}"/>
    <cellStyle name="Migliaia 5 2 3 6 4 2 2" xfId="41336" xr:uid="{00000000-0005-0000-0000-0000186D0000}"/>
    <cellStyle name="Migliaia 5 2 3 6 4 3" xfId="29919" xr:uid="{00000000-0005-0000-0000-0000196D0000}"/>
    <cellStyle name="Migliaia 5 2 3 6 5" xfId="12791" xr:uid="{00000000-0005-0000-0000-00001A6D0000}"/>
    <cellStyle name="Migliaia 5 2 3 6 5 2" xfId="35628" xr:uid="{00000000-0005-0000-0000-00001B6D0000}"/>
    <cellStyle name="Migliaia 5 2 3 6 6" xfId="24211" xr:uid="{00000000-0005-0000-0000-00001C6D0000}"/>
    <cellStyle name="Migliaia 5 2 3 7" xfId="1569" xr:uid="{00000000-0005-0000-0000-00001D6D0000}"/>
    <cellStyle name="Migliaia 5 2 3 7 2" xfId="3015" xr:uid="{00000000-0005-0000-0000-00001E6D0000}"/>
    <cellStyle name="Migliaia 5 2 3 7 2 2" xfId="5871" xr:uid="{00000000-0005-0000-0000-00001F6D0000}"/>
    <cellStyle name="Migliaia 5 2 3 7 2 2 2" xfId="11579" xr:uid="{00000000-0005-0000-0000-0000206D0000}"/>
    <cellStyle name="Migliaia 5 2 3 7 2 2 2 2" xfId="22997" xr:uid="{00000000-0005-0000-0000-0000216D0000}"/>
    <cellStyle name="Migliaia 5 2 3 7 2 2 2 2 2" xfId="45834" xr:uid="{00000000-0005-0000-0000-0000226D0000}"/>
    <cellStyle name="Migliaia 5 2 3 7 2 2 2 3" xfId="34417" xr:uid="{00000000-0005-0000-0000-0000236D0000}"/>
    <cellStyle name="Migliaia 5 2 3 7 2 2 3" xfId="17289" xr:uid="{00000000-0005-0000-0000-0000246D0000}"/>
    <cellStyle name="Migliaia 5 2 3 7 2 2 3 2" xfId="40126" xr:uid="{00000000-0005-0000-0000-0000256D0000}"/>
    <cellStyle name="Migliaia 5 2 3 7 2 2 4" xfId="28709" xr:uid="{00000000-0005-0000-0000-0000266D0000}"/>
    <cellStyle name="Migliaia 5 2 3 7 2 3" xfId="8726" xr:uid="{00000000-0005-0000-0000-0000276D0000}"/>
    <cellStyle name="Migliaia 5 2 3 7 2 3 2" xfId="20143" xr:uid="{00000000-0005-0000-0000-0000286D0000}"/>
    <cellStyle name="Migliaia 5 2 3 7 2 3 2 2" xfId="42980" xr:uid="{00000000-0005-0000-0000-0000296D0000}"/>
    <cellStyle name="Migliaia 5 2 3 7 2 3 3" xfId="31563" xr:uid="{00000000-0005-0000-0000-00002A6D0000}"/>
    <cellStyle name="Migliaia 5 2 3 7 2 4" xfId="14435" xr:uid="{00000000-0005-0000-0000-00002B6D0000}"/>
    <cellStyle name="Migliaia 5 2 3 7 2 4 2" xfId="37272" xr:uid="{00000000-0005-0000-0000-00002C6D0000}"/>
    <cellStyle name="Migliaia 5 2 3 7 2 5" xfId="25855" xr:uid="{00000000-0005-0000-0000-00002D6D0000}"/>
    <cellStyle name="Migliaia 5 2 3 7 3" xfId="4444" xr:uid="{00000000-0005-0000-0000-00002E6D0000}"/>
    <cellStyle name="Migliaia 5 2 3 7 3 2" xfId="10153" xr:uid="{00000000-0005-0000-0000-00002F6D0000}"/>
    <cellStyle name="Migliaia 5 2 3 7 3 2 2" xfId="21570" xr:uid="{00000000-0005-0000-0000-0000306D0000}"/>
    <cellStyle name="Migliaia 5 2 3 7 3 2 2 2" xfId="44407" xr:uid="{00000000-0005-0000-0000-0000316D0000}"/>
    <cellStyle name="Migliaia 5 2 3 7 3 2 3" xfId="32990" xr:uid="{00000000-0005-0000-0000-0000326D0000}"/>
    <cellStyle name="Migliaia 5 2 3 7 3 3" xfId="15862" xr:uid="{00000000-0005-0000-0000-0000336D0000}"/>
    <cellStyle name="Migliaia 5 2 3 7 3 3 2" xfId="38699" xr:uid="{00000000-0005-0000-0000-0000346D0000}"/>
    <cellStyle name="Migliaia 5 2 3 7 3 4" xfId="27282" xr:uid="{00000000-0005-0000-0000-0000356D0000}"/>
    <cellStyle name="Migliaia 5 2 3 7 4" xfId="7299" xr:uid="{00000000-0005-0000-0000-0000366D0000}"/>
    <cellStyle name="Migliaia 5 2 3 7 4 2" xfId="18716" xr:uid="{00000000-0005-0000-0000-0000376D0000}"/>
    <cellStyle name="Migliaia 5 2 3 7 4 2 2" xfId="41553" xr:uid="{00000000-0005-0000-0000-0000386D0000}"/>
    <cellStyle name="Migliaia 5 2 3 7 4 3" xfId="30136" xr:uid="{00000000-0005-0000-0000-0000396D0000}"/>
    <cellStyle name="Migliaia 5 2 3 7 5" xfId="13008" xr:uid="{00000000-0005-0000-0000-00003A6D0000}"/>
    <cellStyle name="Migliaia 5 2 3 7 5 2" xfId="35845" xr:uid="{00000000-0005-0000-0000-00003B6D0000}"/>
    <cellStyle name="Migliaia 5 2 3 7 6" xfId="24428" xr:uid="{00000000-0005-0000-0000-00003C6D0000}"/>
    <cellStyle name="Migliaia 5 2 3 8" xfId="1918" xr:uid="{00000000-0005-0000-0000-00003D6D0000}"/>
    <cellStyle name="Migliaia 5 2 3 8 2" xfId="4774" xr:uid="{00000000-0005-0000-0000-00003E6D0000}"/>
    <cellStyle name="Migliaia 5 2 3 8 2 2" xfId="10483" xr:uid="{00000000-0005-0000-0000-00003F6D0000}"/>
    <cellStyle name="Migliaia 5 2 3 8 2 2 2" xfId="21900" xr:uid="{00000000-0005-0000-0000-0000406D0000}"/>
    <cellStyle name="Migliaia 5 2 3 8 2 2 2 2" xfId="44737" xr:uid="{00000000-0005-0000-0000-0000416D0000}"/>
    <cellStyle name="Migliaia 5 2 3 8 2 2 3" xfId="33320" xr:uid="{00000000-0005-0000-0000-0000426D0000}"/>
    <cellStyle name="Migliaia 5 2 3 8 2 3" xfId="16192" xr:uid="{00000000-0005-0000-0000-0000436D0000}"/>
    <cellStyle name="Migliaia 5 2 3 8 2 3 2" xfId="39029" xr:uid="{00000000-0005-0000-0000-0000446D0000}"/>
    <cellStyle name="Migliaia 5 2 3 8 2 4" xfId="27612" xr:uid="{00000000-0005-0000-0000-0000456D0000}"/>
    <cellStyle name="Migliaia 5 2 3 8 3" xfId="7629" xr:uid="{00000000-0005-0000-0000-0000466D0000}"/>
    <cellStyle name="Migliaia 5 2 3 8 3 2" xfId="19046" xr:uid="{00000000-0005-0000-0000-0000476D0000}"/>
    <cellStyle name="Migliaia 5 2 3 8 3 2 2" xfId="41883" xr:uid="{00000000-0005-0000-0000-0000486D0000}"/>
    <cellStyle name="Migliaia 5 2 3 8 3 3" xfId="30466" xr:uid="{00000000-0005-0000-0000-0000496D0000}"/>
    <cellStyle name="Migliaia 5 2 3 8 4" xfId="13338" xr:uid="{00000000-0005-0000-0000-00004A6D0000}"/>
    <cellStyle name="Migliaia 5 2 3 8 4 2" xfId="36175" xr:uid="{00000000-0005-0000-0000-00004B6D0000}"/>
    <cellStyle name="Migliaia 5 2 3 8 5" xfId="24758" xr:uid="{00000000-0005-0000-0000-00004C6D0000}"/>
    <cellStyle name="Migliaia 5 2 3 9" xfId="3347" xr:uid="{00000000-0005-0000-0000-00004D6D0000}"/>
    <cellStyle name="Migliaia 5 2 3 9 2" xfId="9056" xr:uid="{00000000-0005-0000-0000-00004E6D0000}"/>
    <cellStyle name="Migliaia 5 2 3 9 2 2" xfId="20473" xr:uid="{00000000-0005-0000-0000-00004F6D0000}"/>
    <cellStyle name="Migliaia 5 2 3 9 2 2 2" xfId="43310" xr:uid="{00000000-0005-0000-0000-0000506D0000}"/>
    <cellStyle name="Migliaia 5 2 3 9 2 3" xfId="31893" xr:uid="{00000000-0005-0000-0000-0000516D0000}"/>
    <cellStyle name="Migliaia 5 2 3 9 3" xfId="14765" xr:uid="{00000000-0005-0000-0000-0000526D0000}"/>
    <cellStyle name="Migliaia 5 2 3 9 3 2" xfId="37602" xr:uid="{00000000-0005-0000-0000-0000536D0000}"/>
    <cellStyle name="Migliaia 5 2 3 9 4" xfId="26185" xr:uid="{00000000-0005-0000-0000-0000546D0000}"/>
    <cellStyle name="Migliaia 5 2 4" xfId="419" xr:uid="{00000000-0005-0000-0000-0000556D0000}"/>
    <cellStyle name="Migliaia 5 2 4 10" xfId="12011" xr:uid="{00000000-0005-0000-0000-0000566D0000}"/>
    <cellStyle name="Migliaia 5 2 4 10 2" xfId="34848" xr:uid="{00000000-0005-0000-0000-0000576D0000}"/>
    <cellStyle name="Migliaia 5 2 4 11" xfId="23431" xr:uid="{00000000-0005-0000-0000-0000586D0000}"/>
    <cellStyle name="Migliaia 5 2 4 2" xfId="673" xr:uid="{00000000-0005-0000-0000-0000596D0000}"/>
    <cellStyle name="Migliaia 5 2 4 2 2" xfId="2235" xr:uid="{00000000-0005-0000-0000-00005A6D0000}"/>
    <cellStyle name="Migliaia 5 2 4 2 2 2" xfId="5091" xr:uid="{00000000-0005-0000-0000-00005B6D0000}"/>
    <cellStyle name="Migliaia 5 2 4 2 2 2 2" xfId="10799" xr:uid="{00000000-0005-0000-0000-00005C6D0000}"/>
    <cellStyle name="Migliaia 5 2 4 2 2 2 2 2" xfId="22217" xr:uid="{00000000-0005-0000-0000-00005D6D0000}"/>
    <cellStyle name="Migliaia 5 2 4 2 2 2 2 2 2" xfId="45054" xr:uid="{00000000-0005-0000-0000-00005E6D0000}"/>
    <cellStyle name="Migliaia 5 2 4 2 2 2 2 3" xfId="33637" xr:uid="{00000000-0005-0000-0000-00005F6D0000}"/>
    <cellStyle name="Migliaia 5 2 4 2 2 2 3" xfId="16509" xr:uid="{00000000-0005-0000-0000-0000606D0000}"/>
    <cellStyle name="Migliaia 5 2 4 2 2 2 3 2" xfId="39346" xr:uid="{00000000-0005-0000-0000-0000616D0000}"/>
    <cellStyle name="Migliaia 5 2 4 2 2 2 4" xfId="27929" xr:uid="{00000000-0005-0000-0000-0000626D0000}"/>
    <cellStyle name="Migliaia 5 2 4 2 2 3" xfId="7946" xr:uid="{00000000-0005-0000-0000-0000636D0000}"/>
    <cellStyle name="Migliaia 5 2 4 2 2 3 2" xfId="19363" xr:uid="{00000000-0005-0000-0000-0000646D0000}"/>
    <cellStyle name="Migliaia 5 2 4 2 2 3 2 2" xfId="42200" xr:uid="{00000000-0005-0000-0000-0000656D0000}"/>
    <cellStyle name="Migliaia 5 2 4 2 2 3 3" xfId="30783" xr:uid="{00000000-0005-0000-0000-0000666D0000}"/>
    <cellStyle name="Migliaia 5 2 4 2 2 4" xfId="13655" xr:uid="{00000000-0005-0000-0000-0000676D0000}"/>
    <cellStyle name="Migliaia 5 2 4 2 2 4 2" xfId="36492" xr:uid="{00000000-0005-0000-0000-0000686D0000}"/>
    <cellStyle name="Migliaia 5 2 4 2 2 5" xfId="25075" xr:uid="{00000000-0005-0000-0000-0000696D0000}"/>
    <cellStyle name="Migliaia 5 2 4 2 3" xfId="3664" xr:uid="{00000000-0005-0000-0000-00006A6D0000}"/>
    <cellStyle name="Migliaia 5 2 4 2 3 2" xfId="9373" xr:uid="{00000000-0005-0000-0000-00006B6D0000}"/>
    <cellStyle name="Migliaia 5 2 4 2 3 2 2" xfId="20790" xr:uid="{00000000-0005-0000-0000-00006C6D0000}"/>
    <cellStyle name="Migliaia 5 2 4 2 3 2 2 2" xfId="43627" xr:uid="{00000000-0005-0000-0000-00006D6D0000}"/>
    <cellStyle name="Migliaia 5 2 4 2 3 2 3" xfId="32210" xr:uid="{00000000-0005-0000-0000-00006E6D0000}"/>
    <cellStyle name="Migliaia 5 2 4 2 3 3" xfId="15082" xr:uid="{00000000-0005-0000-0000-00006F6D0000}"/>
    <cellStyle name="Migliaia 5 2 4 2 3 3 2" xfId="37919" xr:uid="{00000000-0005-0000-0000-0000706D0000}"/>
    <cellStyle name="Migliaia 5 2 4 2 3 4" xfId="26502" xr:uid="{00000000-0005-0000-0000-0000716D0000}"/>
    <cellStyle name="Migliaia 5 2 4 2 4" xfId="6519" xr:uid="{00000000-0005-0000-0000-0000726D0000}"/>
    <cellStyle name="Migliaia 5 2 4 2 4 2" xfId="17936" xr:uid="{00000000-0005-0000-0000-0000736D0000}"/>
    <cellStyle name="Migliaia 5 2 4 2 4 2 2" xfId="40773" xr:uid="{00000000-0005-0000-0000-0000746D0000}"/>
    <cellStyle name="Migliaia 5 2 4 2 4 3" xfId="29356" xr:uid="{00000000-0005-0000-0000-0000756D0000}"/>
    <cellStyle name="Migliaia 5 2 4 2 5" xfId="12228" xr:uid="{00000000-0005-0000-0000-0000766D0000}"/>
    <cellStyle name="Migliaia 5 2 4 2 5 2" xfId="35065" xr:uid="{00000000-0005-0000-0000-0000776D0000}"/>
    <cellStyle name="Migliaia 5 2 4 2 6" xfId="23648" xr:uid="{00000000-0005-0000-0000-0000786D0000}"/>
    <cellStyle name="Migliaia 5 2 4 3" xfId="933" xr:uid="{00000000-0005-0000-0000-0000796D0000}"/>
    <cellStyle name="Migliaia 5 2 4 3 2" xfId="2452" xr:uid="{00000000-0005-0000-0000-00007A6D0000}"/>
    <cellStyle name="Migliaia 5 2 4 3 2 2" xfId="5308" xr:uid="{00000000-0005-0000-0000-00007B6D0000}"/>
    <cellStyle name="Migliaia 5 2 4 3 2 2 2" xfId="11016" xr:uid="{00000000-0005-0000-0000-00007C6D0000}"/>
    <cellStyle name="Migliaia 5 2 4 3 2 2 2 2" xfId="22434" xr:uid="{00000000-0005-0000-0000-00007D6D0000}"/>
    <cellStyle name="Migliaia 5 2 4 3 2 2 2 2 2" xfId="45271" xr:uid="{00000000-0005-0000-0000-00007E6D0000}"/>
    <cellStyle name="Migliaia 5 2 4 3 2 2 2 3" xfId="33854" xr:uid="{00000000-0005-0000-0000-00007F6D0000}"/>
    <cellStyle name="Migliaia 5 2 4 3 2 2 3" xfId="16726" xr:uid="{00000000-0005-0000-0000-0000806D0000}"/>
    <cellStyle name="Migliaia 5 2 4 3 2 2 3 2" xfId="39563" xr:uid="{00000000-0005-0000-0000-0000816D0000}"/>
    <cellStyle name="Migliaia 5 2 4 3 2 2 4" xfId="28146" xr:uid="{00000000-0005-0000-0000-0000826D0000}"/>
    <cellStyle name="Migliaia 5 2 4 3 2 3" xfId="8163" xr:uid="{00000000-0005-0000-0000-0000836D0000}"/>
    <cellStyle name="Migliaia 5 2 4 3 2 3 2" xfId="19580" xr:uid="{00000000-0005-0000-0000-0000846D0000}"/>
    <cellStyle name="Migliaia 5 2 4 3 2 3 2 2" xfId="42417" xr:uid="{00000000-0005-0000-0000-0000856D0000}"/>
    <cellStyle name="Migliaia 5 2 4 3 2 3 3" xfId="31000" xr:uid="{00000000-0005-0000-0000-0000866D0000}"/>
    <cellStyle name="Migliaia 5 2 4 3 2 4" xfId="13872" xr:uid="{00000000-0005-0000-0000-0000876D0000}"/>
    <cellStyle name="Migliaia 5 2 4 3 2 4 2" xfId="36709" xr:uid="{00000000-0005-0000-0000-0000886D0000}"/>
    <cellStyle name="Migliaia 5 2 4 3 2 5" xfId="25292" xr:uid="{00000000-0005-0000-0000-0000896D0000}"/>
    <cellStyle name="Migliaia 5 2 4 3 3" xfId="3881" xr:uid="{00000000-0005-0000-0000-00008A6D0000}"/>
    <cellStyle name="Migliaia 5 2 4 3 3 2" xfId="9590" xr:uid="{00000000-0005-0000-0000-00008B6D0000}"/>
    <cellStyle name="Migliaia 5 2 4 3 3 2 2" xfId="21007" xr:uid="{00000000-0005-0000-0000-00008C6D0000}"/>
    <cellStyle name="Migliaia 5 2 4 3 3 2 2 2" xfId="43844" xr:uid="{00000000-0005-0000-0000-00008D6D0000}"/>
    <cellStyle name="Migliaia 5 2 4 3 3 2 3" xfId="32427" xr:uid="{00000000-0005-0000-0000-00008E6D0000}"/>
    <cellStyle name="Migliaia 5 2 4 3 3 3" xfId="15299" xr:uid="{00000000-0005-0000-0000-00008F6D0000}"/>
    <cellStyle name="Migliaia 5 2 4 3 3 3 2" xfId="38136" xr:uid="{00000000-0005-0000-0000-0000906D0000}"/>
    <cellStyle name="Migliaia 5 2 4 3 3 4" xfId="26719" xr:uid="{00000000-0005-0000-0000-0000916D0000}"/>
    <cellStyle name="Migliaia 5 2 4 3 4" xfId="6736" xr:uid="{00000000-0005-0000-0000-0000926D0000}"/>
    <cellStyle name="Migliaia 5 2 4 3 4 2" xfId="18153" xr:uid="{00000000-0005-0000-0000-0000936D0000}"/>
    <cellStyle name="Migliaia 5 2 4 3 4 2 2" xfId="40990" xr:uid="{00000000-0005-0000-0000-0000946D0000}"/>
    <cellStyle name="Migliaia 5 2 4 3 4 3" xfId="29573" xr:uid="{00000000-0005-0000-0000-0000956D0000}"/>
    <cellStyle name="Migliaia 5 2 4 3 5" xfId="12445" xr:uid="{00000000-0005-0000-0000-0000966D0000}"/>
    <cellStyle name="Migliaia 5 2 4 3 5 2" xfId="35282" xr:uid="{00000000-0005-0000-0000-0000976D0000}"/>
    <cellStyle name="Migliaia 5 2 4 3 6" xfId="23865" xr:uid="{00000000-0005-0000-0000-0000986D0000}"/>
    <cellStyle name="Migliaia 5 2 4 4" xfId="1180" xr:uid="{00000000-0005-0000-0000-0000996D0000}"/>
    <cellStyle name="Migliaia 5 2 4 4 2" xfId="2669" xr:uid="{00000000-0005-0000-0000-00009A6D0000}"/>
    <cellStyle name="Migliaia 5 2 4 4 2 2" xfId="5525" xr:uid="{00000000-0005-0000-0000-00009B6D0000}"/>
    <cellStyle name="Migliaia 5 2 4 4 2 2 2" xfId="11233" xr:uid="{00000000-0005-0000-0000-00009C6D0000}"/>
    <cellStyle name="Migliaia 5 2 4 4 2 2 2 2" xfId="22651" xr:uid="{00000000-0005-0000-0000-00009D6D0000}"/>
    <cellStyle name="Migliaia 5 2 4 4 2 2 2 2 2" xfId="45488" xr:uid="{00000000-0005-0000-0000-00009E6D0000}"/>
    <cellStyle name="Migliaia 5 2 4 4 2 2 2 3" xfId="34071" xr:uid="{00000000-0005-0000-0000-00009F6D0000}"/>
    <cellStyle name="Migliaia 5 2 4 4 2 2 3" xfId="16943" xr:uid="{00000000-0005-0000-0000-0000A06D0000}"/>
    <cellStyle name="Migliaia 5 2 4 4 2 2 3 2" xfId="39780" xr:uid="{00000000-0005-0000-0000-0000A16D0000}"/>
    <cellStyle name="Migliaia 5 2 4 4 2 2 4" xfId="28363" xr:uid="{00000000-0005-0000-0000-0000A26D0000}"/>
    <cellStyle name="Migliaia 5 2 4 4 2 3" xfId="8380" xr:uid="{00000000-0005-0000-0000-0000A36D0000}"/>
    <cellStyle name="Migliaia 5 2 4 4 2 3 2" xfId="19797" xr:uid="{00000000-0005-0000-0000-0000A46D0000}"/>
    <cellStyle name="Migliaia 5 2 4 4 2 3 2 2" xfId="42634" xr:uid="{00000000-0005-0000-0000-0000A56D0000}"/>
    <cellStyle name="Migliaia 5 2 4 4 2 3 3" xfId="31217" xr:uid="{00000000-0005-0000-0000-0000A66D0000}"/>
    <cellStyle name="Migliaia 5 2 4 4 2 4" xfId="14089" xr:uid="{00000000-0005-0000-0000-0000A76D0000}"/>
    <cellStyle name="Migliaia 5 2 4 4 2 4 2" xfId="36926" xr:uid="{00000000-0005-0000-0000-0000A86D0000}"/>
    <cellStyle name="Migliaia 5 2 4 4 2 5" xfId="25509" xr:uid="{00000000-0005-0000-0000-0000A96D0000}"/>
    <cellStyle name="Migliaia 5 2 4 4 3" xfId="4098" xr:uid="{00000000-0005-0000-0000-0000AA6D0000}"/>
    <cellStyle name="Migliaia 5 2 4 4 3 2" xfId="9807" xr:uid="{00000000-0005-0000-0000-0000AB6D0000}"/>
    <cellStyle name="Migliaia 5 2 4 4 3 2 2" xfId="21224" xr:uid="{00000000-0005-0000-0000-0000AC6D0000}"/>
    <cellStyle name="Migliaia 5 2 4 4 3 2 2 2" xfId="44061" xr:uid="{00000000-0005-0000-0000-0000AD6D0000}"/>
    <cellStyle name="Migliaia 5 2 4 4 3 2 3" xfId="32644" xr:uid="{00000000-0005-0000-0000-0000AE6D0000}"/>
    <cellStyle name="Migliaia 5 2 4 4 3 3" xfId="15516" xr:uid="{00000000-0005-0000-0000-0000AF6D0000}"/>
    <cellStyle name="Migliaia 5 2 4 4 3 3 2" xfId="38353" xr:uid="{00000000-0005-0000-0000-0000B06D0000}"/>
    <cellStyle name="Migliaia 5 2 4 4 3 4" xfId="26936" xr:uid="{00000000-0005-0000-0000-0000B16D0000}"/>
    <cellStyle name="Migliaia 5 2 4 4 4" xfId="6953" xr:uid="{00000000-0005-0000-0000-0000B26D0000}"/>
    <cellStyle name="Migliaia 5 2 4 4 4 2" xfId="18370" xr:uid="{00000000-0005-0000-0000-0000B36D0000}"/>
    <cellStyle name="Migliaia 5 2 4 4 4 2 2" xfId="41207" xr:uid="{00000000-0005-0000-0000-0000B46D0000}"/>
    <cellStyle name="Migliaia 5 2 4 4 4 3" xfId="29790" xr:uid="{00000000-0005-0000-0000-0000B56D0000}"/>
    <cellStyle name="Migliaia 5 2 4 4 5" xfId="12662" xr:uid="{00000000-0005-0000-0000-0000B66D0000}"/>
    <cellStyle name="Migliaia 5 2 4 4 5 2" xfId="35499" xr:uid="{00000000-0005-0000-0000-0000B76D0000}"/>
    <cellStyle name="Migliaia 5 2 4 4 6" xfId="24082" xr:uid="{00000000-0005-0000-0000-0000B86D0000}"/>
    <cellStyle name="Migliaia 5 2 4 5" xfId="1427" xr:uid="{00000000-0005-0000-0000-0000B96D0000}"/>
    <cellStyle name="Migliaia 5 2 4 5 2" xfId="2886" xr:uid="{00000000-0005-0000-0000-0000BA6D0000}"/>
    <cellStyle name="Migliaia 5 2 4 5 2 2" xfId="5742" xr:uid="{00000000-0005-0000-0000-0000BB6D0000}"/>
    <cellStyle name="Migliaia 5 2 4 5 2 2 2" xfId="11450" xr:uid="{00000000-0005-0000-0000-0000BC6D0000}"/>
    <cellStyle name="Migliaia 5 2 4 5 2 2 2 2" xfId="22868" xr:uid="{00000000-0005-0000-0000-0000BD6D0000}"/>
    <cellStyle name="Migliaia 5 2 4 5 2 2 2 2 2" xfId="45705" xr:uid="{00000000-0005-0000-0000-0000BE6D0000}"/>
    <cellStyle name="Migliaia 5 2 4 5 2 2 2 3" xfId="34288" xr:uid="{00000000-0005-0000-0000-0000BF6D0000}"/>
    <cellStyle name="Migliaia 5 2 4 5 2 2 3" xfId="17160" xr:uid="{00000000-0005-0000-0000-0000C06D0000}"/>
    <cellStyle name="Migliaia 5 2 4 5 2 2 3 2" xfId="39997" xr:uid="{00000000-0005-0000-0000-0000C16D0000}"/>
    <cellStyle name="Migliaia 5 2 4 5 2 2 4" xfId="28580" xr:uid="{00000000-0005-0000-0000-0000C26D0000}"/>
    <cellStyle name="Migliaia 5 2 4 5 2 3" xfId="8597" xr:uid="{00000000-0005-0000-0000-0000C36D0000}"/>
    <cellStyle name="Migliaia 5 2 4 5 2 3 2" xfId="20014" xr:uid="{00000000-0005-0000-0000-0000C46D0000}"/>
    <cellStyle name="Migliaia 5 2 4 5 2 3 2 2" xfId="42851" xr:uid="{00000000-0005-0000-0000-0000C56D0000}"/>
    <cellStyle name="Migliaia 5 2 4 5 2 3 3" xfId="31434" xr:uid="{00000000-0005-0000-0000-0000C66D0000}"/>
    <cellStyle name="Migliaia 5 2 4 5 2 4" xfId="14306" xr:uid="{00000000-0005-0000-0000-0000C76D0000}"/>
    <cellStyle name="Migliaia 5 2 4 5 2 4 2" xfId="37143" xr:uid="{00000000-0005-0000-0000-0000C86D0000}"/>
    <cellStyle name="Migliaia 5 2 4 5 2 5" xfId="25726" xr:uid="{00000000-0005-0000-0000-0000C96D0000}"/>
    <cellStyle name="Migliaia 5 2 4 5 3" xfId="4315" xr:uid="{00000000-0005-0000-0000-0000CA6D0000}"/>
    <cellStyle name="Migliaia 5 2 4 5 3 2" xfId="10024" xr:uid="{00000000-0005-0000-0000-0000CB6D0000}"/>
    <cellStyle name="Migliaia 5 2 4 5 3 2 2" xfId="21441" xr:uid="{00000000-0005-0000-0000-0000CC6D0000}"/>
    <cellStyle name="Migliaia 5 2 4 5 3 2 2 2" xfId="44278" xr:uid="{00000000-0005-0000-0000-0000CD6D0000}"/>
    <cellStyle name="Migliaia 5 2 4 5 3 2 3" xfId="32861" xr:uid="{00000000-0005-0000-0000-0000CE6D0000}"/>
    <cellStyle name="Migliaia 5 2 4 5 3 3" xfId="15733" xr:uid="{00000000-0005-0000-0000-0000CF6D0000}"/>
    <cellStyle name="Migliaia 5 2 4 5 3 3 2" xfId="38570" xr:uid="{00000000-0005-0000-0000-0000D06D0000}"/>
    <cellStyle name="Migliaia 5 2 4 5 3 4" xfId="27153" xr:uid="{00000000-0005-0000-0000-0000D16D0000}"/>
    <cellStyle name="Migliaia 5 2 4 5 4" xfId="7170" xr:uid="{00000000-0005-0000-0000-0000D26D0000}"/>
    <cellStyle name="Migliaia 5 2 4 5 4 2" xfId="18587" xr:uid="{00000000-0005-0000-0000-0000D36D0000}"/>
    <cellStyle name="Migliaia 5 2 4 5 4 2 2" xfId="41424" xr:uid="{00000000-0005-0000-0000-0000D46D0000}"/>
    <cellStyle name="Migliaia 5 2 4 5 4 3" xfId="30007" xr:uid="{00000000-0005-0000-0000-0000D56D0000}"/>
    <cellStyle name="Migliaia 5 2 4 5 5" xfId="12879" xr:uid="{00000000-0005-0000-0000-0000D66D0000}"/>
    <cellStyle name="Migliaia 5 2 4 5 5 2" xfId="35716" xr:uid="{00000000-0005-0000-0000-0000D76D0000}"/>
    <cellStyle name="Migliaia 5 2 4 5 6" xfId="24299" xr:uid="{00000000-0005-0000-0000-0000D86D0000}"/>
    <cellStyle name="Migliaia 5 2 4 6" xfId="1674" xr:uid="{00000000-0005-0000-0000-0000D96D0000}"/>
    <cellStyle name="Migliaia 5 2 4 6 2" xfId="3103" xr:uid="{00000000-0005-0000-0000-0000DA6D0000}"/>
    <cellStyle name="Migliaia 5 2 4 6 2 2" xfId="5959" xr:uid="{00000000-0005-0000-0000-0000DB6D0000}"/>
    <cellStyle name="Migliaia 5 2 4 6 2 2 2" xfId="11667" xr:uid="{00000000-0005-0000-0000-0000DC6D0000}"/>
    <cellStyle name="Migliaia 5 2 4 6 2 2 2 2" xfId="23085" xr:uid="{00000000-0005-0000-0000-0000DD6D0000}"/>
    <cellStyle name="Migliaia 5 2 4 6 2 2 2 2 2" xfId="45922" xr:uid="{00000000-0005-0000-0000-0000DE6D0000}"/>
    <cellStyle name="Migliaia 5 2 4 6 2 2 2 3" xfId="34505" xr:uid="{00000000-0005-0000-0000-0000DF6D0000}"/>
    <cellStyle name="Migliaia 5 2 4 6 2 2 3" xfId="17377" xr:uid="{00000000-0005-0000-0000-0000E06D0000}"/>
    <cellStyle name="Migliaia 5 2 4 6 2 2 3 2" xfId="40214" xr:uid="{00000000-0005-0000-0000-0000E16D0000}"/>
    <cellStyle name="Migliaia 5 2 4 6 2 2 4" xfId="28797" xr:uid="{00000000-0005-0000-0000-0000E26D0000}"/>
    <cellStyle name="Migliaia 5 2 4 6 2 3" xfId="8814" xr:uid="{00000000-0005-0000-0000-0000E36D0000}"/>
    <cellStyle name="Migliaia 5 2 4 6 2 3 2" xfId="20231" xr:uid="{00000000-0005-0000-0000-0000E46D0000}"/>
    <cellStyle name="Migliaia 5 2 4 6 2 3 2 2" xfId="43068" xr:uid="{00000000-0005-0000-0000-0000E56D0000}"/>
    <cellStyle name="Migliaia 5 2 4 6 2 3 3" xfId="31651" xr:uid="{00000000-0005-0000-0000-0000E66D0000}"/>
    <cellStyle name="Migliaia 5 2 4 6 2 4" xfId="14523" xr:uid="{00000000-0005-0000-0000-0000E76D0000}"/>
    <cellStyle name="Migliaia 5 2 4 6 2 4 2" xfId="37360" xr:uid="{00000000-0005-0000-0000-0000E86D0000}"/>
    <cellStyle name="Migliaia 5 2 4 6 2 5" xfId="25943" xr:uid="{00000000-0005-0000-0000-0000E96D0000}"/>
    <cellStyle name="Migliaia 5 2 4 6 3" xfId="4532" xr:uid="{00000000-0005-0000-0000-0000EA6D0000}"/>
    <cellStyle name="Migliaia 5 2 4 6 3 2" xfId="10241" xr:uid="{00000000-0005-0000-0000-0000EB6D0000}"/>
    <cellStyle name="Migliaia 5 2 4 6 3 2 2" xfId="21658" xr:uid="{00000000-0005-0000-0000-0000EC6D0000}"/>
    <cellStyle name="Migliaia 5 2 4 6 3 2 2 2" xfId="44495" xr:uid="{00000000-0005-0000-0000-0000ED6D0000}"/>
    <cellStyle name="Migliaia 5 2 4 6 3 2 3" xfId="33078" xr:uid="{00000000-0005-0000-0000-0000EE6D0000}"/>
    <cellStyle name="Migliaia 5 2 4 6 3 3" xfId="15950" xr:uid="{00000000-0005-0000-0000-0000EF6D0000}"/>
    <cellStyle name="Migliaia 5 2 4 6 3 3 2" xfId="38787" xr:uid="{00000000-0005-0000-0000-0000F06D0000}"/>
    <cellStyle name="Migliaia 5 2 4 6 3 4" xfId="27370" xr:uid="{00000000-0005-0000-0000-0000F16D0000}"/>
    <cellStyle name="Migliaia 5 2 4 6 4" xfId="7387" xr:uid="{00000000-0005-0000-0000-0000F26D0000}"/>
    <cellStyle name="Migliaia 5 2 4 6 4 2" xfId="18804" xr:uid="{00000000-0005-0000-0000-0000F36D0000}"/>
    <cellStyle name="Migliaia 5 2 4 6 4 2 2" xfId="41641" xr:uid="{00000000-0005-0000-0000-0000F46D0000}"/>
    <cellStyle name="Migliaia 5 2 4 6 4 3" xfId="30224" xr:uid="{00000000-0005-0000-0000-0000F56D0000}"/>
    <cellStyle name="Migliaia 5 2 4 6 5" xfId="13096" xr:uid="{00000000-0005-0000-0000-0000F66D0000}"/>
    <cellStyle name="Migliaia 5 2 4 6 5 2" xfId="35933" xr:uid="{00000000-0005-0000-0000-0000F76D0000}"/>
    <cellStyle name="Migliaia 5 2 4 6 6" xfId="24516" xr:uid="{00000000-0005-0000-0000-0000F86D0000}"/>
    <cellStyle name="Migliaia 5 2 4 7" xfId="2018" xr:uid="{00000000-0005-0000-0000-0000F96D0000}"/>
    <cellStyle name="Migliaia 5 2 4 7 2" xfId="4874" xr:uid="{00000000-0005-0000-0000-0000FA6D0000}"/>
    <cellStyle name="Migliaia 5 2 4 7 2 2" xfId="10582" xr:uid="{00000000-0005-0000-0000-0000FB6D0000}"/>
    <cellStyle name="Migliaia 5 2 4 7 2 2 2" xfId="22000" xr:uid="{00000000-0005-0000-0000-0000FC6D0000}"/>
    <cellStyle name="Migliaia 5 2 4 7 2 2 2 2" xfId="44837" xr:uid="{00000000-0005-0000-0000-0000FD6D0000}"/>
    <cellStyle name="Migliaia 5 2 4 7 2 2 3" xfId="33420" xr:uid="{00000000-0005-0000-0000-0000FE6D0000}"/>
    <cellStyle name="Migliaia 5 2 4 7 2 3" xfId="16292" xr:uid="{00000000-0005-0000-0000-0000FF6D0000}"/>
    <cellStyle name="Migliaia 5 2 4 7 2 3 2" xfId="39129" xr:uid="{00000000-0005-0000-0000-0000006E0000}"/>
    <cellStyle name="Migliaia 5 2 4 7 2 4" xfId="27712" xr:uid="{00000000-0005-0000-0000-0000016E0000}"/>
    <cellStyle name="Migliaia 5 2 4 7 3" xfId="7729" xr:uid="{00000000-0005-0000-0000-0000026E0000}"/>
    <cellStyle name="Migliaia 5 2 4 7 3 2" xfId="19146" xr:uid="{00000000-0005-0000-0000-0000036E0000}"/>
    <cellStyle name="Migliaia 5 2 4 7 3 2 2" xfId="41983" xr:uid="{00000000-0005-0000-0000-0000046E0000}"/>
    <cellStyle name="Migliaia 5 2 4 7 3 3" xfId="30566" xr:uid="{00000000-0005-0000-0000-0000056E0000}"/>
    <cellStyle name="Migliaia 5 2 4 7 4" xfId="13438" xr:uid="{00000000-0005-0000-0000-0000066E0000}"/>
    <cellStyle name="Migliaia 5 2 4 7 4 2" xfId="36275" xr:uid="{00000000-0005-0000-0000-0000076E0000}"/>
    <cellStyle name="Migliaia 5 2 4 7 5" xfId="24858" xr:uid="{00000000-0005-0000-0000-0000086E0000}"/>
    <cellStyle name="Migliaia 5 2 4 8" xfId="3447" xr:uid="{00000000-0005-0000-0000-0000096E0000}"/>
    <cellStyle name="Migliaia 5 2 4 8 2" xfId="9156" xr:uid="{00000000-0005-0000-0000-00000A6E0000}"/>
    <cellStyle name="Migliaia 5 2 4 8 2 2" xfId="20573" xr:uid="{00000000-0005-0000-0000-00000B6E0000}"/>
    <cellStyle name="Migliaia 5 2 4 8 2 2 2" xfId="43410" xr:uid="{00000000-0005-0000-0000-00000C6E0000}"/>
    <cellStyle name="Migliaia 5 2 4 8 2 3" xfId="31993" xr:uid="{00000000-0005-0000-0000-00000D6E0000}"/>
    <cellStyle name="Migliaia 5 2 4 8 3" xfId="14865" xr:uid="{00000000-0005-0000-0000-00000E6E0000}"/>
    <cellStyle name="Migliaia 5 2 4 8 3 2" xfId="37702" xr:uid="{00000000-0005-0000-0000-00000F6E0000}"/>
    <cellStyle name="Migliaia 5 2 4 8 4" xfId="26285" xr:uid="{00000000-0005-0000-0000-0000106E0000}"/>
    <cellStyle name="Migliaia 5 2 4 9" xfId="6302" xr:uid="{00000000-0005-0000-0000-0000116E0000}"/>
    <cellStyle name="Migliaia 5 2 4 9 2" xfId="17719" xr:uid="{00000000-0005-0000-0000-0000126E0000}"/>
    <cellStyle name="Migliaia 5 2 4 9 2 2" xfId="40556" xr:uid="{00000000-0005-0000-0000-0000136E0000}"/>
    <cellStyle name="Migliaia 5 2 4 9 3" xfId="29139" xr:uid="{00000000-0005-0000-0000-0000146E0000}"/>
    <cellStyle name="Migliaia 5 2 5" xfId="539" xr:uid="{00000000-0005-0000-0000-0000156E0000}"/>
    <cellStyle name="Migliaia 5 2 5 2" xfId="2121" xr:uid="{00000000-0005-0000-0000-0000166E0000}"/>
    <cellStyle name="Migliaia 5 2 5 2 2" xfId="4977" xr:uid="{00000000-0005-0000-0000-0000176E0000}"/>
    <cellStyle name="Migliaia 5 2 5 2 2 2" xfId="10685" xr:uid="{00000000-0005-0000-0000-0000186E0000}"/>
    <cellStyle name="Migliaia 5 2 5 2 2 2 2" xfId="22103" xr:uid="{00000000-0005-0000-0000-0000196E0000}"/>
    <cellStyle name="Migliaia 5 2 5 2 2 2 2 2" xfId="44940" xr:uid="{00000000-0005-0000-0000-00001A6E0000}"/>
    <cellStyle name="Migliaia 5 2 5 2 2 2 3" xfId="33523" xr:uid="{00000000-0005-0000-0000-00001B6E0000}"/>
    <cellStyle name="Migliaia 5 2 5 2 2 3" xfId="16395" xr:uid="{00000000-0005-0000-0000-00001C6E0000}"/>
    <cellStyle name="Migliaia 5 2 5 2 2 3 2" xfId="39232" xr:uid="{00000000-0005-0000-0000-00001D6E0000}"/>
    <cellStyle name="Migliaia 5 2 5 2 2 4" xfId="27815" xr:uid="{00000000-0005-0000-0000-00001E6E0000}"/>
    <cellStyle name="Migliaia 5 2 5 2 3" xfId="7832" xr:uid="{00000000-0005-0000-0000-00001F6E0000}"/>
    <cellStyle name="Migliaia 5 2 5 2 3 2" xfId="19249" xr:uid="{00000000-0005-0000-0000-0000206E0000}"/>
    <cellStyle name="Migliaia 5 2 5 2 3 2 2" xfId="42086" xr:uid="{00000000-0005-0000-0000-0000216E0000}"/>
    <cellStyle name="Migliaia 5 2 5 2 3 3" xfId="30669" xr:uid="{00000000-0005-0000-0000-0000226E0000}"/>
    <cellStyle name="Migliaia 5 2 5 2 4" xfId="13541" xr:uid="{00000000-0005-0000-0000-0000236E0000}"/>
    <cellStyle name="Migliaia 5 2 5 2 4 2" xfId="36378" xr:uid="{00000000-0005-0000-0000-0000246E0000}"/>
    <cellStyle name="Migliaia 5 2 5 2 5" xfId="24961" xr:uid="{00000000-0005-0000-0000-0000256E0000}"/>
    <cellStyle name="Migliaia 5 2 5 3" xfId="3550" xr:uid="{00000000-0005-0000-0000-0000266E0000}"/>
    <cellStyle name="Migliaia 5 2 5 3 2" xfId="9259" xr:uid="{00000000-0005-0000-0000-0000276E0000}"/>
    <cellStyle name="Migliaia 5 2 5 3 2 2" xfId="20676" xr:uid="{00000000-0005-0000-0000-0000286E0000}"/>
    <cellStyle name="Migliaia 5 2 5 3 2 2 2" xfId="43513" xr:uid="{00000000-0005-0000-0000-0000296E0000}"/>
    <cellStyle name="Migliaia 5 2 5 3 2 3" xfId="32096" xr:uid="{00000000-0005-0000-0000-00002A6E0000}"/>
    <cellStyle name="Migliaia 5 2 5 3 3" xfId="14968" xr:uid="{00000000-0005-0000-0000-00002B6E0000}"/>
    <cellStyle name="Migliaia 5 2 5 3 3 2" xfId="37805" xr:uid="{00000000-0005-0000-0000-00002C6E0000}"/>
    <cellStyle name="Migliaia 5 2 5 3 4" xfId="26388" xr:uid="{00000000-0005-0000-0000-00002D6E0000}"/>
    <cellStyle name="Migliaia 5 2 5 4" xfId="6405" xr:uid="{00000000-0005-0000-0000-00002E6E0000}"/>
    <cellStyle name="Migliaia 5 2 5 4 2" xfId="17822" xr:uid="{00000000-0005-0000-0000-00002F6E0000}"/>
    <cellStyle name="Migliaia 5 2 5 4 2 2" xfId="40659" xr:uid="{00000000-0005-0000-0000-0000306E0000}"/>
    <cellStyle name="Migliaia 5 2 5 4 3" xfId="29242" xr:uid="{00000000-0005-0000-0000-0000316E0000}"/>
    <cellStyle name="Migliaia 5 2 5 5" xfId="12114" xr:uid="{00000000-0005-0000-0000-0000326E0000}"/>
    <cellStyle name="Migliaia 5 2 5 5 2" xfId="34951" xr:uid="{00000000-0005-0000-0000-0000336E0000}"/>
    <cellStyle name="Migliaia 5 2 5 6" xfId="23534" xr:uid="{00000000-0005-0000-0000-0000346E0000}"/>
    <cellStyle name="Migliaia 5 2 6" xfId="802" xr:uid="{00000000-0005-0000-0000-0000356E0000}"/>
    <cellStyle name="Migliaia 5 2 6 2" xfId="2338" xr:uid="{00000000-0005-0000-0000-0000366E0000}"/>
    <cellStyle name="Migliaia 5 2 6 2 2" xfId="5194" xr:uid="{00000000-0005-0000-0000-0000376E0000}"/>
    <cellStyle name="Migliaia 5 2 6 2 2 2" xfId="10902" xr:uid="{00000000-0005-0000-0000-0000386E0000}"/>
    <cellStyle name="Migliaia 5 2 6 2 2 2 2" xfId="22320" xr:uid="{00000000-0005-0000-0000-0000396E0000}"/>
    <cellStyle name="Migliaia 5 2 6 2 2 2 2 2" xfId="45157" xr:uid="{00000000-0005-0000-0000-00003A6E0000}"/>
    <cellStyle name="Migliaia 5 2 6 2 2 2 3" xfId="33740" xr:uid="{00000000-0005-0000-0000-00003B6E0000}"/>
    <cellStyle name="Migliaia 5 2 6 2 2 3" xfId="16612" xr:uid="{00000000-0005-0000-0000-00003C6E0000}"/>
    <cellStyle name="Migliaia 5 2 6 2 2 3 2" xfId="39449" xr:uid="{00000000-0005-0000-0000-00003D6E0000}"/>
    <cellStyle name="Migliaia 5 2 6 2 2 4" xfId="28032" xr:uid="{00000000-0005-0000-0000-00003E6E0000}"/>
    <cellStyle name="Migliaia 5 2 6 2 3" xfId="8049" xr:uid="{00000000-0005-0000-0000-00003F6E0000}"/>
    <cellStyle name="Migliaia 5 2 6 2 3 2" xfId="19466" xr:uid="{00000000-0005-0000-0000-0000406E0000}"/>
    <cellStyle name="Migliaia 5 2 6 2 3 2 2" xfId="42303" xr:uid="{00000000-0005-0000-0000-0000416E0000}"/>
    <cellStyle name="Migliaia 5 2 6 2 3 3" xfId="30886" xr:uid="{00000000-0005-0000-0000-0000426E0000}"/>
    <cellStyle name="Migliaia 5 2 6 2 4" xfId="13758" xr:uid="{00000000-0005-0000-0000-0000436E0000}"/>
    <cellStyle name="Migliaia 5 2 6 2 4 2" xfId="36595" xr:uid="{00000000-0005-0000-0000-0000446E0000}"/>
    <cellStyle name="Migliaia 5 2 6 2 5" xfId="25178" xr:uid="{00000000-0005-0000-0000-0000456E0000}"/>
    <cellStyle name="Migliaia 5 2 6 3" xfId="3767" xr:uid="{00000000-0005-0000-0000-0000466E0000}"/>
    <cellStyle name="Migliaia 5 2 6 3 2" xfId="9476" xr:uid="{00000000-0005-0000-0000-0000476E0000}"/>
    <cellStyle name="Migliaia 5 2 6 3 2 2" xfId="20893" xr:uid="{00000000-0005-0000-0000-0000486E0000}"/>
    <cellStyle name="Migliaia 5 2 6 3 2 2 2" xfId="43730" xr:uid="{00000000-0005-0000-0000-0000496E0000}"/>
    <cellStyle name="Migliaia 5 2 6 3 2 3" xfId="32313" xr:uid="{00000000-0005-0000-0000-00004A6E0000}"/>
    <cellStyle name="Migliaia 5 2 6 3 3" xfId="15185" xr:uid="{00000000-0005-0000-0000-00004B6E0000}"/>
    <cellStyle name="Migliaia 5 2 6 3 3 2" xfId="38022" xr:uid="{00000000-0005-0000-0000-00004C6E0000}"/>
    <cellStyle name="Migliaia 5 2 6 3 4" xfId="26605" xr:uid="{00000000-0005-0000-0000-00004D6E0000}"/>
    <cellStyle name="Migliaia 5 2 6 4" xfId="6622" xr:uid="{00000000-0005-0000-0000-00004E6E0000}"/>
    <cellStyle name="Migliaia 5 2 6 4 2" xfId="18039" xr:uid="{00000000-0005-0000-0000-00004F6E0000}"/>
    <cellStyle name="Migliaia 5 2 6 4 2 2" xfId="40876" xr:uid="{00000000-0005-0000-0000-0000506E0000}"/>
    <cellStyle name="Migliaia 5 2 6 4 3" xfId="29459" xr:uid="{00000000-0005-0000-0000-0000516E0000}"/>
    <cellStyle name="Migliaia 5 2 6 5" xfId="12331" xr:uid="{00000000-0005-0000-0000-0000526E0000}"/>
    <cellStyle name="Migliaia 5 2 6 5 2" xfId="35168" xr:uid="{00000000-0005-0000-0000-0000536E0000}"/>
    <cellStyle name="Migliaia 5 2 6 6" xfId="23751" xr:uid="{00000000-0005-0000-0000-0000546E0000}"/>
    <cellStyle name="Migliaia 5 2 7" xfId="1049" xr:uid="{00000000-0005-0000-0000-0000556E0000}"/>
    <cellStyle name="Migliaia 5 2 7 2" xfId="2555" xr:uid="{00000000-0005-0000-0000-0000566E0000}"/>
    <cellStyle name="Migliaia 5 2 7 2 2" xfId="5411" xr:uid="{00000000-0005-0000-0000-0000576E0000}"/>
    <cellStyle name="Migliaia 5 2 7 2 2 2" xfId="11119" xr:uid="{00000000-0005-0000-0000-0000586E0000}"/>
    <cellStyle name="Migliaia 5 2 7 2 2 2 2" xfId="22537" xr:uid="{00000000-0005-0000-0000-0000596E0000}"/>
    <cellStyle name="Migliaia 5 2 7 2 2 2 2 2" xfId="45374" xr:uid="{00000000-0005-0000-0000-00005A6E0000}"/>
    <cellStyle name="Migliaia 5 2 7 2 2 2 3" xfId="33957" xr:uid="{00000000-0005-0000-0000-00005B6E0000}"/>
    <cellStyle name="Migliaia 5 2 7 2 2 3" xfId="16829" xr:uid="{00000000-0005-0000-0000-00005C6E0000}"/>
    <cellStyle name="Migliaia 5 2 7 2 2 3 2" xfId="39666" xr:uid="{00000000-0005-0000-0000-00005D6E0000}"/>
    <cellStyle name="Migliaia 5 2 7 2 2 4" xfId="28249" xr:uid="{00000000-0005-0000-0000-00005E6E0000}"/>
    <cellStyle name="Migliaia 5 2 7 2 3" xfId="8266" xr:uid="{00000000-0005-0000-0000-00005F6E0000}"/>
    <cellStyle name="Migliaia 5 2 7 2 3 2" xfId="19683" xr:uid="{00000000-0005-0000-0000-0000606E0000}"/>
    <cellStyle name="Migliaia 5 2 7 2 3 2 2" xfId="42520" xr:uid="{00000000-0005-0000-0000-0000616E0000}"/>
    <cellStyle name="Migliaia 5 2 7 2 3 3" xfId="31103" xr:uid="{00000000-0005-0000-0000-0000626E0000}"/>
    <cellStyle name="Migliaia 5 2 7 2 4" xfId="13975" xr:uid="{00000000-0005-0000-0000-0000636E0000}"/>
    <cellStyle name="Migliaia 5 2 7 2 4 2" xfId="36812" xr:uid="{00000000-0005-0000-0000-0000646E0000}"/>
    <cellStyle name="Migliaia 5 2 7 2 5" xfId="25395" xr:uid="{00000000-0005-0000-0000-0000656E0000}"/>
    <cellStyle name="Migliaia 5 2 7 3" xfId="3984" xr:uid="{00000000-0005-0000-0000-0000666E0000}"/>
    <cellStyle name="Migliaia 5 2 7 3 2" xfId="9693" xr:uid="{00000000-0005-0000-0000-0000676E0000}"/>
    <cellStyle name="Migliaia 5 2 7 3 2 2" xfId="21110" xr:uid="{00000000-0005-0000-0000-0000686E0000}"/>
    <cellStyle name="Migliaia 5 2 7 3 2 2 2" xfId="43947" xr:uid="{00000000-0005-0000-0000-0000696E0000}"/>
    <cellStyle name="Migliaia 5 2 7 3 2 3" xfId="32530" xr:uid="{00000000-0005-0000-0000-00006A6E0000}"/>
    <cellStyle name="Migliaia 5 2 7 3 3" xfId="15402" xr:uid="{00000000-0005-0000-0000-00006B6E0000}"/>
    <cellStyle name="Migliaia 5 2 7 3 3 2" xfId="38239" xr:uid="{00000000-0005-0000-0000-00006C6E0000}"/>
    <cellStyle name="Migliaia 5 2 7 3 4" xfId="26822" xr:uid="{00000000-0005-0000-0000-00006D6E0000}"/>
    <cellStyle name="Migliaia 5 2 7 4" xfId="6839" xr:uid="{00000000-0005-0000-0000-00006E6E0000}"/>
    <cellStyle name="Migliaia 5 2 7 4 2" xfId="18256" xr:uid="{00000000-0005-0000-0000-00006F6E0000}"/>
    <cellStyle name="Migliaia 5 2 7 4 2 2" xfId="41093" xr:uid="{00000000-0005-0000-0000-0000706E0000}"/>
    <cellStyle name="Migliaia 5 2 7 4 3" xfId="29676" xr:uid="{00000000-0005-0000-0000-0000716E0000}"/>
    <cellStyle name="Migliaia 5 2 7 5" xfId="12548" xr:uid="{00000000-0005-0000-0000-0000726E0000}"/>
    <cellStyle name="Migliaia 5 2 7 5 2" xfId="35385" xr:uid="{00000000-0005-0000-0000-0000736E0000}"/>
    <cellStyle name="Migliaia 5 2 7 6" xfId="23968" xr:uid="{00000000-0005-0000-0000-0000746E0000}"/>
    <cellStyle name="Migliaia 5 2 8" xfId="1296" xr:uid="{00000000-0005-0000-0000-0000756E0000}"/>
    <cellStyle name="Migliaia 5 2 8 2" xfId="2772" xr:uid="{00000000-0005-0000-0000-0000766E0000}"/>
    <cellStyle name="Migliaia 5 2 8 2 2" xfId="5628" xr:uid="{00000000-0005-0000-0000-0000776E0000}"/>
    <cellStyle name="Migliaia 5 2 8 2 2 2" xfId="11336" xr:uid="{00000000-0005-0000-0000-0000786E0000}"/>
    <cellStyle name="Migliaia 5 2 8 2 2 2 2" xfId="22754" xr:uid="{00000000-0005-0000-0000-0000796E0000}"/>
    <cellStyle name="Migliaia 5 2 8 2 2 2 2 2" xfId="45591" xr:uid="{00000000-0005-0000-0000-00007A6E0000}"/>
    <cellStyle name="Migliaia 5 2 8 2 2 2 3" xfId="34174" xr:uid="{00000000-0005-0000-0000-00007B6E0000}"/>
    <cellStyle name="Migliaia 5 2 8 2 2 3" xfId="17046" xr:uid="{00000000-0005-0000-0000-00007C6E0000}"/>
    <cellStyle name="Migliaia 5 2 8 2 2 3 2" xfId="39883" xr:uid="{00000000-0005-0000-0000-00007D6E0000}"/>
    <cellStyle name="Migliaia 5 2 8 2 2 4" xfId="28466" xr:uid="{00000000-0005-0000-0000-00007E6E0000}"/>
    <cellStyle name="Migliaia 5 2 8 2 3" xfId="8483" xr:uid="{00000000-0005-0000-0000-00007F6E0000}"/>
    <cellStyle name="Migliaia 5 2 8 2 3 2" xfId="19900" xr:uid="{00000000-0005-0000-0000-0000806E0000}"/>
    <cellStyle name="Migliaia 5 2 8 2 3 2 2" xfId="42737" xr:uid="{00000000-0005-0000-0000-0000816E0000}"/>
    <cellStyle name="Migliaia 5 2 8 2 3 3" xfId="31320" xr:uid="{00000000-0005-0000-0000-0000826E0000}"/>
    <cellStyle name="Migliaia 5 2 8 2 4" xfId="14192" xr:uid="{00000000-0005-0000-0000-0000836E0000}"/>
    <cellStyle name="Migliaia 5 2 8 2 4 2" xfId="37029" xr:uid="{00000000-0005-0000-0000-0000846E0000}"/>
    <cellStyle name="Migliaia 5 2 8 2 5" xfId="25612" xr:uid="{00000000-0005-0000-0000-0000856E0000}"/>
    <cellStyle name="Migliaia 5 2 8 3" xfId="4201" xr:uid="{00000000-0005-0000-0000-0000866E0000}"/>
    <cellStyle name="Migliaia 5 2 8 3 2" xfId="9910" xr:uid="{00000000-0005-0000-0000-0000876E0000}"/>
    <cellStyle name="Migliaia 5 2 8 3 2 2" xfId="21327" xr:uid="{00000000-0005-0000-0000-0000886E0000}"/>
    <cellStyle name="Migliaia 5 2 8 3 2 2 2" xfId="44164" xr:uid="{00000000-0005-0000-0000-0000896E0000}"/>
    <cellStyle name="Migliaia 5 2 8 3 2 3" xfId="32747" xr:uid="{00000000-0005-0000-0000-00008A6E0000}"/>
    <cellStyle name="Migliaia 5 2 8 3 3" xfId="15619" xr:uid="{00000000-0005-0000-0000-00008B6E0000}"/>
    <cellStyle name="Migliaia 5 2 8 3 3 2" xfId="38456" xr:uid="{00000000-0005-0000-0000-00008C6E0000}"/>
    <cellStyle name="Migliaia 5 2 8 3 4" xfId="27039" xr:uid="{00000000-0005-0000-0000-00008D6E0000}"/>
    <cellStyle name="Migliaia 5 2 8 4" xfId="7056" xr:uid="{00000000-0005-0000-0000-00008E6E0000}"/>
    <cellStyle name="Migliaia 5 2 8 4 2" xfId="18473" xr:uid="{00000000-0005-0000-0000-00008F6E0000}"/>
    <cellStyle name="Migliaia 5 2 8 4 2 2" xfId="41310" xr:uid="{00000000-0005-0000-0000-0000906E0000}"/>
    <cellStyle name="Migliaia 5 2 8 4 3" xfId="29893" xr:uid="{00000000-0005-0000-0000-0000916E0000}"/>
    <cellStyle name="Migliaia 5 2 8 5" xfId="12765" xr:uid="{00000000-0005-0000-0000-0000926E0000}"/>
    <cellStyle name="Migliaia 5 2 8 5 2" xfId="35602" xr:uid="{00000000-0005-0000-0000-0000936E0000}"/>
    <cellStyle name="Migliaia 5 2 8 6" xfId="24185" xr:uid="{00000000-0005-0000-0000-0000946E0000}"/>
    <cellStyle name="Migliaia 5 2 9" xfId="1543" xr:uid="{00000000-0005-0000-0000-0000956E0000}"/>
    <cellStyle name="Migliaia 5 2 9 2" xfId="2989" xr:uid="{00000000-0005-0000-0000-0000966E0000}"/>
    <cellStyle name="Migliaia 5 2 9 2 2" xfId="5845" xr:uid="{00000000-0005-0000-0000-0000976E0000}"/>
    <cellStyle name="Migliaia 5 2 9 2 2 2" xfId="11553" xr:uid="{00000000-0005-0000-0000-0000986E0000}"/>
    <cellStyle name="Migliaia 5 2 9 2 2 2 2" xfId="22971" xr:uid="{00000000-0005-0000-0000-0000996E0000}"/>
    <cellStyle name="Migliaia 5 2 9 2 2 2 2 2" xfId="45808" xr:uid="{00000000-0005-0000-0000-00009A6E0000}"/>
    <cellStyle name="Migliaia 5 2 9 2 2 2 3" xfId="34391" xr:uid="{00000000-0005-0000-0000-00009B6E0000}"/>
    <cellStyle name="Migliaia 5 2 9 2 2 3" xfId="17263" xr:uid="{00000000-0005-0000-0000-00009C6E0000}"/>
    <cellStyle name="Migliaia 5 2 9 2 2 3 2" xfId="40100" xr:uid="{00000000-0005-0000-0000-00009D6E0000}"/>
    <cellStyle name="Migliaia 5 2 9 2 2 4" xfId="28683" xr:uid="{00000000-0005-0000-0000-00009E6E0000}"/>
    <cellStyle name="Migliaia 5 2 9 2 3" xfId="8700" xr:uid="{00000000-0005-0000-0000-00009F6E0000}"/>
    <cellStyle name="Migliaia 5 2 9 2 3 2" xfId="20117" xr:uid="{00000000-0005-0000-0000-0000A06E0000}"/>
    <cellStyle name="Migliaia 5 2 9 2 3 2 2" xfId="42954" xr:uid="{00000000-0005-0000-0000-0000A16E0000}"/>
    <cellStyle name="Migliaia 5 2 9 2 3 3" xfId="31537" xr:uid="{00000000-0005-0000-0000-0000A26E0000}"/>
    <cellStyle name="Migliaia 5 2 9 2 4" xfId="14409" xr:uid="{00000000-0005-0000-0000-0000A36E0000}"/>
    <cellStyle name="Migliaia 5 2 9 2 4 2" xfId="37246" xr:uid="{00000000-0005-0000-0000-0000A46E0000}"/>
    <cellStyle name="Migliaia 5 2 9 2 5" xfId="25829" xr:uid="{00000000-0005-0000-0000-0000A56E0000}"/>
    <cellStyle name="Migliaia 5 2 9 3" xfId="4418" xr:uid="{00000000-0005-0000-0000-0000A66E0000}"/>
    <cellStyle name="Migliaia 5 2 9 3 2" xfId="10127" xr:uid="{00000000-0005-0000-0000-0000A76E0000}"/>
    <cellStyle name="Migliaia 5 2 9 3 2 2" xfId="21544" xr:uid="{00000000-0005-0000-0000-0000A86E0000}"/>
    <cellStyle name="Migliaia 5 2 9 3 2 2 2" xfId="44381" xr:uid="{00000000-0005-0000-0000-0000A96E0000}"/>
    <cellStyle name="Migliaia 5 2 9 3 2 3" xfId="32964" xr:uid="{00000000-0005-0000-0000-0000AA6E0000}"/>
    <cellStyle name="Migliaia 5 2 9 3 3" xfId="15836" xr:uid="{00000000-0005-0000-0000-0000AB6E0000}"/>
    <cellStyle name="Migliaia 5 2 9 3 3 2" xfId="38673" xr:uid="{00000000-0005-0000-0000-0000AC6E0000}"/>
    <cellStyle name="Migliaia 5 2 9 3 4" xfId="27256" xr:uid="{00000000-0005-0000-0000-0000AD6E0000}"/>
    <cellStyle name="Migliaia 5 2 9 4" xfId="7273" xr:uid="{00000000-0005-0000-0000-0000AE6E0000}"/>
    <cellStyle name="Migliaia 5 2 9 4 2" xfId="18690" xr:uid="{00000000-0005-0000-0000-0000AF6E0000}"/>
    <cellStyle name="Migliaia 5 2 9 4 2 2" xfId="41527" xr:uid="{00000000-0005-0000-0000-0000B06E0000}"/>
    <cellStyle name="Migliaia 5 2 9 4 3" xfId="30110" xr:uid="{00000000-0005-0000-0000-0000B16E0000}"/>
    <cellStyle name="Migliaia 5 2 9 5" xfId="12982" xr:uid="{00000000-0005-0000-0000-0000B26E0000}"/>
    <cellStyle name="Migliaia 5 2 9 5 2" xfId="35819" xr:uid="{00000000-0005-0000-0000-0000B36E0000}"/>
    <cellStyle name="Migliaia 5 2 9 6" xfId="24402" xr:uid="{00000000-0005-0000-0000-0000B46E0000}"/>
    <cellStyle name="Migliaia 5 3" xfId="214" xr:uid="{00000000-0005-0000-0000-0000B56E0000}"/>
    <cellStyle name="Migliaia 5 3 10" xfId="3287" xr:uid="{00000000-0005-0000-0000-0000B66E0000}"/>
    <cellStyle name="Migliaia 5 3 10 2" xfId="8996" xr:uid="{00000000-0005-0000-0000-0000B76E0000}"/>
    <cellStyle name="Migliaia 5 3 10 2 2" xfId="20413" xr:uid="{00000000-0005-0000-0000-0000B86E0000}"/>
    <cellStyle name="Migliaia 5 3 10 2 2 2" xfId="43250" xr:uid="{00000000-0005-0000-0000-0000B96E0000}"/>
    <cellStyle name="Migliaia 5 3 10 2 3" xfId="31833" xr:uid="{00000000-0005-0000-0000-0000BA6E0000}"/>
    <cellStyle name="Migliaia 5 3 10 3" xfId="14705" xr:uid="{00000000-0005-0000-0000-0000BB6E0000}"/>
    <cellStyle name="Migliaia 5 3 10 3 2" xfId="37542" xr:uid="{00000000-0005-0000-0000-0000BC6E0000}"/>
    <cellStyle name="Migliaia 5 3 10 4" xfId="26125" xr:uid="{00000000-0005-0000-0000-0000BD6E0000}"/>
    <cellStyle name="Migliaia 5 3 11" xfId="6142" xr:uid="{00000000-0005-0000-0000-0000BE6E0000}"/>
    <cellStyle name="Migliaia 5 3 11 2" xfId="17559" xr:uid="{00000000-0005-0000-0000-0000BF6E0000}"/>
    <cellStyle name="Migliaia 5 3 11 2 2" xfId="40396" xr:uid="{00000000-0005-0000-0000-0000C06E0000}"/>
    <cellStyle name="Migliaia 5 3 11 3" xfId="28979" xr:uid="{00000000-0005-0000-0000-0000C16E0000}"/>
    <cellStyle name="Migliaia 5 3 12" xfId="11851" xr:uid="{00000000-0005-0000-0000-0000C26E0000}"/>
    <cellStyle name="Migliaia 5 3 12 2" xfId="34688" xr:uid="{00000000-0005-0000-0000-0000C36E0000}"/>
    <cellStyle name="Migliaia 5 3 13" xfId="23271" xr:uid="{00000000-0005-0000-0000-0000C46E0000}"/>
    <cellStyle name="Migliaia 5 3 2" xfId="308" xr:uid="{00000000-0005-0000-0000-0000C56E0000}"/>
    <cellStyle name="Migliaia 5 3 2 10" xfId="6221" xr:uid="{00000000-0005-0000-0000-0000C66E0000}"/>
    <cellStyle name="Migliaia 5 3 2 10 2" xfId="17638" xr:uid="{00000000-0005-0000-0000-0000C76E0000}"/>
    <cellStyle name="Migliaia 5 3 2 10 2 2" xfId="40475" xr:uid="{00000000-0005-0000-0000-0000C86E0000}"/>
    <cellStyle name="Migliaia 5 3 2 10 3" xfId="29058" xr:uid="{00000000-0005-0000-0000-0000C96E0000}"/>
    <cellStyle name="Migliaia 5 3 2 11" xfId="11930" xr:uid="{00000000-0005-0000-0000-0000CA6E0000}"/>
    <cellStyle name="Migliaia 5 3 2 11 2" xfId="34767" xr:uid="{00000000-0005-0000-0000-0000CB6E0000}"/>
    <cellStyle name="Migliaia 5 3 2 12" xfId="23350" xr:uid="{00000000-0005-0000-0000-0000CC6E0000}"/>
    <cellStyle name="Migliaia 5 3 2 2" xfId="462" xr:uid="{00000000-0005-0000-0000-0000CD6E0000}"/>
    <cellStyle name="Migliaia 5 3 2 2 10" xfId="12054" xr:uid="{00000000-0005-0000-0000-0000CE6E0000}"/>
    <cellStyle name="Migliaia 5 3 2 2 10 2" xfId="34891" xr:uid="{00000000-0005-0000-0000-0000CF6E0000}"/>
    <cellStyle name="Migliaia 5 3 2 2 11" xfId="23474" xr:uid="{00000000-0005-0000-0000-0000D06E0000}"/>
    <cellStyle name="Migliaia 5 3 2 2 2" xfId="716" xr:uid="{00000000-0005-0000-0000-0000D16E0000}"/>
    <cellStyle name="Migliaia 5 3 2 2 2 2" xfId="2278" xr:uid="{00000000-0005-0000-0000-0000D26E0000}"/>
    <cellStyle name="Migliaia 5 3 2 2 2 2 2" xfId="5134" xr:uid="{00000000-0005-0000-0000-0000D36E0000}"/>
    <cellStyle name="Migliaia 5 3 2 2 2 2 2 2" xfId="10842" xr:uid="{00000000-0005-0000-0000-0000D46E0000}"/>
    <cellStyle name="Migliaia 5 3 2 2 2 2 2 2 2" xfId="22260" xr:uid="{00000000-0005-0000-0000-0000D56E0000}"/>
    <cellStyle name="Migliaia 5 3 2 2 2 2 2 2 2 2" xfId="45097" xr:uid="{00000000-0005-0000-0000-0000D66E0000}"/>
    <cellStyle name="Migliaia 5 3 2 2 2 2 2 2 3" xfId="33680" xr:uid="{00000000-0005-0000-0000-0000D76E0000}"/>
    <cellStyle name="Migliaia 5 3 2 2 2 2 2 3" xfId="16552" xr:uid="{00000000-0005-0000-0000-0000D86E0000}"/>
    <cellStyle name="Migliaia 5 3 2 2 2 2 2 3 2" xfId="39389" xr:uid="{00000000-0005-0000-0000-0000D96E0000}"/>
    <cellStyle name="Migliaia 5 3 2 2 2 2 2 4" xfId="27972" xr:uid="{00000000-0005-0000-0000-0000DA6E0000}"/>
    <cellStyle name="Migliaia 5 3 2 2 2 2 3" xfId="7989" xr:uid="{00000000-0005-0000-0000-0000DB6E0000}"/>
    <cellStyle name="Migliaia 5 3 2 2 2 2 3 2" xfId="19406" xr:uid="{00000000-0005-0000-0000-0000DC6E0000}"/>
    <cellStyle name="Migliaia 5 3 2 2 2 2 3 2 2" xfId="42243" xr:uid="{00000000-0005-0000-0000-0000DD6E0000}"/>
    <cellStyle name="Migliaia 5 3 2 2 2 2 3 3" xfId="30826" xr:uid="{00000000-0005-0000-0000-0000DE6E0000}"/>
    <cellStyle name="Migliaia 5 3 2 2 2 2 4" xfId="13698" xr:uid="{00000000-0005-0000-0000-0000DF6E0000}"/>
    <cellStyle name="Migliaia 5 3 2 2 2 2 4 2" xfId="36535" xr:uid="{00000000-0005-0000-0000-0000E06E0000}"/>
    <cellStyle name="Migliaia 5 3 2 2 2 2 5" xfId="25118" xr:uid="{00000000-0005-0000-0000-0000E16E0000}"/>
    <cellStyle name="Migliaia 5 3 2 2 2 3" xfId="3707" xr:uid="{00000000-0005-0000-0000-0000E26E0000}"/>
    <cellStyle name="Migliaia 5 3 2 2 2 3 2" xfId="9416" xr:uid="{00000000-0005-0000-0000-0000E36E0000}"/>
    <cellStyle name="Migliaia 5 3 2 2 2 3 2 2" xfId="20833" xr:uid="{00000000-0005-0000-0000-0000E46E0000}"/>
    <cellStyle name="Migliaia 5 3 2 2 2 3 2 2 2" xfId="43670" xr:uid="{00000000-0005-0000-0000-0000E56E0000}"/>
    <cellStyle name="Migliaia 5 3 2 2 2 3 2 3" xfId="32253" xr:uid="{00000000-0005-0000-0000-0000E66E0000}"/>
    <cellStyle name="Migliaia 5 3 2 2 2 3 3" xfId="15125" xr:uid="{00000000-0005-0000-0000-0000E76E0000}"/>
    <cellStyle name="Migliaia 5 3 2 2 2 3 3 2" xfId="37962" xr:uid="{00000000-0005-0000-0000-0000E86E0000}"/>
    <cellStyle name="Migliaia 5 3 2 2 2 3 4" xfId="26545" xr:uid="{00000000-0005-0000-0000-0000E96E0000}"/>
    <cellStyle name="Migliaia 5 3 2 2 2 4" xfId="6562" xr:uid="{00000000-0005-0000-0000-0000EA6E0000}"/>
    <cellStyle name="Migliaia 5 3 2 2 2 4 2" xfId="17979" xr:uid="{00000000-0005-0000-0000-0000EB6E0000}"/>
    <cellStyle name="Migliaia 5 3 2 2 2 4 2 2" xfId="40816" xr:uid="{00000000-0005-0000-0000-0000EC6E0000}"/>
    <cellStyle name="Migliaia 5 3 2 2 2 4 3" xfId="29399" xr:uid="{00000000-0005-0000-0000-0000ED6E0000}"/>
    <cellStyle name="Migliaia 5 3 2 2 2 5" xfId="12271" xr:uid="{00000000-0005-0000-0000-0000EE6E0000}"/>
    <cellStyle name="Migliaia 5 3 2 2 2 5 2" xfId="35108" xr:uid="{00000000-0005-0000-0000-0000EF6E0000}"/>
    <cellStyle name="Migliaia 5 3 2 2 2 6" xfId="23691" xr:uid="{00000000-0005-0000-0000-0000F06E0000}"/>
    <cellStyle name="Migliaia 5 3 2 2 3" xfId="976" xr:uid="{00000000-0005-0000-0000-0000F16E0000}"/>
    <cellStyle name="Migliaia 5 3 2 2 3 2" xfId="2495" xr:uid="{00000000-0005-0000-0000-0000F26E0000}"/>
    <cellStyle name="Migliaia 5 3 2 2 3 2 2" xfId="5351" xr:uid="{00000000-0005-0000-0000-0000F36E0000}"/>
    <cellStyle name="Migliaia 5 3 2 2 3 2 2 2" xfId="11059" xr:uid="{00000000-0005-0000-0000-0000F46E0000}"/>
    <cellStyle name="Migliaia 5 3 2 2 3 2 2 2 2" xfId="22477" xr:uid="{00000000-0005-0000-0000-0000F56E0000}"/>
    <cellStyle name="Migliaia 5 3 2 2 3 2 2 2 2 2" xfId="45314" xr:uid="{00000000-0005-0000-0000-0000F66E0000}"/>
    <cellStyle name="Migliaia 5 3 2 2 3 2 2 2 3" xfId="33897" xr:uid="{00000000-0005-0000-0000-0000F76E0000}"/>
    <cellStyle name="Migliaia 5 3 2 2 3 2 2 3" xfId="16769" xr:uid="{00000000-0005-0000-0000-0000F86E0000}"/>
    <cellStyle name="Migliaia 5 3 2 2 3 2 2 3 2" xfId="39606" xr:uid="{00000000-0005-0000-0000-0000F96E0000}"/>
    <cellStyle name="Migliaia 5 3 2 2 3 2 2 4" xfId="28189" xr:uid="{00000000-0005-0000-0000-0000FA6E0000}"/>
    <cellStyle name="Migliaia 5 3 2 2 3 2 3" xfId="8206" xr:uid="{00000000-0005-0000-0000-0000FB6E0000}"/>
    <cellStyle name="Migliaia 5 3 2 2 3 2 3 2" xfId="19623" xr:uid="{00000000-0005-0000-0000-0000FC6E0000}"/>
    <cellStyle name="Migliaia 5 3 2 2 3 2 3 2 2" xfId="42460" xr:uid="{00000000-0005-0000-0000-0000FD6E0000}"/>
    <cellStyle name="Migliaia 5 3 2 2 3 2 3 3" xfId="31043" xr:uid="{00000000-0005-0000-0000-0000FE6E0000}"/>
    <cellStyle name="Migliaia 5 3 2 2 3 2 4" xfId="13915" xr:uid="{00000000-0005-0000-0000-0000FF6E0000}"/>
    <cellStyle name="Migliaia 5 3 2 2 3 2 4 2" xfId="36752" xr:uid="{00000000-0005-0000-0000-0000006F0000}"/>
    <cellStyle name="Migliaia 5 3 2 2 3 2 5" xfId="25335" xr:uid="{00000000-0005-0000-0000-0000016F0000}"/>
    <cellStyle name="Migliaia 5 3 2 2 3 3" xfId="3924" xr:uid="{00000000-0005-0000-0000-0000026F0000}"/>
    <cellStyle name="Migliaia 5 3 2 2 3 3 2" xfId="9633" xr:uid="{00000000-0005-0000-0000-0000036F0000}"/>
    <cellStyle name="Migliaia 5 3 2 2 3 3 2 2" xfId="21050" xr:uid="{00000000-0005-0000-0000-0000046F0000}"/>
    <cellStyle name="Migliaia 5 3 2 2 3 3 2 2 2" xfId="43887" xr:uid="{00000000-0005-0000-0000-0000056F0000}"/>
    <cellStyle name="Migliaia 5 3 2 2 3 3 2 3" xfId="32470" xr:uid="{00000000-0005-0000-0000-0000066F0000}"/>
    <cellStyle name="Migliaia 5 3 2 2 3 3 3" xfId="15342" xr:uid="{00000000-0005-0000-0000-0000076F0000}"/>
    <cellStyle name="Migliaia 5 3 2 2 3 3 3 2" xfId="38179" xr:uid="{00000000-0005-0000-0000-0000086F0000}"/>
    <cellStyle name="Migliaia 5 3 2 2 3 3 4" xfId="26762" xr:uid="{00000000-0005-0000-0000-0000096F0000}"/>
    <cellStyle name="Migliaia 5 3 2 2 3 4" xfId="6779" xr:uid="{00000000-0005-0000-0000-00000A6F0000}"/>
    <cellStyle name="Migliaia 5 3 2 2 3 4 2" xfId="18196" xr:uid="{00000000-0005-0000-0000-00000B6F0000}"/>
    <cellStyle name="Migliaia 5 3 2 2 3 4 2 2" xfId="41033" xr:uid="{00000000-0005-0000-0000-00000C6F0000}"/>
    <cellStyle name="Migliaia 5 3 2 2 3 4 3" xfId="29616" xr:uid="{00000000-0005-0000-0000-00000D6F0000}"/>
    <cellStyle name="Migliaia 5 3 2 2 3 5" xfId="12488" xr:uid="{00000000-0005-0000-0000-00000E6F0000}"/>
    <cellStyle name="Migliaia 5 3 2 2 3 5 2" xfId="35325" xr:uid="{00000000-0005-0000-0000-00000F6F0000}"/>
    <cellStyle name="Migliaia 5 3 2 2 3 6" xfId="23908" xr:uid="{00000000-0005-0000-0000-0000106F0000}"/>
    <cellStyle name="Migliaia 5 3 2 2 4" xfId="1223" xr:uid="{00000000-0005-0000-0000-0000116F0000}"/>
    <cellStyle name="Migliaia 5 3 2 2 4 2" xfId="2712" xr:uid="{00000000-0005-0000-0000-0000126F0000}"/>
    <cellStyle name="Migliaia 5 3 2 2 4 2 2" xfId="5568" xr:uid="{00000000-0005-0000-0000-0000136F0000}"/>
    <cellStyle name="Migliaia 5 3 2 2 4 2 2 2" xfId="11276" xr:uid="{00000000-0005-0000-0000-0000146F0000}"/>
    <cellStyle name="Migliaia 5 3 2 2 4 2 2 2 2" xfId="22694" xr:uid="{00000000-0005-0000-0000-0000156F0000}"/>
    <cellStyle name="Migliaia 5 3 2 2 4 2 2 2 2 2" xfId="45531" xr:uid="{00000000-0005-0000-0000-0000166F0000}"/>
    <cellStyle name="Migliaia 5 3 2 2 4 2 2 2 3" xfId="34114" xr:uid="{00000000-0005-0000-0000-0000176F0000}"/>
    <cellStyle name="Migliaia 5 3 2 2 4 2 2 3" xfId="16986" xr:uid="{00000000-0005-0000-0000-0000186F0000}"/>
    <cellStyle name="Migliaia 5 3 2 2 4 2 2 3 2" xfId="39823" xr:uid="{00000000-0005-0000-0000-0000196F0000}"/>
    <cellStyle name="Migliaia 5 3 2 2 4 2 2 4" xfId="28406" xr:uid="{00000000-0005-0000-0000-00001A6F0000}"/>
    <cellStyle name="Migliaia 5 3 2 2 4 2 3" xfId="8423" xr:uid="{00000000-0005-0000-0000-00001B6F0000}"/>
    <cellStyle name="Migliaia 5 3 2 2 4 2 3 2" xfId="19840" xr:uid="{00000000-0005-0000-0000-00001C6F0000}"/>
    <cellStyle name="Migliaia 5 3 2 2 4 2 3 2 2" xfId="42677" xr:uid="{00000000-0005-0000-0000-00001D6F0000}"/>
    <cellStyle name="Migliaia 5 3 2 2 4 2 3 3" xfId="31260" xr:uid="{00000000-0005-0000-0000-00001E6F0000}"/>
    <cellStyle name="Migliaia 5 3 2 2 4 2 4" xfId="14132" xr:uid="{00000000-0005-0000-0000-00001F6F0000}"/>
    <cellStyle name="Migliaia 5 3 2 2 4 2 4 2" xfId="36969" xr:uid="{00000000-0005-0000-0000-0000206F0000}"/>
    <cellStyle name="Migliaia 5 3 2 2 4 2 5" xfId="25552" xr:uid="{00000000-0005-0000-0000-0000216F0000}"/>
    <cellStyle name="Migliaia 5 3 2 2 4 3" xfId="4141" xr:uid="{00000000-0005-0000-0000-0000226F0000}"/>
    <cellStyle name="Migliaia 5 3 2 2 4 3 2" xfId="9850" xr:uid="{00000000-0005-0000-0000-0000236F0000}"/>
    <cellStyle name="Migliaia 5 3 2 2 4 3 2 2" xfId="21267" xr:uid="{00000000-0005-0000-0000-0000246F0000}"/>
    <cellStyle name="Migliaia 5 3 2 2 4 3 2 2 2" xfId="44104" xr:uid="{00000000-0005-0000-0000-0000256F0000}"/>
    <cellStyle name="Migliaia 5 3 2 2 4 3 2 3" xfId="32687" xr:uid="{00000000-0005-0000-0000-0000266F0000}"/>
    <cellStyle name="Migliaia 5 3 2 2 4 3 3" xfId="15559" xr:uid="{00000000-0005-0000-0000-0000276F0000}"/>
    <cellStyle name="Migliaia 5 3 2 2 4 3 3 2" xfId="38396" xr:uid="{00000000-0005-0000-0000-0000286F0000}"/>
    <cellStyle name="Migliaia 5 3 2 2 4 3 4" xfId="26979" xr:uid="{00000000-0005-0000-0000-0000296F0000}"/>
    <cellStyle name="Migliaia 5 3 2 2 4 4" xfId="6996" xr:uid="{00000000-0005-0000-0000-00002A6F0000}"/>
    <cellStyle name="Migliaia 5 3 2 2 4 4 2" xfId="18413" xr:uid="{00000000-0005-0000-0000-00002B6F0000}"/>
    <cellStyle name="Migliaia 5 3 2 2 4 4 2 2" xfId="41250" xr:uid="{00000000-0005-0000-0000-00002C6F0000}"/>
    <cellStyle name="Migliaia 5 3 2 2 4 4 3" xfId="29833" xr:uid="{00000000-0005-0000-0000-00002D6F0000}"/>
    <cellStyle name="Migliaia 5 3 2 2 4 5" xfId="12705" xr:uid="{00000000-0005-0000-0000-00002E6F0000}"/>
    <cellStyle name="Migliaia 5 3 2 2 4 5 2" xfId="35542" xr:uid="{00000000-0005-0000-0000-00002F6F0000}"/>
    <cellStyle name="Migliaia 5 3 2 2 4 6" xfId="24125" xr:uid="{00000000-0005-0000-0000-0000306F0000}"/>
    <cellStyle name="Migliaia 5 3 2 2 5" xfId="1470" xr:uid="{00000000-0005-0000-0000-0000316F0000}"/>
    <cellStyle name="Migliaia 5 3 2 2 5 2" xfId="2929" xr:uid="{00000000-0005-0000-0000-0000326F0000}"/>
    <cellStyle name="Migliaia 5 3 2 2 5 2 2" xfId="5785" xr:uid="{00000000-0005-0000-0000-0000336F0000}"/>
    <cellStyle name="Migliaia 5 3 2 2 5 2 2 2" xfId="11493" xr:uid="{00000000-0005-0000-0000-0000346F0000}"/>
    <cellStyle name="Migliaia 5 3 2 2 5 2 2 2 2" xfId="22911" xr:uid="{00000000-0005-0000-0000-0000356F0000}"/>
    <cellStyle name="Migliaia 5 3 2 2 5 2 2 2 2 2" xfId="45748" xr:uid="{00000000-0005-0000-0000-0000366F0000}"/>
    <cellStyle name="Migliaia 5 3 2 2 5 2 2 2 3" xfId="34331" xr:uid="{00000000-0005-0000-0000-0000376F0000}"/>
    <cellStyle name="Migliaia 5 3 2 2 5 2 2 3" xfId="17203" xr:uid="{00000000-0005-0000-0000-0000386F0000}"/>
    <cellStyle name="Migliaia 5 3 2 2 5 2 2 3 2" xfId="40040" xr:uid="{00000000-0005-0000-0000-0000396F0000}"/>
    <cellStyle name="Migliaia 5 3 2 2 5 2 2 4" xfId="28623" xr:uid="{00000000-0005-0000-0000-00003A6F0000}"/>
    <cellStyle name="Migliaia 5 3 2 2 5 2 3" xfId="8640" xr:uid="{00000000-0005-0000-0000-00003B6F0000}"/>
    <cellStyle name="Migliaia 5 3 2 2 5 2 3 2" xfId="20057" xr:uid="{00000000-0005-0000-0000-00003C6F0000}"/>
    <cellStyle name="Migliaia 5 3 2 2 5 2 3 2 2" xfId="42894" xr:uid="{00000000-0005-0000-0000-00003D6F0000}"/>
    <cellStyle name="Migliaia 5 3 2 2 5 2 3 3" xfId="31477" xr:uid="{00000000-0005-0000-0000-00003E6F0000}"/>
    <cellStyle name="Migliaia 5 3 2 2 5 2 4" xfId="14349" xr:uid="{00000000-0005-0000-0000-00003F6F0000}"/>
    <cellStyle name="Migliaia 5 3 2 2 5 2 4 2" xfId="37186" xr:uid="{00000000-0005-0000-0000-0000406F0000}"/>
    <cellStyle name="Migliaia 5 3 2 2 5 2 5" xfId="25769" xr:uid="{00000000-0005-0000-0000-0000416F0000}"/>
    <cellStyle name="Migliaia 5 3 2 2 5 3" xfId="4358" xr:uid="{00000000-0005-0000-0000-0000426F0000}"/>
    <cellStyle name="Migliaia 5 3 2 2 5 3 2" xfId="10067" xr:uid="{00000000-0005-0000-0000-0000436F0000}"/>
    <cellStyle name="Migliaia 5 3 2 2 5 3 2 2" xfId="21484" xr:uid="{00000000-0005-0000-0000-0000446F0000}"/>
    <cellStyle name="Migliaia 5 3 2 2 5 3 2 2 2" xfId="44321" xr:uid="{00000000-0005-0000-0000-0000456F0000}"/>
    <cellStyle name="Migliaia 5 3 2 2 5 3 2 3" xfId="32904" xr:uid="{00000000-0005-0000-0000-0000466F0000}"/>
    <cellStyle name="Migliaia 5 3 2 2 5 3 3" xfId="15776" xr:uid="{00000000-0005-0000-0000-0000476F0000}"/>
    <cellStyle name="Migliaia 5 3 2 2 5 3 3 2" xfId="38613" xr:uid="{00000000-0005-0000-0000-0000486F0000}"/>
    <cellStyle name="Migliaia 5 3 2 2 5 3 4" xfId="27196" xr:uid="{00000000-0005-0000-0000-0000496F0000}"/>
    <cellStyle name="Migliaia 5 3 2 2 5 4" xfId="7213" xr:uid="{00000000-0005-0000-0000-00004A6F0000}"/>
    <cellStyle name="Migliaia 5 3 2 2 5 4 2" xfId="18630" xr:uid="{00000000-0005-0000-0000-00004B6F0000}"/>
    <cellStyle name="Migliaia 5 3 2 2 5 4 2 2" xfId="41467" xr:uid="{00000000-0005-0000-0000-00004C6F0000}"/>
    <cellStyle name="Migliaia 5 3 2 2 5 4 3" xfId="30050" xr:uid="{00000000-0005-0000-0000-00004D6F0000}"/>
    <cellStyle name="Migliaia 5 3 2 2 5 5" xfId="12922" xr:uid="{00000000-0005-0000-0000-00004E6F0000}"/>
    <cellStyle name="Migliaia 5 3 2 2 5 5 2" xfId="35759" xr:uid="{00000000-0005-0000-0000-00004F6F0000}"/>
    <cellStyle name="Migliaia 5 3 2 2 5 6" xfId="24342" xr:uid="{00000000-0005-0000-0000-0000506F0000}"/>
    <cellStyle name="Migliaia 5 3 2 2 6" xfId="1717" xr:uid="{00000000-0005-0000-0000-0000516F0000}"/>
    <cellStyle name="Migliaia 5 3 2 2 6 2" xfId="3146" xr:uid="{00000000-0005-0000-0000-0000526F0000}"/>
    <cellStyle name="Migliaia 5 3 2 2 6 2 2" xfId="6002" xr:uid="{00000000-0005-0000-0000-0000536F0000}"/>
    <cellStyle name="Migliaia 5 3 2 2 6 2 2 2" xfId="11710" xr:uid="{00000000-0005-0000-0000-0000546F0000}"/>
    <cellStyle name="Migliaia 5 3 2 2 6 2 2 2 2" xfId="23128" xr:uid="{00000000-0005-0000-0000-0000556F0000}"/>
    <cellStyle name="Migliaia 5 3 2 2 6 2 2 2 2 2" xfId="45965" xr:uid="{00000000-0005-0000-0000-0000566F0000}"/>
    <cellStyle name="Migliaia 5 3 2 2 6 2 2 2 3" xfId="34548" xr:uid="{00000000-0005-0000-0000-0000576F0000}"/>
    <cellStyle name="Migliaia 5 3 2 2 6 2 2 3" xfId="17420" xr:uid="{00000000-0005-0000-0000-0000586F0000}"/>
    <cellStyle name="Migliaia 5 3 2 2 6 2 2 3 2" xfId="40257" xr:uid="{00000000-0005-0000-0000-0000596F0000}"/>
    <cellStyle name="Migliaia 5 3 2 2 6 2 2 4" xfId="28840" xr:uid="{00000000-0005-0000-0000-00005A6F0000}"/>
    <cellStyle name="Migliaia 5 3 2 2 6 2 3" xfId="8857" xr:uid="{00000000-0005-0000-0000-00005B6F0000}"/>
    <cellStyle name="Migliaia 5 3 2 2 6 2 3 2" xfId="20274" xr:uid="{00000000-0005-0000-0000-00005C6F0000}"/>
    <cellStyle name="Migliaia 5 3 2 2 6 2 3 2 2" xfId="43111" xr:uid="{00000000-0005-0000-0000-00005D6F0000}"/>
    <cellStyle name="Migliaia 5 3 2 2 6 2 3 3" xfId="31694" xr:uid="{00000000-0005-0000-0000-00005E6F0000}"/>
    <cellStyle name="Migliaia 5 3 2 2 6 2 4" xfId="14566" xr:uid="{00000000-0005-0000-0000-00005F6F0000}"/>
    <cellStyle name="Migliaia 5 3 2 2 6 2 4 2" xfId="37403" xr:uid="{00000000-0005-0000-0000-0000606F0000}"/>
    <cellStyle name="Migliaia 5 3 2 2 6 2 5" xfId="25986" xr:uid="{00000000-0005-0000-0000-0000616F0000}"/>
    <cellStyle name="Migliaia 5 3 2 2 6 3" xfId="4575" xr:uid="{00000000-0005-0000-0000-0000626F0000}"/>
    <cellStyle name="Migliaia 5 3 2 2 6 3 2" xfId="10284" xr:uid="{00000000-0005-0000-0000-0000636F0000}"/>
    <cellStyle name="Migliaia 5 3 2 2 6 3 2 2" xfId="21701" xr:uid="{00000000-0005-0000-0000-0000646F0000}"/>
    <cellStyle name="Migliaia 5 3 2 2 6 3 2 2 2" xfId="44538" xr:uid="{00000000-0005-0000-0000-0000656F0000}"/>
    <cellStyle name="Migliaia 5 3 2 2 6 3 2 3" xfId="33121" xr:uid="{00000000-0005-0000-0000-0000666F0000}"/>
    <cellStyle name="Migliaia 5 3 2 2 6 3 3" xfId="15993" xr:uid="{00000000-0005-0000-0000-0000676F0000}"/>
    <cellStyle name="Migliaia 5 3 2 2 6 3 3 2" xfId="38830" xr:uid="{00000000-0005-0000-0000-0000686F0000}"/>
    <cellStyle name="Migliaia 5 3 2 2 6 3 4" xfId="27413" xr:uid="{00000000-0005-0000-0000-0000696F0000}"/>
    <cellStyle name="Migliaia 5 3 2 2 6 4" xfId="7430" xr:uid="{00000000-0005-0000-0000-00006A6F0000}"/>
    <cellStyle name="Migliaia 5 3 2 2 6 4 2" xfId="18847" xr:uid="{00000000-0005-0000-0000-00006B6F0000}"/>
    <cellStyle name="Migliaia 5 3 2 2 6 4 2 2" xfId="41684" xr:uid="{00000000-0005-0000-0000-00006C6F0000}"/>
    <cellStyle name="Migliaia 5 3 2 2 6 4 3" xfId="30267" xr:uid="{00000000-0005-0000-0000-00006D6F0000}"/>
    <cellStyle name="Migliaia 5 3 2 2 6 5" xfId="13139" xr:uid="{00000000-0005-0000-0000-00006E6F0000}"/>
    <cellStyle name="Migliaia 5 3 2 2 6 5 2" xfId="35976" xr:uid="{00000000-0005-0000-0000-00006F6F0000}"/>
    <cellStyle name="Migliaia 5 3 2 2 6 6" xfId="24559" xr:uid="{00000000-0005-0000-0000-0000706F0000}"/>
    <cellStyle name="Migliaia 5 3 2 2 7" xfId="2061" xr:uid="{00000000-0005-0000-0000-0000716F0000}"/>
    <cellStyle name="Migliaia 5 3 2 2 7 2" xfId="4917" xr:uid="{00000000-0005-0000-0000-0000726F0000}"/>
    <cellStyle name="Migliaia 5 3 2 2 7 2 2" xfId="10625" xr:uid="{00000000-0005-0000-0000-0000736F0000}"/>
    <cellStyle name="Migliaia 5 3 2 2 7 2 2 2" xfId="22043" xr:uid="{00000000-0005-0000-0000-0000746F0000}"/>
    <cellStyle name="Migliaia 5 3 2 2 7 2 2 2 2" xfId="44880" xr:uid="{00000000-0005-0000-0000-0000756F0000}"/>
    <cellStyle name="Migliaia 5 3 2 2 7 2 2 3" xfId="33463" xr:uid="{00000000-0005-0000-0000-0000766F0000}"/>
    <cellStyle name="Migliaia 5 3 2 2 7 2 3" xfId="16335" xr:uid="{00000000-0005-0000-0000-0000776F0000}"/>
    <cellStyle name="Migliaia 5 3 2 2 7 2 3 2" xfId="39172" xr:uid="{00000000-0005-0000-0000-0000786F0000}"/>
    <cellStyle name="Migliaia 5 3 2 2 7 2 4" xfId="27755" xr:uid="{00000000-0005-0000-0000-0000796F0000}"/>
    <cellStyle name="Migliaia 5 3 2 2 7 3" xfId="7772" xr:uid="{00000000-0005-0000-0000-00007A6F0000}"/>
    <cellStyle name="Migliaia 5 3 2 2 7 3 2" xfId="19189" xr:uid="{00000000-0005-0000-0000-00007B6F0000}"/>
    <cellStyle name="Migliaia 5 3 2 2 7 3 2 2" xfId="42026" xr:uid="{00000000-0005-0000-0000-00007C6F0000}"/>
    <cellStyle name="Migliaia 5 3 2 2 7 3 3" xfId="30609" xr:uid="{00000000-0005-0000-0000-00007D6F0000}"/>
    <cellStyle name="Migliaia 5 3 2 2 7 4" xfId="13481" xr:uid="{00000000-0005-0000-0000-00007E6F0000}"/>
    <cellStyle name="Migliaia 5 3 2 2 7 4 2" xfId="36318" xr:uid="{00000000-0005-0000-0000-00007F6F0000}"/>
    <cellStyle name="Migliaia 5 3 2 2 7 5" xfId="24901" xr:uid="{00000000-0005-0000-0000-0000806F0000}"/>
    <cellStyle name="Migliaia 5 3 2 2 8" xfId="3490" xr:uid="{00000000-0005-0000-0000-0000816F0000}"/>
    <cellStyle name="Migliaia 5 3 2 2 8 2" xfId="9199" xr:uid="{00000000-0005-0000-0000-0000826F0000}"/>
    <cellStyle name="Migliaia 5 3 2 2 8 2 2" xfId="20616" xr:uid="{00000000-0005-0000-0000-0000836F0000}"/>
    <cellStyle name="Migliaia 5 3 2 2 8 2 2 2" xfId="43453" xr:uid="{00000000-0005-0000-0000-0000846F0000}"/>
    <cellStyle name="Migliaia 5 3 2 2 8 2 3" xfId="32036" xr:uid="{00000000-0005-0000-0000-0000856F0000}"/>
    <cellStyle name="Migliaia 5 3 2 2 8 3" xfId="14908" xr:uid="{00000000-0005-0000-0000-0000866F0000}"/>
    <cellStyle name="Migliaia 5 3 2 2 8 3 2" xfId="37745" xr:uid="{00000000-0005-0000-0000-0000876F0000}"/>
    <cellStyle name="Migliaia 5 3 2 2 8 4" xfId="26328" xr:uid="{00000000-0005-0000-0000-0000886F0000}"/>
    <cellStyle name="Migliaia 5 3 2 2 9" xfId="6345" xr:uid="{00000000-0005-0000-0000-0000896F0000}"/>
    <cellStyle name="Migliaia 5 3 2 2 9 2" xfId="17762" xr:uid="{00000000-0005-0000-0000-00008A6F0000}"/>
    <cellStyle name="Migliaia 5 3 2 2 9 2 2" xfId="40599" xr:uid="{00000000-0005-0000-0000-00008B6F0000}"/>
    <cellStyle name="Migliaia 5 3 2 2 9 3" xfId="29182" xr:uid="{00000000-0005-0000-0000-00008C6F0000}"/>
    <cellStyle name="Migliaia 5 3 2 3" xfId="582" xr:uid="{00000000-0005-0000-0000-00008D6F0000}"/>
    <cellStyle name="Migliaia 5 3 2 3 2" xfId="2164" xr:uid="{00000000-0005-0000-0000-00008E6F0000}"/>
    <cellStyle name="Migliaia 5 3 2 3 2 2" xfId="5020" xr:uid="{00000000-0005-0000-0000-00008F6F0000}"/>
    <cellStyle name="Migliaia 5 3 2 3 2 2 2" xfId="10728" xr:uid="{00000000-0005-0000-0000-0000906F0000}"/>
    <cellStyle name="Migliaia 5 3 2 3 2 2 2 2" xfId="22146" xr:uid="{00000000-0005-0000-0000-0000916F0000}"/>
    <cellStyle name="Migliaia 5 3 2 3 2 2 2 2 2" xfId="44983" xr:uid="{00000000-0005-0000-0000-0000926F0000}"/>
    <cellStyle name="Migliaia 5 3 2 3 2 2 2 3" xfId="33566" xr:uid="{00000000-0005-0000-0000-0000936F0000}"/>
    <cellStyle name="Migliaia 5 3 2 3 2 2 3" xfId="16438" xr:uid="{00000000-0005-0000-0000-0000946F0000}"/>
    <cellStyle name="Migliaia 5 3 2 3 2 2 3 2" xfId="39275" xr:uid="{00000000-0005-0000-0000-0000956F0000}"/>
    <cellStyle name="Migliaia 5 3 2 3 2 2 4" xfId="27858" xr:uid="{00000000-0005-0000-0000-0000966F0000}"/>
    <cellStyle name="Migliaia 5 3 2 3 2 3" xfId="7875" xr:uid="{00000000-0005-0000-0000-0000976F0000}"/>
    <cellStyle name="Migliaia 5 3 2 3 2 3 2" xfId="19292" xr:uid="{00000000-0005-0000-0000-0000986F0000}"/>
    <cellStyle name="Migliaia 5 3 2 3 2 3 2 2" xfId="42129" xr:uid="{00000000-0005-0000-0000-0000996F0000}"/>
    <cellStyle name="Migliaia 5 3 2 3 2 3 3" xfId="30712" xr:uid="{00000000-0005-0000-0000-00009A6F0000}"/>
    <cellStyle name="Migliaia 5 3 2 3 2 4" xfId="13584" xr:uid="{00000000-0005-0000-0000-00009B6F0000}"/>
    <cellStyle name="Migliaia 5 3 2 3 2 4 2" xfId="36421" xr:uid="{00000000-0005-0000-0000-00009C6F0000}"/>
    <cellStyle name="Migliaia 5 3 2 3 2 5" xfId="25004" xr:uid="{00000000-0005-0000-0000-00009D6F0000}"/>
    <cellStyle name="Migliaia 5 3 2 3 3" xfId="3593" xr:uid="{00000000-0005-0000-0000-00009E6F0000}"/>
    <cellStyle name="Migliaia 5 3 2 3 3 2" xfId="9302" xr:uid="{00000000-0005-0000-0000-00009F6F0000}"/>
    <cellStyle name="Migliaia 5 3 2 3 3 2 2" xfId="20719" xr:uid="{00000000-0005-0000-0000-0000A06F0000}"/>
    <cellStyle name="Migliaia 5 3 2 3 3 2 2 2" xfId="43556" xr:uid="{00000000-0005-0000-0000-0000A16F0000}"/>
    <cellStyle name="Migliaia 5 3 2 3 3 2 3" xfId="32139" xr:uid="{00000000-0005-0000-0000-0000A26F0000}"/>
    <cellStyle name="Migliaia 5 3 2 3 3 3" xfId="15011" xr:uid="{00000000-0005-0000-0000-0000A36F0000}"/>
    <cellStyle name="Migliaia 5 3 2 3 3 3 2" xfId="37848" xr:uid="{00000000-0005-0000-0000-0000A46F0000}"/>
    <cellStyle name="Migliaia 5 3 2 3 3 4" xfId="26431" xr:uid="{00000000-0005-0000-0000-0000A56F0000}"/>
    <cellStyle name="Migliaia 5 3 2 3 4" xfId="6448" xr:uid="{00000000-0005-0000-0000-0000A66F0000}"/>
    <cellStyle name="Migliaia 5 3 2 3 4 2" xfId="17865" xr:uid="{00000000-0005-0000-0000-0000A76F0000}"/>
    <cellStyle name="Migliaia 5 3 2 3 4 2 2" xfId="40702" xr:uid="{00000000-0005-0000-0000-0000A86F0000}"/>
    <cellStyle name="Migliaia 5 3 2 3 4 3" xfId="29285" xr:uid="{00000000-0005-0000-0000-0000A96F0000}"/>
    <cellStyle name="Migliaia 5 3 2 3 5" xfId="12157" xr:uid="{00000000-0005-0000-0000-0000AA6F0000}"/>
    <cellStyle name="Migliaia 5 3 2 3 5 2" xfId="34994" xr:uid="{00000000-0005-0000-0000-0000AB6F0000}"/>
    <cellStyle name="Migliaia 5 3 2 3 6" xfId="23577" xr:uid="{00000000-0005-0000-0000-0000AC6F0000}"/>
    <cellStyle name="Migliaia 5 3 2 4" xfId="845" xr:uid="{00000000-0005-0000-0000-0000AD6F0000}"/>
    <cellStyle name="Migliaia 5 3 2 4 2" xfId="2381" xr:uid="{00000000-0005-0000-0000-0000AE6F0000}"/>
    <cellStyle name="Migliaia 5 3 2 4 2 2" xfId="5237" xr:uid="{00000000-0005-0000-0000-0000AF6F0000}"/>
    <cellStyle name="Migliaia 5 3 2 4 2 2 2" xfId="10945" xr:uid="{00000000-0005-0000-0000-0000B06F0000}"/>
    <cellStyle name="Migliaia 5 3 2 4 2 2 2 2" xfId="22363" xr:uid="{00000000-0005-0000-0000-0000B16F0000}"/>
    <cellStyle name="Migliaia 5 3 2 4 2 2 2 2 2" xfId="45200" xr:uid="{00000000-0005-0000-0000-0000B26F0000}"/>
    <cellStyle name="Migliaia 5 3 2 4 2 2 2 3" xfId="33783" xr:uid="{00000000-0005-0000-0000-0000B36F0000}"/>
    <cellStyle name="Migliaia 5 3 2 4 2 2 3" xfId="16655" xr:uid="{00000000-0005-0000-0000-0000B46F0000}"/>
    <cellStyle name="Migliaia 5 3 2 4 2 2 3 2" xfId="39492" xr:uid="{00000000-0005-0000-0000-0000B56F0000}"/>
    <cellStyle name="Migliaia 5 3 2 4 2 2 4" xfId="28075" xr:uid="{00000000-0005-0000-0000-0000B66F0000}"/>
    <cellStyle name="Migliaia 5 3 2 4 2 3" xfId="8092" xr:uid="{00000000-0005-0000-0000-0000B76F0000}"/>
    <cellStyle name="Migliaia 5 3 2 4 2 3 2" xfId="19509" xr:uid="{00000000-0005-0000-0000-0000B86F0000}"/>
    <cellStyle name="Migliaia 5 3 2 4 2 3 2 2" xfId="42346" xr:uid="{00000000-0005-0000-0000-0000B96F0000}"/>
    <cellStyle name="Migliaia 5 3 2 4 2 3 3" xfId="30929" xr:uid="{00000000-0005-0000-0000-0000BA6F0000}"/>
    <cellStyle name="Migliaia 5 3 2 4 2 4" xfId="13801" xr:uid="{00000000-0005-0000-0000-0000BB6F0000}"/>
    <cellStyle name="Migliaia 5 3 2 4 2 4 2" xfId="36638" xr:uid="{00000000-0005-0000-0000-0000BC6F0000}"/>
    <cellStyle name="Migliaia 5 3 2 4 2 5" xfId="25221" xr:uid="{00000000-0005-0000-0000-0000BD6F0000}"/>
    <cellStyle name="Migliaia 5 3 2 4 3" xfId="3810" xr:uid="{00000000-0005-0000-0000-0000BE6F0000}"/>
    <cellStyle name="Migliaia 5 3 2 4 3 2" xfId="9519" xr:uid="{00000000-0005-0000-0000-0000BF6F0000}"/>
    <cellStyle name="Migliaia 5 3 2 4 3 2 2" xfId="20936" xr:uid="{00000000-0005-0000-0000-0000C06F0000}"/>
    <cellStyle name="Migliaia 5 3 2 4 3 2 2 2" xfId="43773" xr:uid="{00000000-0005-0000-0000-0000C16F0000}"/>
    <cellStyle name="Migliaia 5 3 2 4 3 2 3" xfId="32356" xr:uid="{00000000-0005-0000-0000-0000C26F0000}"/>
    <cellStyle name="Migliaia 5 3 2 4 3 3" xfId="15228" xr:uid="{00000000-0005-0000-0000-0000C36F0000}"/>
    <cellStyle name="Migliaia 5 3 2 4 3 3 2" xfId="38065" xr:uid="{00000000-0005-0000-0000-0000C46F0000}"/>
    <cellStyle name="Migliaia 5 3 2 4 3 4" xfId="26648" xr:uid="{00000000-0005-0000-0000-0000C56F0000}"/>
    <cellStyle name="Migliaia 5 3 2 4 4" xfId="6665" xr:uid="{00000000-0005-0000-0000-0000C66F0000}"/>
    <cellStyle name="Migliaia 5 3 2 4 4 2" xfId="18082" xr:uid="{00000000-0005-0000-0000-0000C76F0000}"/>
    <cellStyle name="Migliaia 5 3 2 4 4 2 2" xfId="40919" xr:uid="{00000000-0005-0000-0000-0000C86F0000}"/>
    <cellStyle name="Migliaia 5 3 2 4 4 3" xfId="29502" xr:uid="{00000000-0005-0000-0000-0000C96F0000}"/>
    <cellStyle name="Migliaia 5 3 2 4 5" xfId="12374" xr:uid="{00000000-0005-0000-0000-0000CA6F0000}"/>
    <cellStyle name="Migliaia 5 3 2 4 5 2" xfId="35211" xr:uid="{00000000-0005-0000-0000-0000CB6F0000}"/>
    <cellStyle name="Migliaia 5 3 2 4 6" xfId="23794" xr:uid="{00000000-0005-0000-0000-0000CC6F0000}"/>
    <cellStyle name="Migliaia 5 3 2 5" xfId="1092" xr:uid="{00000000-0005-0000-0000-0000CD6F0000}"/>
    <cellStyle name="Migliaia 5 3 2 5 2" xfId="2598" xr:uid="{00000000-0005-0000-0000-0000CE6F0000}"/>
    <cellStyle name="Migliaia 5 3 2 5 2 2" xfId="5454" xr:uid="{00000000-0005-0000-0000-0000CF6F0000}"/>
    <cellStyle name="Migliaia 5 3 2 5 2 2 2" xfId="11162" xr:uid="{00000000-0005-0000-0000-0000D06F0000}"/>
    <cellStyle name="Migliaia 5 3 2 5 2 2 2 2" xfId="22580" xr:uid="{00000000-0005-0000-0000-0000D16F0000}"/>
    <cellStyle name="Migliaia 5 3 2 5 2 2 2 2 2" xfId="45417" xr:uid="{00000000-0005-0000-0000-0000D26F0000}"/>
    <cellStyle name="Migliaia 5 3 2 5 2 2 2 3" xfId="34000" xr:uid="{00000000-0005-0000-0000-0000D36F0000}"/>
    <cellStyle name="Migliaia 5 3 2 5 2 2 3" xfId="16872" xr:uid="{00000000-0005-0000-0000-0000D46F0000}"/>
    <cellStyle name="Migliaia 5 3 2 5 2 2 3 2" xfId="39709" xr:uid="{00000000-0005-0000-0000-0000D56F0000}"/>
    <cellStyle name="Migliaia 5 3 2 5 2 2 4" xfId="28292" xr:uid="{00000000-0005-0000-0000-0000D66F0000}"/>
    <cellStyle name="Migliaia 5 3 2 5 2 3" xfId="8309" xr:uid="{00000000-0005-0000-0000-0000D76F0000}"/>
    <cellStyle name="Migliaia 5 3 2 5 2 3 2" xfId="19726" xr:uid="{00000000-0005-0000-0000-0000D86F0000}"/>
    <cellStyle name="Migliaia 5 3 2 5 2 3 2 2" xfId="42563" xr:uid="{00000000-0005-0000-0000-0000D96F0000}"/>
    <cellStyle name="Migliaia 5 3 2 5 2 3 3" xfId="31146" xr:uid="{00000000-0005-0000-0000-0000DA6F0000}"/>
    <cellStyle name="Migliaia 5 3 2 5 2 4" xfId="14018" xr:uid="{00000000-0005-0000-0000-0000DB6F0000}"/>
    <cellStyle name="Migliaia 5 3 2 5 2 4 2" xfId="36855" xr:uid="{00000000-0005-0000-0000-0000DC6F0000}"/>
    <cellStyle name="Migliaia 5 3 2 5 2 5" xfId="25438" xr:uid="{00000000-0005-0000-0000-0000DD6F0000}"/>
    <cellStyle name="Migliaia 5 3 2 5 3" xfId="4027" xr:uid="{00000000-0005-0000-0000-0000DE6F0000}"/>
    <cellStyle name="Migliaia 5 3 2 5 3 2" xfId="9736" xr:uid="{00000000-0005-0000-0000-0000DF6F0000}"/>
    <cellStyle name="Migliaia 5 3 2 5 3 2 2" xfId="21153" xr:uid="{00000000-0005-0000-0000-0000E06F0000}"/>
    <cellStyle name="Migliaia 5 3 2 5 3 2 2 2" xfId="43990" xr:uid="{00000000-0005-0000-0000-0000E16F0000}"/>
    <cellStyle name="Migliaia 5 3 2 5 3 2 3" xfId="32573" xr:uid="{00000000-0005-0000-0000-0000E26F0000}"/>
    <cellStyle name="Migliaia 5 3 2 5 3 3" xfId="15445" xr:uid="{00000000-0005-0000-0000-0000E36F0000}"/>
    <cellStyle name="Migliaia 5 3 2 5 3 3 2" xfId="38282" xr:uid="{00000000-0005-0000-0000-0000E46F0000}"/>
    <cellStyle name="Migliaia 5 3 2 5 3 4" xfId="26865" xr:uid="{00000000-0005-0000-0000-0000E56F0000}"/>
    <cellStyle name="Migliaia 5 3 2 5 4" xfId="6882" xr:uid="{00000000-0005-0000-0000-0000E66F0000}"/>
    <cellStyle name="Migliaia 5 3 2 5 4 2" xfId="18299" xr:uid="{00000000-0005-0000-0000-0000E76F0000}"/>
    <cellStyle name="Migliaia 5 3 2 5 4 2 2" xfId="41136" xr:uid="{00000000-0005-0000-0000-0000E86F0000}"/>
    <cellStyle name="Migliaia 5 3 2 5 4 3" xfId="29719" xr:uid="{00000000-0005-0000-0000-0000E96F0000}"/>
    <cellStyle name="Migliaia 5 3 2 5 5" xfId="12591" xr:uid="{00000000-0005-0000-0000-0000EA6F0000}"/>
    <cellStyle name="Migliaia 5 3 2 5 5 2" xfId="35428" xr:uid="{00000000-0005-0000-0000-0000EB6F0000}"/>
    <cellStyle name="Migliaia 5 3 2 5 6" xfId="24011" xr:uid="{00000000-0005-0000-0000-0000EC6F0000}"/>
    <cellStyle name="Migliaia 5 3 2 6" xfId="1339" xr:uid="{00000000-0005-0000-0000-0000ED6F0000}"/>
    <cellStyle name="Migliaia 5 3 2 6 2" xfId="2815" xr:uid="{00000000-0005-0000-0000-0000EE6F0000}"/>
    <cellStyle name="Migliaia 5 3 2 6 2 2" xfId="5671" xr:uid="{00000000-0005-0000-0000-0000EF6F0000}"/>
    <cellStyle name="Migliaia 5 3 2 6 2 2 2" xfId="11379" xr:uid="{00000000-0005-0000-0000-0000F06F0000}"/>
    <cellStyle name="Migliaia 5 3 2 6 2 2 2 2" xfId="22797" xr:uid="{00000000-0005-0000-0000-0000F16F0000}"/>
    <cellStyle name="Migliaia 5 3 2 6 2 2 2 2 2" xfId="45634" xr:uid="{00000000-0005-0000-0000-0000F26F0000}"/>
    <cellStyle name="Migliaia 5 3 2 6 2 2 2 3" xfId="34217" xr:uid="{00000000-0005-0000-0000-0000F36F0000}"/>
    <cellStyle name="Migliaia 5 3 2 6 2 2 3" xfId="17089" xr:uid="{00000000-0005-0000-0000-0000F46F0000}"/>
    <cellStyle name="Migliaia 5 3 2 6 2 2 3 2" xfId="39926" xr:uid="{00000000-0005-0000-0000-0000F56F0000}"/>
    <cellStyle name="Migliaia 5 3 2 6 2 2 4" xfId="28509" xr:uid="{00000000-0005-0000-0000-0000F66F0000}"/>
    <cellStyle name="Migliaia 5 3 2 6 2 3" xfId="8526" xr:uid="{00000000-0005-0000-0000-0000F76F0000}"/>
    <cellStyle name="Migliaia 5 3 2 6 2 3 2" xfId="19943" xr:uid="{00000000-0005-0000-0000-0000F86F0000}"/>
    <cellStyle name="Migliaia 5 3 2 6 2 3 2 2" xfId="42780" xr:uid="{00000000-0005-0000-0000-0000F96F0000}"/>
    <cellStyle name="Migliaia 5 3 2 6 2 3 3" xfId="31363" xr:uid="{00000000-0005-0000-0000-0000FA6F0000}"/>
    <cellStyle name="Migliaia 5 3 2 6 2 4" xfId="14235" xr:uid="{00000000-0005-0000-0000-0000FB6F0000}"/>
    <cellStyle name="Migliaia 5 3 2 6 2 4 2" xfId="37072" xr:uid="{00000000-0005-0000-0000-0000FC6F0000}"/>
    <cellStyle name="Migliaia 5 3 2 6 2 5" xfId="25655" xr:uid="{00000000-0005-0000-0000-0000FD6F0000}"/>
    <cellStyle name="Migliaia 5 3 2 6 3" xfId="4244" xr:uid="{00000000-0005-0000-0000-0000FE6F0000}"/>
    <cellStyle name="Migliaia 5 3 2 6 3 2" xfId="9953" xr:uid="{00000000-0005-0000-0000-0000FF6F0000}"/>
    <cellStyle name="Migliaia 5 3 2 6 3 2 2" xfId="21370" xr:uid="{00000000-0005-0000-0000-000000700000}"/>
    <cellStyle name="Migliaia 5 3 2 6 3 2 2 2" xfId="44207" xr:uid="{00000000-0005-0000-0000-000001700000}"/>
    <cellStyle name="Migliaia 5 3 2 6 3 2 3" xfId="32790" xr:uid="{00000000-0005-0000-0000-000002700000}"/>
    <cellStyle name="Migliaia 5 3 2 6 3 3" xfId="15662" xr:uid="{00000000-0005-0000-0000-000003700000}"/>
    <cellStyle name="Migliaia 5 3 2 6 3 3 2" xfId="38499" xr:uid="{00000000-0005-0000-0000-000004700000}"/>
    <cellStyle name="Migliaia 5 3 2 6 3 4" xfId="27082" xr:uid="{00000000-0005-0000-0000-000005700000}"/>
    <cellStyle name="Migliaia 5 3 2 6 4" xfId="7099" xr:uid="{00000000-0005-0000-0000-000006700000}"/>
    <cellStyle name="Migliaia 5 3 2 6 4 2" xfId="18516" xr:uid="{00000000-0005-0000-0000-000007700000}"/>
    <cellStyle name="Migliaia 5 3 2 6 4 2 2" xfId="41353" xr:uid="{00000000-0005-0000-0000-000008700000}"/>
    <cellStyle name="Migliaia 5 3 2 6 4 3" xfId="29936" xr:uid="{00000000-0005-0000-0000-000009700000}"/>
    <cellStyle name="Migliaia 5 3 2 6 5" xfId="12808" xr:uid="{00000000-0005-0000-0000-00000A700000}"/>
    <cellStyle name="Migliaia 5 3 2 6 5 2" xfId="35645" xr:uid="{00000000-0005-0000-0000-00000B700000}"/>
    <cellStyle name="Migliaia 5 3 2 6 6" xfId="24228" xr:uid="{00000000-0005-0000-0000-00000C700000}"/>
    <cellStyle name="Migliaia 5 3 2 7" xfId="1586" xr:uid="{00000000-0005-0000-0000-00000D700000}"/>
    <cellStyle name="Migliaia 5 3 2 7 2" xfId="3032" xr:uid="{00000000-0005-0000-0000-00000E700000}"/>
    <cellStyle name="Migliaia 5 3 2 7 2 2" xfId="5888" xr:uid="{00000000-0005-0000-0000-00000F700000}"/>
    <cellStyle name="Migliaia 5 3 2 7 2 2 2" xfId="11596" xr:uid="{00000000-0005-0000-0000-000010700000}"/>
    <cellStyle name="Migliaia 5 3 2 7 2 2 2 2" xfId="23014" xr:uid="{00000000-0005-0000-0000-000011700000}"/>
    <cellStyle name="Migliaia 5 3 2 7 2 2 2 2 2" xfId="45851" xr:uid="{00000000-0005-0000-0000-000012700000}"/>
    <cellStyle name="Migliaia 5 3 2 7 2 2 2 3" xfId="34434" xr:uid="{00000000-0005-0000-0000-000013700000}"/>
    <cellStyle name="Migliaia 5 3 2 7 2 2 3" xfId="17306" xr:uid="{00000000-0005-0000-0000-000014700000}"/>
    <cellStyle name="Migliaia 5 3 2 7 2 2 3 2" xfId="40143" xr:uid="{00000000-0005-0000-0000-000015700000}"/>
    <cellStyle name="Migliaia 5 3 2 7 2 2 4" xfId="28726" xr:uid="{00000000-0005-0000-0000-000016700000}"/>
    <cellStyle name="Migliaia 5 3 2 7 2 3" xfId="8743" xr:uid="{00000000-0005-0000-0000-000017700000}"/>
    <cellStyle name="Migliaia 5 3 2 7 2 3 2" xfId="20160" xr:uid="{00000000-0005-0000-0000-000018700000}"/>
    <cellStyle name="Migliaia 5 3 2 7 2 3 2 2" xfId="42997" xr:uid="{00000000-0005-0000-0000-000019700000}"/>
    <cellStyle name="Migliaia 5 3 2 7 2 3 3" xfId="31580" xr:uid="{00000000-0005-0000-0000-00001A700000}"/>
    <cellStyle name="Migliaia 5 3 2 7 2 4" xfId="14452" xr:uid="{00000000-0005-0000-0000-00001B700000}"/>
    <cellStyle name="Migliaia 5 3 2 7 2 4 2" xfId="37289" xr:uid="{00000000-0005-0000-0000-00001C700000}"/>
    <cellStyle name="Migliaia 5 3 2 7 2 5" xfId="25872" xr:uid="{00000000-0005-0000-0000-00001D700000}"/>
    <cellStyle name="Migliaia 5 3 2 7 3" xfId="4461" xr:uid="{00000000-0005-0000-0000-00001E700000}"/>
    <cellStyle name="Migliaia 5 3 2 7 3 2" xfId="10170" xr:uid="{00000000-0005-0000-0000-00001F700000}"/>
    <cellStyle name="Migliaia 5 3 2 7 3 2 2" xfId="21587" xr:uid="{00000000-0005-0000-0000-000020700000}"/>
    <cellStyle name="Migliaia 5 3 2 7 3 2 2 2" xfId="44424" xr:uid="{00000000-0005-0000-0000-000021700000}"/>
    <cellStyle name="Migliaia 5 3 2 7 3 2 3" xfId="33007" xr:uid="{00000000-0005-0000-0000-000022700000}"/>
    <cellStyle name="Migliaia 5 3 2 7 3 3" xfId="15879" xr:uid="{00000000-0005-0000-0000-000023700000}"/>
    <cellStyle name="Migliaia 5 3 2 7 3 3 2" xfId="38716" xr:uid="{00000000-0005-0000-0000-000024700000}"/>
    <cellStyle name="Migliaia 5 3 2 7 3 4" xfId="27299" xr:uid="{00000000-0005-0000-0000-000025700000}"/>
    <cellStyle name="Migliaia 5 3 2 7 4" xfId="7316" xr:uid="{00000000-0005-0000-0000-000026700000}"/>
    <cellStyle name="Migliaia 5 3 2 7 4 2" xfId="18733" xr:uid="{00000000-0005-0000-0000-000027700000}"/>
    <cellStyle name="Migliaia 5 3 2 7 4 2 2" xfId="41570" xr:uid="{00000000-0005-0000-0000-000028700000}"/>
    <cellStyle name="Migliaia 5 3 2 7 4 3" xfId="30153" xr:uid="{00000000-0005-0000-0000-000029700000}"/>
    <cellStyle name="Migliaia 5 3 2 7 5" xfId="13025" xr:uid="{00000000-0005-0000-0000-00002A700000}"/>
    <cellStyle name="Migliaia 5 3 2 7 5 2" xfId="35862" xr:uid="{00000000-0005-0000-0000-00002B700000}"/>
    <cellStyle name="Migliaia 5 3 2 7 6" xfId="24445" xr:uid="{00000000-0005-0000-0000-00002C700000}"/>
    <cellStyle name="Migliaia 5 3 2 8" xfId="1937" xr:uid="{00000000-0005-0000-0000-00002D700000}"/>
    <cellStyle name="Migliaia 5 3 2 8 2" xfId="4793" xr:uid="{00000000-0005-0000-0000-00002E700000}"/>
    <cellStyle name="Migliaia 5 3 2 8 2 2" xfId="10502" xr:uid="{00000000-0005-0000-0000-00002F700000}"/>
    <cellStyle name="Migliaia 5 3 2 8 2 2 2" xfId="21919" xr:uid="{00000000-0005-0000-0000-000030700000}"/>
    <cellStyle name="Migliaia 5 3 2 8 2 2 2 2" xfId="44756" xr:uid="{00000000-0005-0000-0000-000031700000}"/>
    <cellStyle name="Migliaia 5 3 2 8 2 2 3" xfId="33339" xr:uid="{00000000-0005-0000-0000-000032700000}"/>
    <cellStyle name="Migliaia 5 3 2 8 2 3" xfId="16211" xr:uid="{00000000-0005-0000-0000-000033700000}"/>
    <cellStyle name="Migliaia 5 3 2 8 2 3 2" xfId="39048" xr:uid="{00000000-0005-0000-0000-000034700000}"/>
    <cellStyle name="Migliaia 5 3 2 8 2 4" xfId="27631" xr:uid="{00000000-0005-0000-0000-000035700000}"/>
    <cellStyle name="Migliaia 5 3 2 8 3" xfId="7648" xr:uid="{00000000-0005-0000-0000-000036700000}"/>
    <cellStyle name="Migliaia 5 3 2 8 3 2" xfId="19065" xr:uid="{00000000-0005-0000-0000-000037700000}"/>
    <cellStyle name="Migliaia 5 3 2 8 3 2 2" xfId="41902" xr:uid="{00000000-0005-0000-0000-000038700000}"/>
    <cellStyle name="Migliaia 5 3 2 8 3 3" xfId="30485" xr:uid="{00000000-0005-0000-0000-000039700000}"/>
    <cellStyle name="Migliaia 5 3 2 8 4" xfId="13357" xr:uid="{00000000-0005-0000-0000-00003A700000}"/>
    <cellStyle name="Migliaia 5 3 2 8 4 2" xfId="36194" xr:uid="{00000000-0005-0000-0000-00003B700000}"/>
    <cellStyle name="Migliaia 5 3 2 8 5" xfId="24777" xr:uid="{00000000-0005-0000-0000-00003C700000}"/>
    <cellStyle name="Migliaia 5 3 2 9" xfId="3366" xr:uid="{00000000-0005-0000-0000-00003D700000}"/>
    <cellStyle name="Migliaia 5 3 2 9 2" xfId="9075" xr:uid="{00000000-0005-0000-0000-00003E700000}"/>
    <cellStyle name="Migliaia 5 3 2 9 2 2" xfId="20492" xr:uid="{00000000-0005-0000-0000-00003F700000}"/>
    <cellStyle name="Migliaia 5 3 2 9 2 2 2" xfId="43329" xr:uid="{00000000-0005-0000-0000-000040700000}"/>
    <cellStyle name="Migliaia 5 3 2 9 2 3" xfId="31912" xr:uid="{00000000-0005-0000-0000-000041700000}"/>
    <cellStyle name="Migliaia 5 3 2 9 3" xfId="14784" xr:uid="{00000000-0005-0000-0000-000042700000}"/>
    <cellStyle name="Migliaia 5 3 2 9 3 2" xfId="37621" xr:uid="{00000000-0005-0000-0000-000043700000}"/>
    <cellStyle name="Migliaia 5 3 2 9 4" xfId="26204" xr:uid="{00000000-0005-0000-0000-000044700000}"/>
    <cellStyle name="Migliaia 5 3 3" xfId="390" xr:uid="{00000000-0005-0000-0000-000045700000}"/>
    <cellStyle name="Migliaia 5 3 3 10" xfId="11990" xr:uid="{00000000-0005-0000-0000-000046700000}"/>
    <cellStyle name="Migliaia 5 3 3 10 2" xfId="34827" xr:uid="{00000000-0005-0000-0000-000047700000}"/>
    <cellStyle name="Migliaia 5 3 3 11" xfId="23410" xr:uid="{00000000-0005-0000-0000-000048700000}"/>
    <cellStyle name="Migliaia 5 3 3 2" xfId="644" xr:uid="{00000000-0005-0000-0000-000049700000}"/>
    <cellStyle name="Migliaia 5 3 3 2 2" xfId="2214" xr:uid="{00000000-0005-0000-0000-00004A700000}"/>
    <cellStyle name="Migliaia 5 3 3 2 2 2" xfId="5070" xr:uid="{00000000-0005-0000-0000-00004B700000}"/>
    <cellStyle name="Migliaia 5 3 3 2 2 2 2" xfId="10778" xr:uid="{00000000-0005-0000-0000-00004C700000}"/>
    <cellStyle name="Migliaia 5 3 3 2 2 2 2 2" xfId="22196" xr:uid="{00000000-0005-0000-0000-00004D700000}"/>
    <cellStyle name="Migliaia 5 3 3 2 2 2 2 2 2" xfId="45033" xr:uid="{00000000-0005-0000-0000-00004E700000}"/>
    <cellStyle name="Migliaia 5 3 3 2 2 2 2 3" xfId="33616" xr:uid="{00000000-0005-0000-0000-00004F700000}"/>
    <cellStyle name="Migliaia 5 3 3 2 2 2 3" xfId="16488" xr:uid="{00000000-0005-0000-0000-000050700000}"/>
    <cellStyle name="Migliaia 5 3 3 2 2 2 3 2" xfId="39325" xr:uid="{00000000-0005-0000-0000-000051700000}"/>
    <cellStyle name="Migliaia 5 3 3 2 2 2 4" xfId="27908" xr:uid="{00000000-0005-0000-0000-000052700000}"/>
    <cellStyle name="Migliaia 5 3 3 2 2 3" xfId="7925" xr:uid="{00000000-0005-0000-0000-000053700000}"/>
    <cellStyle name="Migliaia 5 3 3 2 2 3 2" xfId="19342" xr:uid="{00000000-0005-0000-0000-000054700000}"/>
    <cellStyle name="Migliaia 5 3 3 2 2 3 2 2" xfId="42179" xr:uid="{00000000-0005-0000-0000-000055700000}"/>
    <cellStyle name="Migliaia 5 3 3 2 2 3 3" xfId="30762" xr:uid="{00000000-0005-0000-0000-000056700000}"/>
    <cellStyle name="Migliaia 5 3 3 2 2 4" xfId="13634" xr:uid="{00000000-0005-0000-0000-000057700000}"/>
    <cellStyle name="Migliaia 5 3 3 2 2 4 2" xfId="36471" xr:uid="{00000000-0005-0000-0000-000058700000}"/>
    <cellStyle name="Migliaia 5 3 3 2 2 5" xfId="25054" xr:uid="{00000000-0005-0000-0000-000059700000}"/>
    <cellStyle name="Migliaia 5 3 3 2 3" xfId="3643" xr:uid="{00000000-0005-0000-0000-00005A700000}"/>
    <cellStyle name="Migliaia 5 3 3 2 3 2" xfId="9352" xr:uid="{00000000-0005-0000-0000-00005B700000}"/>
    <cellStyle name="Migliaia 5 3 3 2 3 2 2" xfId="20769" xr:uid="{00000000-0005-0000-0000-00005C700000}"/>
    <cellStyle name="Migliaia 5 3 3 2 3 2 2 2" xfId="43606" xr:uid="{00000000-0005-0000-0000-00005D700000}"/>
    <cellStyle name="Migliaia 5 3 3 2 3 2 3" xfId="32189" xr:uid="{00000000-0005-0000-0000-00005E700000}"/>
    <cellStyle name="Migliaia 5 3 3 2 3 3" xfId="15061" xr:uid="{00000000-0005-0000-0000-00005F700000}"/>
    <cellStyle name="Migliaia 5 3 3 2 3 3 2" xfId="37898" xr:uid="{00000000-0005-0000-0000-000060700000}"/>
    <cellStyle name="Migliaia 5 3 3 2 3 4" xfId="26481" xr:uid="{00000000-0005-0000-0000-000061700000}"/>
    <cellStyle name="Migliaia 5 3 3 2 4" xfId="6498" xr:uid="{00000000-0005-0000-0000-000062700000}"/>
    <cellStyle name="Migliaia 5 3 3 2 4 2" xfId="17915" xr:uid="{00000000-0005-0000-0000-000063700000}"/>
    <cellStyle name="Migliaia 5 3 3 2 4 2 2" xfId="40752" xr:uid="{00000000-0005-0000-0000-000064700000}"/>
    <cellStyle name="Migliaia 5 3 3 2 4 3" xfId="29335" xr:uid="{00000000-0005-0000-0000-000065700000}"/>
    <cellStyle name="Migliaia 5 3 3 2 5" xfId="12207" xr:uid="{00000000-0005-0000-0000-000066700000}"/>
    <cellStyle name="Migliaia 5 3 3 2 5 2" xfId="35044" xr:uid="{00000000-0005-0000-0000-000067700000}"/>
    <cellStyle name="Migliaia 5 3 3 2 6" xfId="23627" xr:uid="{00000000-0005-0000-0000-000068700000}"/>
    <cellStyle name="Migliaia 5 3 3 3" xfId="904" xr:uid="{00000000-0005-0000-0000-000069700000}"/>
    <cellStyle name="Migliaia 5 3 3 3 2" xfId="2431" xr:uid="{00000000-0005-0000-0000-00006A700000}"/>
    <cellStyle name="Migliaia 5 3 3 3 2 2" xfId="5287" xr:uid="{00000000-0005-0000-0000-00006B700000}"/>
    <cellStyle name="Migliaia 5 3 3 3 2 2 2" xfId="10995" xr:uid="{00000000-0005-0000-0000-00006C700000}"/>
    <cellStyle name="Migliaia 5 3 3 3 2 2 2 2" xfId="22413" xr:uid="{00000000-0005-0000-0000-00006D700000}"/>
    <cellStyle name="Migliaia 5 3 3 3 2 2 2 2 2" xfId="45250" xr:uid="{00000000-0005-0000-0000-00006E700000}"/>
    <cellStyle name="Migliaia 5 3 3 3 2 2 2 3" xfId="33833" xr:uid="{00000000-0005-0000-0000-00006F700000}"/>
    <cellStyle name="Migliaia 5 3 3 3 2 2 3" xfId="16705" xr:uid="{00000000-0005-0000-0000-000070700000}"/>
    <cellStyle name="Migliaia 5 3 3 3 2 2 3 2" xfId="39542" xr:uid="{00000000-0005-0000-0000-000071700000}"/>
    <cellStyle name="Migliaia 5 3 3 3 2 2 4" xfId="28125" xr:uid="{00000000-0005-0000-0000-000072700000}"/>
    <cellStyle name="Migliaia 5 3 3 3 2 3" xfId="8142" xr:uid="{00000000-0005-0000-0000-000073700000}"/>
    <cellStyle name="Migliaia 5 3 3 3 2 3 2" xfId="19559" xr:uid="{00000000-0005-0000-0000-000074700000}"/>
    <cellStyle name="Migliaia 5 3 3 3 2 3 2 2" xfId="42396" xr:uid="{00000000-0005-0000-0000-000075700000}"/>
    <cellStyle name="Migliaia 5 3 3 3 2 3 3" xfId="30979" xr:uid="{00000000-0005-0000-0000-000076700000}"/>
    <cellStyle name="Migliaia 5 3 3 3 2 4" xfId="13851" xr:uid="{00000000-0005-0000-0000-000077700000}"/>
    <cellStyle name="Migliaia 5 3 3 3 2 4 2" xfId="36688" xr:uid="{00000000-0005-0000-0000-000078700000}"/>
    <cellStyle name="Migliaia 5 3 3 3 2 5" xfId="25271" xr:uid="{00000000-0005-0000-0000-000079700000}"/>
    <cellStyle name="Migliaia 5 3 3 3 3" xfId="3860" xr:uid="{00000000-0005-0000-0000-00007A700000}"/>
    <cellStyle name="Migliaia 5 3 3 3 3 2" xfId="9569" xr:uid="{00000000-0005-0000-0000-00007B700000}"/>
    <cellStyle name="Migliaia 5 3 3 3 3 2 2" xfId="20986" xr:uid="{00000000-0005-0000-0000-00007C700000}"/>
    <cellStyle name="Migliaia 5 3 3 3 3 2 2 2" xfId="43823" xr:uid="{00000000-0005-0000-0000-00007D700000}"/>
    <cellStyle name="Migliaia 5 3 3 3 3 2 3" xfId="32406" xr:uid="{00000000-0005-0000-0000-00007E700000}"/>
    <cellStyle name="Migliaia 5 3 3 3 3 3" xfId="15278" xr:uid="{00000000-0005-0000-0000-00007F700000}"/>
    <cellStyle name="Migliaia 5 3 3 3 3 3 2" xfId="38115" xr:uid="{00000000-0005-0000-0000-000080700000}"/>
    <cellStyle name="Migliaia 5 3 3 3 3 4" xfId="26698" xr:uid="{00000000-0005-0000-0000-000081700000}"/>
    <cellStyle name="Migliaia 5 3 3 3 4" xfId="6715" xr:uid="{00000000-0005-0000-0000-000082700000}"/>
    <cellStyle name="Migliaia 5 3 3 3 4 2" xfId="18132" xr:uid="{00000000-0005-0000-0000-000083700000}"/>
    <cellStyle name="Migliaia 5 3 3 3 4 2 2" xfId="40969" xr:uid="{00000000-0005-0000-0000-000084700000}"/>
    <cellStyle name="Migliaia 5 3 3 3 4 3" xfId="29552" xr:uid="{00000000-0005-0000-0000-000085700000}"/>
    <cellStyle name="Migliaia 5 3 3 3 5" xfId="12424" xr:uid="{00000000-0005-0000-0000-000086700000}"/>
    <cellStyle name="Migliaia 5 3 3 3 5 2" xfId="35261" xr:uid="{00000000-0005-0000-0000-000087700000}"/>
    <cellStyle name="Migliaia 5 3 3 3 6" xfId="23844" xr:uid="{00000000-0005-0000-0000-000088700000}"/>
    <cellStyle name="Migliaia 5 3 3 4" xfId="1151" xr:uid="{00000000-0005-0000-0000-000089700000}"/>
    <cellStyle name="Migliaia 5 3 3 4 2" xfId="2648" xr:uid="{00000000-0005-0000-0000-00008A700000}"/>
    <cellStyle name="Migliaia 5 3 3 4 2 2" xfId="5504" xr:uid="{00000000-0005-0000-0000-00008B700000}"/>
    <cellStyle name="Migliaia 5 3 3 4 2 2 2" xfId="11212" xr:uid="{00000000-0005-0000-0000-00008C700000}"/>
    <cellStyle name="Migliaia 5 3 3 4 2 2 2 2" xfId="22630" xr:uid="{00000000-0005-0000-0000-00008D700000}"/>
    <cellStyle name="Migliaia 5 3 3 4 2 2 2 2 2" xfId="45467" xr:uid="{00000000-0005-0000-0000-00008E700000}"/>
    <cellStyle name="Migliaia 5 3 3 4 2 2 2 3" xfId="34050" xr:uid="{00000000-0005-0000-0000-00008F700000}"/>
    <cellStyle name="Migliaia 5 3 3 4 2 2 3" xfId="16922" xr:uid="{00000000-0005-0000-0000-000090700000}"/>
    <cellStyle name="Migliaia 5 3 3 4 2 2 3 2" xfId="39759" xr:uid="{00000000-0005-0000-0000-000091700000}"/>
    <cellStyle name="Migliaia 5 3 3 4 2 2 4" xfId="28342" xr:uid="{00000000-0005-0000-0000-000092700000}"/>
    <cellStyle name="Migliaia 5 3 3 4 2 3" xfId="8359" xr:uid="{00000000-0005-0000-0000-000093700000}"/>
    <cellStyle name="Migliaia 5 3 3 4 2 3 2" xfId="19776" xr:uid="{00000000-0005-0000-0000-000094700000}"/>
    <cellStyle name="Migliaia 5 3 3 4 2 3 2 2" xfId="42613" xr:uid="{00000000-0005-0000-0000-000095700000}"/>
    <cellStyle name="Migliaia 5 3 3 4 2 3 3" xfId="31196" xr:uid="{00000000-0005-0000-0000-000096700000}"/>
    <cellStyle name="Migliaia 5 3 3 4 2 4" xfId="14068" xr:uid="{00000000-0005-0000-0000-000097700000}"/>
    <cellStyle name="Migliaia 5 3 3 4 2 4 2" xfId="36905" xr:uid="{00000000-0005-0000-0000-000098700000}"/>
    <cellStyle name="Migliaia 5 3 3 4 2 5" xfId="25488" xr:uid="{00000000-0005-0000-0000-000099700000}"/>
    <cellStyle name="Migliaia 5 3 3 4 3" xfId="4077" xr:uid="{00000000-0005-0000-0000-00009A700000}"/>
    <cellStyle name="Migliaia 5 3 3 4 3 2" xfId="9786" xr:uid="{00000000-0005-0000-0000-00009B700000}"/>
    <cellStyle name="Migliaia 5 3 3 4 3 2 2" xfId="21203" xr:uid="{00000000-0005-0000-0000-00009C700000}"/>
    <cellStyle name="Migliaia 5 3 3 4 3 2 2 2" xfId="44040" xr:uid="{00000000-0005-0000-0000-00009D700000}"/>
    <cellStyle name="Migliaia 5 3 3 4 3 2 3" xfId="32623" xr:uid="{00000000-0005-0000-0000-00009E700000}"/>
    <cellStyle name="Migliaia 5 3 3 4 3 3" xfId="15495" xr:uid="{00000000-0005-0000-0000-00009F700000}"/>
    <cellStyle name="Migliaia 5 3 3 4 3 3 2" xfId="38332" xr:uid="{00000000-0005-0000-0000-0000A0700000}"/>
    <cellStyle name="Migliaia 5 3 3 4 3 4" xfId="26915" xr:uid="{00000000-0005-0000-0000-0000A1700000}"/>
    <cellStyle name="Migliaia 5 3 3 4 4" xfId="6932" xr:uid="{00000000-0005-0000-0000-0000A2700000}"/>
    <cellStyle name="Migliaia 5 3 3 4 4 2" xfId="18349" xr:uid="{00000000-0005-0000-0000-0000A3700000}"/>
    <cellStyle name="Migliaia 5 3 3 4 4 2 2" xfId="41186" xr:uid="{00000000-0005-0000-0000-0000A4700000}"/>
    <cellStyle name="Migliaia 5 3 3 4 4 3" xfId="29769" xr:uid="{00000000-0005-0000-0000-0000A5700000}"/>
    <cellStyle name="Migliaia 5 3 3 4 5" xfId="12641" xr:uid="{00000000-0005-0000-0000-0000A6700000}"/>
    <cellStyle name="Migliaia 5 3 3 4 5 2" xfId="35478" xr:uid="{00000000-0005-0000-0000-0000A7700000}"/>
    <cellStyle name="Migliaia 5 3 3 4 6" xfId="24061" xr:uid="{00000000-0005-0000-0000-0000A8700000}"/>
    <cellStyle name="Migliaia 5 3 3 5" xfId="1398" xr:uid="{00000000-0005-0000-0000-0000A9700000}"/>
    <cellStyle name="Migliaia 5 3 3 5 2" xfId="2865" xr:uid="{00000000-0005-0000-0000-0000AA700000}"/>
    <cellStyle name="Migliaia 5 3 3 5 2 2" xfId="5721" xr:uid="{00000000-0005-0000-0000-0000AB700000}"/>
    <cellStyle name="Migliaia 5 3 3 5 2 2 2" xfId="11429" xr:uid="{00000000-0005-0000-0000-0000AC700000}"/>
    <cellStyle name="Migliaia 5 3 3 5 2 2 2 2" xfId="22847" xr:uid="{00000000-0005-0000-0000-0000AD700000}"/>
    <cellStyle name="Migliaia 5 3 3 5 2 2 2 2 2" xfId="45684" xr:uid="{00000000-0005-0000-0000-0000AE700000}"/>
    <cellStyle name="Migliaia 5 3 3 5 2 2 2 3" xfId="34267" xr:uid="{00000000-0005-0000-0000-0000AF700000}"/>
    <cellStyle name="Migliaia 5 3 3 5 2 2 3" xfId="17139" xr:uid="{00000000-0005-0000-0000-0000B0700000}"/>
    <cellStyle name="Migliaia 5 3 3 5 2 2 3 2" xfId="39976" xr:uid="{00000000-0005-0000-0000-0000B1700000}"/>
    <cellStyle name="Migliaia 5 3 3 5 2 2 4" xfId="28559" xr:uid="{00000000-0005-0000-0000-0000B2700000}"/>
    <cellStyle name="Migliaia 5 3 3 5 2 3" xfId="8576" xr:uid="{00000000-0005-0000-0000-0000B3700000}"/>
    <cellStyle name="Migliaia 5 3 3 5 2 3 2" xfId="19993" xr:uid="{00000000-0005-0000-0000-0000B4700000}"/>
    <cellStyle name="Migliaia 5 3 3 5 2 3 2 2" xfId="42830" xr:uid="{00000000-0005-0000-0000-0000B5700000}"/>
    <cellStyle name="Migliaia 5 3 3 5 2 3 3" xfId="31413" xr:uid="{00000000-0005-0000-0000-0000B6700000}"/>
    <cellStyle name="Migliaia 5 3 3 5 2 4" xfId="14285" xr:uid="{00000000-0005-0000-0000-0000B7700000}"/>
    <cellStyle name="Migliaia 5 3 3 5 2 4 2" xfId="37122" xr:uid="{00000000-0005-0000-0000-0000B8700000}"/>
    <cellStyle name="Migliaia 5 3 3 5 2 5" xfId="25705" xr:uid="{00000000-0005-0000-0000-0000B9700000}"/>
    <cellStyle name="Migliaia 5 3 3 5 3" xfId="4294" xr:uid="{00000000-0005-0000-0000-0000BA700000}"/>
    <cellStyle name="Migliaia 5 3 3 5 3 2" xfId="10003" xr:uid="{00000000-0005-0000-0000-0000BB700000}"/>
    <cellStyle name="Migliaia 5 3 3 5 3 2 2" xfId="21420" xr:uid="{00000000-0005-0000-0000-0000BC700000}"/>
    <cellStyle name="Migliaia 5 3 3 5 3 2 2 2" xfId="44257" xr:uid="{00000000-0005-0000-0000-0000BD700000}"/>
    <cellStyle name="Migliaia 5 3 3 5 3 2 3" xfId="32840" xr:uid="{00000000-0005-0000-0000-0000BE700000}"/>
    <cellStyle name="Migliaia 5 3 3 5 3 3" xfId="15712" xr:uid="{00000000-0005-0000-0000-0000BF700000}"/>
    <cellStyle name="Migliaia 5 3 3 5 3 3 2" xfId="38549" xr:uid="{00000000-0005-0000-0000-0000C0700000}"/>
    <cellStyle name="Migliaia 5 3 3 5 3 4" xfId="27132" xr:uid="{00000000-0005-0000-0000-0000C1700000}"/>
    <cellStyle name="Migliaia 5 3 3 5 4" xfId="7149" xr:uid="{00000000-0005-0000-0000-0000C2700000}"/>
    <cellStyle name="Migliaia 5 3 3 5 4 2" xfId="18566" xr:uid="{00000000-0005-0000-0000-0000C3700000}"/>
    <cellStyle name="Migliaia 5 3 3 5 4 2 2" xfId="41403" xr:uid="{00000000-0005-0000-0000-0000C4700000}"/>
    <cellStyle name="Migliaia 5 3 3 5 4 3" xfId="29986" xr:uid="{00000000-0005-0000-0000-0000C5700000}"/>
    <cellStyle name="Migliaia 5 3 3 5 5" xfId="12858" xr:uid="{00000000-0005-0000-0000-0000C6700000}"/>
    <cellStyle name="Migliaia 5 3 3 5 5 2" xfId="35695" xr:uid="{00000000-0005-0000-0000-0000C7700000}"/>
    <cellStyle name="Migliaia 5 3 3 5 6" xfId="24278" xr:uid="{00000000-0005-0000-0000-0000C8700000}"/>
    <cellStyle name="Migliaia 5 3 3 6" xfId="1645" xr:uid="{00000000-0005-0000-0000-0000C9700000}"/>
    <cellStyle name="Migliaia 5 3 3 6 2" xfId="3082" xr:uid="{00000000-0005-0000-0000-0000CA700000}"/>
    <cellStyle name="Migliaia 5 3 3 6 2 2" xfId="5938" xr:uid="{00000000-0005-0000-0000-0000CB700000}"/>
    <cellStyle name="Migliaia 5 3 3 6 2 2 2" xfId="11646" xr:uid="{00000000-0005-0000-0000-0000CC700000}"/>
    <cellStyle name="Migliaia 5 3 3 6 2 2 2 2" xfId="23064" xr:uid="{00000000-0005-0000-0000-0000CD700000}"/>
    <cellStyle name="Migliaia 5 3 3 6 2 2 2 2 2" xfId="45901" xr:uid="{00000000-0005-0000-0000-0000CE700000}"/>
    <cellStyle name="Migliaia 5 3 3 6 2 2 2 3" xfId="34484" xr:uid="{00000000-0005-0000-0000-0000CF700000}"/>
    <cellStyle name="Migliaia 5 3 3 6 2 2 3" xfId="17356" xr:uid="{00000000-0005-0000-0000-0000D0700000}"/>
    <cellStyle name="Migliaia 5 3 3 6 2 2 3 2" xfId="40193" xr:uid="{00000000-0005-0000-0000-0000D1700000}"/>
    <cellStyle name="Migliaia 5 3 3 6 2 2 4" xfId="28776" xr:uid="{00000000-0005-0000-0000-0000D2700000}"/>
    <cellStyle name="Migliaia 5 3 3 6 2 3" xfId="8793" xr:uid="{00000000-0005-0000-0000-0000D3700000}"/>
    <cellStyle name="Migliaia 5 3 3 6 2 3 2" xfId="20210" xr:uid="{00000000-0005-0000-0000-0000D4700000}"/>
    <cellStyle name="Migliaia 5 3 3 6 2 3 2 2" xfId="43047" xr:uid="{00000000-0005-0000-0000-0000D5700000}"/>
    <cellStyle name="Migliaia 5 3 3 6 2 3 3" xfId="31630" xr:uid="{00000000-0005-0000-0000-0000D6700000}"/>
    <cellStyle name="Migliaia 5 3 3 6 2 4" xfId="14502" xr:uid="{00000000-0005-0000-0000-0000D7700000}"/>
    <cellStyle name="Migliaia 5 3 3 6 2 4 2" xfId="37339" xr:uid="{00000000-0005-0000-0000-0000D8700000}"/>
    <cellStyle name="Migliaia 5 3 3 6 2 5" xfId="25922" xr:uid="{00000000-0005-0000-0000-0000D9700000}"/>
    <cellStyle name="Migliaia 5 3 3 6 3" xfId="4511" xr:uid="{00000000-0005-0000-0000-0000DA700000}"/>
    <cellStyle name="Migliaia 5 3 3 6 3 2" xfId="10220" xr:uid="{00000000-0005-0000-0000-0000DB700000}"/>
    <cellStyle name="Migliaia 5 3 3 6 3 2 2" xfId="21637" xr:uid="{00000000-0005-0000-0000-0000DC700000}"/>
    <cellStyle name="Migliaia 5 3 3 6 3 2 2 2" xfId="44474" xr:uid="{00000000-0005-0000-0000-0000DD700000}"/>
    <cellStyle name="Migliaia 5 3 3 6 3 2 3" xfId="33057" xr:uid="{00000000-0005-0000-0000-0000DE700000}"/>
    <cellStyle name="Migliaia 5 3 3 6 3 3" xfId="15929" xr:uid="{00000000-0005-0000-0000-0000DF700000}"/>
    <cellStyle name="Migliaia 5 3 3 6 3 3 2" xfId="38766" xr:uid="{00000000-0005-0000-0000-0000E0700000}"/>
    <cellStyle name="Migliaia 5 3 3 6 3 4" xfId="27349" xr:uid="{00000000-0005-0000-0000-0000E1700000}"/>
    <cellStyle name="Migliaia 5 3 3 6 4" xfId="7366" xr:uid="{00000000-0005-0000-0000-0000E2700000}"/>
    <cellStyle name="Migliaia 5 3 3 6 4 2" xfId="18783" xr:uid="{00000000-0005-0000-0000-0000E3700000}"/>
    <cellStyle name="Migliaia 5 3 3 6 4 2 2" xfId="41620" xr:uid="{00000000-0005-0000-0000-0000E4700000}"/>
    <cellStyle name="Migliaia 5 3 3 6 4 3" xfId="30203" xr:uid="{00000000-0005-0000-0000-0000E5700000}"/>
    <cellStyle name="Migliaia 5 3 3 6 5" xfId="13075" xr:uid="{00000000-0005-0000-0000-0000E6700000}"/>
    <cellStyle name="Migliaia 5 3 3 6 5 2" xfId="35912" xr:uid="{00000000-0005-0000-0000-0000E7700000}"/>
    <cellStyle name="Migliaia 5 3 3 6 6" xfId="24495" xr:uid="{00000000-0005-0000-0000-0000E8700000}"/>
    <cellStyle name="Migliaia 5 3 3 7" xfId="1997" xr:uid="{00000000-0005-0000-0000-0000E9700000}"/>
    <cellStyle name="Migliaia 5 3 3 7 2" xfId="4853" xr:uid="{00000000-0005-0000-0000-0000EA700000}"/>
    <cellStyle name="Migliaia 5 3 3 7 2 2" xfId="10561" xr:uid="{00000000-0005-0000-0000-0000EB700000}"/>
    <cellStyle name="Migliaia 5 3 3 7 2 2 2" xfId="21979" xr:uid="{00000000-0005-0000-0000-0000EC700000}"/>
    <cellStyle name="Migliaia 5 3 3 7 2 2 2 2" xfId="44816" xr:uid="{00000000-0005-0000-0000-0000ED700000}"/>
    <cellStyle name="Migliaia 5 3 3 7 2 2 3" xfId="33399" xr:uid="{00000000-0005-0000-0000-0000EE700000}"/>
    <cellStyle name="Migliaia 5 3 3 7 2 3" xfId="16271" xr:uid="{00000000-0005-0000-0000-0000EF700000}"/>
    <cellStyle name="Migliaia 5 3 3 7 2 3 2" xfId="39108" xr:uid="{00000000-0005-0000-0000-0000F0700000}"/>
    <cellStyle name="Migliaia 5 3 3 7 2 4" xfId="27691" xr:uid="{00000000-0005-0000-0000-0000F1700000}"/>
    <cellStyle name="Migliaia 5 3 3 7 3" xfId="7708" xr:uid="{00000000-0005-0000-0000-0000F2700000}"/>
    <cellStyle name="Migliaia 5 3 3 7 3 2" xfId="19125" xr:uid="{00000000-0005-0000-0000-0000F3700000}"/>
    <cellStyle name="Migliaia 5 3 3 7 3 2 2" xfId="41962" xr:uid="{00000000-0005-0000-0000-0000F4700000}"/>
    <cellStyle name="Migliaia 5 3 3 7 3 3" xfId="30545" xr:uid="{00000000-0005-0000-0000-0000F5700000}"/>
    <cellStyle name="Migliaia 5 3 3 7 4" xfId="13417" xr:uid="{00000000-0005-0000-0000-0000F6700000}"/>
    <cellStyle name="Migliaia 5 3 3 7 4 2" xfId="36254" xr:uid="{00000000-0005-0000-0000-0000F7700000}"/>
    <cellStyle name="Migliaia 5 3 3 7 5" xfId="24837" xr:uid="{00000000-0005-0000-0000-0000F8700000}"/>
    <cellStyle name="Migliaia 5 3 3 8" xfId="3426" xr:uid="{00000000-0005-0000-0000-0000F9700000}"/>
    <cellStyle name="Migliaia 5 3 3 8 2" xfId="9135" xr:uid="{00000000-0005-0000-0000-0000FA700000}"/>
    <cellStyle name="Migliaia 5 3 3 8 2 2" xfId="20552" xr:uid="{00000000-0005-0000-0000-0000FB700000}"/>
    <cellStyle name="Migliaia 5 3 3 8 2 2 2" xfId="43389" xr:uid="{00000000-0005-0000-0000-0000FC700000}"/>
    <cellStyle name="Migliaia 5 3 3 8 2 3" xfId="31972" xr:uid="{00000000-0005-0000-0000-0000FD700000}"/>
    <cellStyle name="Migliaia 5 3 3 8 3" xfId="14844" xr:uid="{00000000-0005-0000-0000-0000FE700000}"/>
    <cellStyle name="Migliaia 5 3 3 8 3 2" xfId="37681" xr:uid="{00000000-0005-0000-0000-0000FF700000}"/>
    <cellStyle name="Migliaia 5 3 3 8 4" xfId="26264" xr:uid="{00000000-0005-0000-0000-000000710000}"/>
    <cellStyle name="Migliaia 5 3 3 9" xfId="6281" xr:uid="{00000000-0005-0000-0000-000001710000}"/>
    <cellStyle name="Migliaia 5 3 3 9 2" xfId="17698" xr:uid="{00000000-0005-0000-0000-000002710000}"/>
    <cellStyle name="Migliaia 5 3 3 9 2 2" xfId="40535" xr:uid="{00000000-0005-0000-0000-000003710000}"/>
    <cellStyle name="Migliaia 5 3 3 9 3" xfId="29118" xr:uid="{00000000-0005-0000-0000-000004710000}"/>
    <cellStyle name="Migliaia 5 3 4" xfId="510" xr:uid="{00000000-0005-0000-0000-000005710000}"/>
    <cellStyle name="Migliaia 5 3 4 2" xfId="2100" xr:uid="{00000000-0005-0000-0000-000006710000}"/>
    <cellStyle name="Migliaia 5 3 4 2 2" xfId="4956" xr:uid="{00000000-0005-0000-0000-000007710000}"/>
    <cellStyle name="Migliaia 5 3 4 2 2 2" xfId="10664" xr:uid="{00000000-0005-0000-0000-000008710000}"/>
    <cellStyle name="Migliaia 5 3 4 2 2 2 2" xfId="22082" xr:uid="{00000000-0005-0000-0000-000009710000}"/>
    <cellStyle name="Migliaia 5 3 4 2 2 2 2 2" xfId="44919" xr:uid="{00000000-0005-0000-0000-00000A710000}"/>
    <cellStyle name="Migliaia 5 3 4 2 2 2 3" xfId="33502" xr:uid="{00000000-0005-0000-0000-00000B710000}"/>
    <cellStyle name="Migliaia 5 3 4 2 2 3" xfId="16374" xr:uid="{00000000-0005-0000-0000-00000C710000}"/>
    <cellStyle name="Migliaia 5 3 4 2 2 3 2" xfId="39211" xr:uid="{00000000-0005-0000-0000-00000D710000}"/>
    <cellStyle name="Migliaia 5 3 4 2 2 4" xfId="27794" xr:uid="{00000000-0005-0000-0000-00000E710000}"/>
    <cellStyle name="Migliaia 5 3 4 2 3" xfId="7811" xr:uid="{00000000-0005-0000-0000-00000F710000}"/>
    <cellStyle name="Migliaia 5 3 4 2 3 2" xfId="19228" xr:uid="{00000000-0005-0000-0000-000010710000}"/>
    <cellStyle name="Migliaia 5 3 4 2 3 2 2" xfId="42065" xr:uid="{00000000-0005-0000-0000-000011710000}"/>
    <cellStyle name="Migliaia 5 3 4 2 3 3" xfId="30648" xr:uid="{00000000-0005-0000-0000-000012710000}"/>
    <cellStyle name="Migliaia 5 3 4 2 4" xfId="13520" xr:uid="{00000000-0005-0000-0000-000013710000}"/>
    <cellStyle name="Migliaia 5 3 4 2 4 2" xfId="36357" xr:uid="{00000000-0005-0000-0000-000014710000}"/>
    <cellStyle name="Migliaia 5 3 4 2 5" xfId="24940" xr:uid="{00000000-0005-0000-0000-000015710000}"/>
    <cellStyle name="Migliaia 5 3 4 3" xfId="3529" xr:uid="{00000000-0005-0000-0000-000016710000}"/>
    <cellStyle name="Migliaia 5 3 4 3 2" xfId="9238" xr:uid="{00000000-0005-0000-0000-000017710000}"/>
    <cellStyle name="Migliaia 5 3 4 3 2 2" xfId="20655" xr:uid="{00000000-0005-0000-0000-000018710000}"/>
    <cellStyle name="Migliaia 5 3 4 3 2 2 2" xfId="43492" xr:uid="{00000000-0005-0000-0000-000019710000}"/>
    <cellStyle name="Migliaia 5 3 4 3 2 3" xfId="32075" xr:uid="{00000000-0005-0000-0000-00001A710000}"/>
    <cellStyle name="Migliaia 5 3 4 3 3" xfId="14947" xr:uid="{00000000-0005-0000-0000-00001B710000}"/>
    <cellStyle name="Migliaia 5 3 4 3 3 2" xfId="37784" xr:uid="{00000000-0005-0000-0000-00001C710000}"/>
    <cellStyle name="Migliaia 5 3 4 3 4" xfId="26367" xr:uid="{00000000-0005-0000-0000-00001D710000}"/>
    <cellStyle name="Migliaia 5 3 4 4" xfId="6384" xr:uid="{00000000-0005-0000-0000-00001E710000}"/>
    <cellStyle name="Migliaia 5 3 4 4 2" xfId="17801" xr:uid="{00000000-0005-0000-0000-00001F710000}"/>
    <cellStyle name="Migliaia 5 3 4 4 2 2" xfId="40638" xr:uid="{00000000-0005-0000-0000-000020710000}"/>
    <cellStyle name="Migliaia 5 3 4 4 3" xfId="29221" xr:uid="{00000000-0005-0000-0000-000021710000}"/>
    <cellStyle name="Migliaia 5 3 4 5" xfId="12093" xr:uid="{00000000-0005-0000-0000-000022710000}"/>
    <cellStyle name="Migliaia 5 3 4 5 2" xfId="34930" xr:uid="{00000000-0005-0000-0000-000023710000}"/>
    <cellStyle name="Migliaia 5 3 4 6" xfId="23513" xr:uid="{00000000-0005-0000-0000-000024710000}"/>
    <cellStyle name="Migliaia 5 3 5" xfId="773" xr:uid="{00000000-0005-0000-0000-000025710000}"/>
    <cellStyle name="Migliaia 5 3 5 2" xfId="2317" xr:uid="{00000000-0005-0000-0000-000026710000}"/>
    <cellStyle name="Migliaia 5 3 5 2 2" xfId="5173" xr:uid="{00000000-0005-0000-0000-000027710000}"/>
    <cellStyle name="Migliaia 5 3 5 2 2 2" xfId="10881" xr:uid="{00000000-0005-0000-0000-000028710000}"/>
    <cellStyle name="Migliaia 5 3 5 2 2 2 2" xfId="22299" xr:uid="{00000000-0005-0000-0000-000029710000}"/>
    <cellStyle name="Migliaia 5 3 5 2 2 2 2 2" xfId="45136" xr:uid="{00000000-0005-0000-0000-00002A710000}"/>
    <cellStyle name="Migliaia 5 3 5 2 2 2 3" xfId="33719" xr:uid="{00000000-0005-0000-0000-00002B710000}"/>
    <cellStyle name="Migliaia 5 3 5 2 2 3" xfId="16591" xr:uid="{00000000-0005-0000-0000-00002C710000}"/>
    <cellStyle name="Migliaia 5 3 5 2 2 3 2" xfId="39428" xr:uid="{00000000-0005-0000-0000-00002D710000}"/>
    <cellStyle name="Migliaia 5 3 5 2 2 4" xfId="28011" xr:uid="{00000000-0005-0000-0000-00002E710000}"/>
    <cellStyle name="Migliaia 5 3 5 2 3" xfId="8028" xr:uid="{00000000-0005-0000-0000-00002F710000}"/>
    <cellStyle name="Migliaia 5 3 5 2 3 2" xfId="19445" xr:uid="{00000000-0005-0000-0000-000030710000}"/>
    <cellStyle name="Migliaia 5 3 5 2 3 2 2" xfId="42282" xr:uid="{00000000-0005-0000-0000-000031710000}"/>
    <cellStyle name="Migliaia 5 3 5 2 3 3" xfId="30865" xr:uid="{00000000-0005-0000-0000-000032710000}"/>
    <cellStyle name="Migliaia 5 3 5 2 4" xfId="13737" xr:uid="{00000000-0005-0000-0000-000033710000}"/>
    <cellStyle name="Migliaia 5 3 5 2 4 2" xfId="36574" xr:uid="{00000000-0005-0000-0000-000034710000}"/>
    <cellStyle name="Migliaia 5 3 5 2 5" xfId="25157" xr:uid="{00000000-0005-0000-0000-000035710000}"/>
    <cellStyle name="Migliaia 5 3 5 3" xfId="3746" xr:uid="{00000000-0005-0000-0000-000036710000}"/>
    <cellStyle name="Migliaia 5 3 5 3 2" xfId="9455" xr:uid="{00000000-0005-0000-0000-000037710000}"/>
    <cellStyle name="Migliaia 5 3 5 3 2 2" xfId="20872" xr:uid="{00000000-0005-0000-0000-000038710000}"/>
    <cellStyle name="Migliaia 5 3 5 3 2 2 2" xfId="43709" xr:uid="{00000000-0005-0000-0000-000039710000}"/>
    <cellStyle name="Migliaia 5 3 5 3 2 3" xfId="32292" xr:uid="{00000000-0005-0000-0000-00003A710000}"/>
    <cellStyle name="Migliaia 5 3 5 3 3" xfId="15164" xr:uid="{00000000-0005-0000-0000-00003B710000}"/>
    <cellStyle name="Migliaia 5 3 5 3 3 2" xfId="38001" xr:uid="{00000000-0005-0000-0000-00003C710000}"/>
    <cellStyle name="Migliaia 5 3 5 3 4" xfId="26584" xr:uid="{00000000-0005-0000-0000-00003D710000}"/>
    <cellStyle name="Migliaia 5 3 5 4" xfId="6601" xr:uid="{00000000-0005-0000-0000-00003E710000}"/>
    <cellStyle name="Migliaia 5 3 5 4 2" xfId="18018" xr:uid="{00000000-0005-0000-0000-00003F710000}"/>
    <cellStyle name="Migliaia 5 3 5 4 2 2" xfId="40855" xr:uid="{00000000-0005-0000-0000-000040710000}"/>
    <cellStyle name="Migliaia 5 3 5 4 3" xfId="29438" xr:uid="{00000000-0005-0000-0000-000041710000}"/>
    <cellStyle name="Migliaia 5 3 5 5" xfId="12310" xr:uid="{00000000-0005-0000-0000-000042710000}"/>
    <cellStyle name="Migliaia 5 3 5 5 2" xfId="35147" xr:uid="{00000000-0005-0000-0000-000043710000}"/>
    <cellStyle name="Migliaia 5 3 5 6" xfId="23730" xr:uid="{00000000-0005-0000-0000-000044710000}"/>
    <cellStyle name="Migliaia 5 3 6" xfId="1020" xr:uid="{00000000-0005-0000-0000-000045710000}"/>
    <cellStyle name="Migliaia 5 3 6 2" xfId="2534" xr:uid="{00000000-0005-0000-0000-000046710000}"/>
    <cellStyle name="Migliaia 5 3 6 2 2" xfId="5390" xr:uid="{00000000-0005-0000-0000-000047710000}"/>
    <cellStyle name="Migliaia 5 3 6 2 2 2" xfId="11098" xr:uid="{00000000-0005-0000-0000-000048710000}"/>
    <cellStyle name="Migliaia 5 3 6 2 2 2 2" xfId="22516" xr:uid="{00000000-0005-0000-0000-000049710000}"/>
    <cellStyle name="Migliaia 5 3 6 2 2 2 2 2" xfId="45353" xr:uid="{00000000-0005-0000-0000-00004A710000}"/>
    <cellStyle name="Migliaia 5 3 6 2 2 2 3" xfId="33936" xr:uid="{00000000-0005-0000-0000-00004B710000}"/>
    <cellStyle name="Migliaia 5 3 6 2 2 3" xfId="16808" xr:uid="{00000000-0005-0000-0000-00004C710000}"/>
    <cellStyle name="Migliaia 5 3 6 2 2 3 2" xfId="39645" xr:uid="{00000000-0005-0000-0000-00004D710000}"/>
    <cellStyle name="Migliaia 5 3 6 2 2 4" xfId="28228" xr:uid="{00000000-0005-0000-0000-00004E710000}"/>
    <cellStyle name="Migliaia 5 3 6 2 3" xfId="8245" xr:uid="{00000000-0005-0000-0000-00004F710000}"/>
    <cellStyle name="Migliaia 5 3 6 2 3 2" xfId="19662" xr:uid="{00000000-0005-0000-0000-000050710000}"/>
    <cellStyle name="Migliaia 5 3 6 2 3 2 2" xfId="42499" xr:uid="{00000000-0005-0000-0000-000051710000}"/>
    <cellStyle name="Migliaia 5 3 6 2 3 3" xfId="31082" xr:uid="{00000000-0005-0000-0000-000052710000}"/>
    <cellStyle name="Migliaia 5 3 6 2 4" xfId="13954" xr:uid="{00000000-0005-0000-0000-000053710000}"/>
    <cellStyle name="Migliaia 5 3 6 2 4 2" xfId="36791" xr:uid="{00000000-0005-0000-0000-000054710000}"/>
    <cellStyle name="Migliaia 5 3 6 2 5" xfId="25374" xr:uid="{00000000-0005-0000-0000-000055710000}"/>
    <cellStyle name="Migliaia 5 3 6 3" xfId="3963" xr:uid="{00000000-0005-0000-0000-000056710000}"/>
    <cellStyle name="Migliaia 5 3 6 3 2" xfId="9672" xr:uid="{00000000-0005-0000-0000-000057710000}"/>
    <cellStyle name="Migliaia 5 3 6 3 2 2" xfId="21089" xr:uid="{00000000-0005-0000-0000-000058710000}"/>
    <cellStyle name="Migliaia 5 3 6 3 2 2 2" xfId="43926" xr:uid="{00000000-0005-0000-0000-000059710000}"/>
    <cellStyle name="Migliaia 5 3 6 3 2 3" xfId="32509" xr:uid="{00000000-0005-0000-0000-00005A710000}"/>
    <cellStyle name="Migliaia 5 3 6 3 3" xfId="15381" xr:uid="{00000000-0005-0000-0000-00005B710000}"/>
    <cellStyle name="Migliaia 5 3 6 3 3 2" xfId="38218" xr:uid="{00000000-0005-0000-0000-00005C710000}"/>
    <cellStyle name="Migliaia 5 3 6 3 4" xfId="26801" xr:uid="{00000000-0005-0000-0000-00005D710000}"/>
    <cellStyle name="Migliaia 5 3 6 4" xfId="6818" xr:uid="{00000000-0005-0000-0000-00005E710000}"/>
    <cellStyle name="Migliaia 5 3 6 4 2" xfId="18235" xr:uid="{00000000-0005-0000-0000-00005F710000}"/>
    <cellStyle name="Migliaia 5 3 6 4 2 2" xfId="41072" xr:uid="{00000000-0005-0000-0000-000060710000}"/>
    <cellStyle name="Migliaia 5 3 6 4 3" xfId="29655" xr:uid="{00000000-0005-0000-0000-000061710000}"/>
    <cellStyle name="Migliaia 5 3 6 5" xfId="12527" xr:uid="{00000000-0005-0000-0000-000062710000}"/>
    <cellStyle name="Migliaia 5 3 6 5 2" xfId="35364" xr:uid="{00000000-0005-0000-0000-000063710000}"/>
    <cellStyle name="Migliaia 5 3 6 6" xfId="23947" xr:uid="{00000000-0005-0000-0000-000064710000}"/>
    <cellStyle name="Migliaia 5 3 7" xfId="1267" xr:uid="{00000000-0005-0000-0000-000065710000}"/>
    <cellStyle name="Migliaia 5 3 7 2" xfId="2751" xr:uid="{00000000-0005-0000-0000-000066710000}"/>
    <cellStyle name="Migliaia 5 3 7 2 2" xfId="5607" xr:uid="{00000000-0005-0000-0000-000067710000}"/>
    <cellStyle name="Migliaia 5 3 7 2 2 2" xfId="11315" xr:uid="{00000000-0005-0000-0000-000068710000}"/>
    <cellStyle name="Migliaia 5 3 7 2 2 2 2" xfId="22733" xr:uid="{00000000-0005-0000-0000-000069710000}"/>
    <cellStyle name="Migliaia 5 3 7 2 2 2 2 2" xfId="45570" xr:uid="{00000000-0005-0000-0000-00006A710000}"/>
    <cellStyle name="Migliaia 5 3 7 2 2 2 3" xfId="34153" xr:uid="{00000000-0005-0000-0000-00006B710000}"/>
    <cellStyle name="Migliaia 5 3 7 2 2 3" xfId="17025" xr:uid="{00000000-0005-0000-0000-00006C710000}"/>
    <cellStyle name="Migliaia 5 3 7 2 2 3 2" xfId="39862" xr:uid="{00000000-0005-0000-0000-00006D710000}"/>
    <cellStyle name="Migliaia 5 3 7 2 2 4" xfId="28445" xr:uid="{00000000-0005-0000-0000-00006E710000}"/>
    <cellStyle name="Migliaia 5 3 7 2 3" xfId="8462" xr:uid="{00000000-0005-0000-0000-00006F710000}"/>
    <cellStyle name="Migliaia 5 3 7 2 3 2" xfId="19879" xr:uid="{00000000-0005-0000-0000-000070710000}"/>
    <cellStyle name="Migliaia 5 3 7 2 3 2 2" xfId="42716" xr:uid="{00000000-0005-0000-0000-000071710000}"/>
    <cellStyle name="Migliaia 5 3 7 2 3 3" xfId="31299" xr:uid="{00000000-0005-0000-0000-000072710000}"/>
    <cellStyle name="Migliaia 5 3 7 2 4" xfId="14171" xr:uid="{00000000-0005-0000-0000-000073710000}"/>
    <cellStyle name="Migliaia 5 3 7 2 4 2" xfId="37008" xr:uid="{00000000-0005-0000-0000-000074710000}"/>
    <cellStyle name="Migliaia 5 3 7 2 5" xfId="25591" xr:uid="{00000000-0005-0000-0000-000075710000}"/>
    <cellStyle name="Migliaia 5 3 7 3" xfId="4180" xr:uid="{00000000-0005-0000-0000-000076710000}"/>
    <cellStyle name="Migliaia 5 3 7 3 2" xfId="9889" xr:uid="{00000000-0005-0000-0000-000077710000}"/>
    <cellStyle name="Migliaia 5 3 7 3 2 2" xfId="21306" xr:uid="{00000000-0005-0000-0000-000078710000}"/>
    <cellStyle name="Migliaia 5 3 7 3 2 2 2" xfId="44143" xr:uid="{00000000-0005-0000-0000-000079710000}"/>
    <cellStyle name="Migliaia 5 3 7 3 2 3" xfId="32726" xr:uid="{00000000-0005-0000-0000-00007A710000}"/>
    <cellStyle name="Migliaia 5 3 7 3 3" xfId="15598" xr:uid="{00000000-0005-0000-0000-00007B710000}"/>
    <cellStyle name="Migliaia 5 3 7 3 3 2" xfId="38435" xr:uid="{00000000-0005-0000-0000-00007C710000}"/>
    <cellStyle name="Migliaia 5 3 7 3 4" xfId="27018" xr:uid="{00000000-0005-0000-0000-00007D710000}"/>
    <cellStyle name="Migliaia 5 3 7 4" xfId="7035" xr:uid="{00000000-0005-0000-0000-00007E710000}"/>
    <cellStyle name="Migliaia 5 3 7 4 2" xfId="18452" xr:uid="{00000000-0005-0000-0000-00007F710000}"/>
    <cellStyle name="Migliaia 5 3 7 4 2 2" xfId="41289" xr:uid="{00000000-0005-0000-0000-000080710000}"/>
    <cellStyle name="Migliaia 5 3 7 4 3" xfId="29872" xr:uid="{00000000-0005-0000-0000-000081710000}"/>
    <cellStyle name="Migliaia 5 3 7 5" xfId="12744" xr:uid="{00000000-0005-0000-0000-000082710000}"/>
    <cellStyle name="Migliaia 5 3 7 5 2" xfId="35581" xr:uid="{00000000-0005-0000-0000-000083710000}"/>
    <cellStyle name="Migliaia 5 3 7 6" xfId="24164" xr:uid="{00000000-0005-0000-0000-000084710000}"/>
    <cellStyle name="Migliaia 5 3 8" xfId="1514" xr:uid="{00000000-0005-0000-0000-000085710000}"/>
    <cellStyle name="Migliaia 5 3 8 2" xfId="2968" xr:uid="{00000000-0005-0000-0000-000086710000}"/>
    <cellStyle name="Migliaia 5 3 8 2 2" xfId="5824" xr:uid="{00000000-0005-0000-0000-000087710000}"/>
    <cellStyle name="Migliaia 5 3 8 2 2 2" xfId="11532" xr:uid="{00000000-0005-0000-0000-000088710000}"/>
    <cellStyle name="Migliaia 5 3 8 2 2 2 2" xfId="22950" xr:uid="{00000000-0005-0000-0000-000089710000}"/>
    <cellStyle name="Migliaia 5 3 8 2 2 2 2 2" xfId="45787" xr:uid="{00000000-0005-0000-0000-00008A710000}"/>
    <cellStyle name="Migliaia 5 3 8 2 2 2 3" xfId="34370" xr:uid="{00000000-0005-0000-0000-00008B710000}"/>
    <cellStyle name="Migliaia 5 3 8 2 2 3" xfId="17242" xr:uid="{00000000-0005-0000-0000-00008C710000}"/>
    <cellStyle name="Migliaia 5 3 8 2 2 3 2" xfId="40079" xr:uid="{00000000-0005-0000-0000-00008D710000}"/>
    <cellStyle name="Migliaia 5 3 8 2 2 4" xfId="28662" xr:uid="{00000000-0005-0000-0000-00008E710000}"/>
    <cellStyle name="Migliaia 5 3 8 2 3" xfId="8679" xr:uid="{00000000-0005-0000-0000-00008F710000}"/>
    <cellStyle name="Migliaia 5 3 8 2 3 2" xfId="20096" xr:uid="{00000000-0005-0000-0000-000090710000}"/>
    <cellStyle name="Migliaia 5 3 8 2 3 2 2" xfId="42933" xr:uid="{00000000-0005-0000-0000-000091710000}"/>
    <cellStyle name="Migliaia 5 3 8 2 3 3" xfId="31516" xr:uid="{00000000-0005-0000-0000-000092710000}"/>
    <cellStyle name="Migliaia 5 3 8 2 4" xfId="14388" xr:uid="{00000000-0005-0000-0000-000093710000}"/>
    <cellStyle name="Migliaia 5 3 8 2 4 2" xfId="37225" xr:uid="{00000000-0005-0000-0000-000094710000}"/>
    <cellStyle name="Migliaia 5 3 8 2 5" xfId="25808" xr:uid="{00000000-0005-0000-0000-000095710000}"/>
    <cellStyle name="Migliaia 5 3 8 3" xfId="4397" xr:uid="{00000000-0005-0000-0000-000096710000}"/>
    <cellStyle name="Migliaia 5 3 8 3 2" xfId="10106" xr:uid="{00000000-0005-0000-0000-000097710000}"/>
    <cellStyle name="Migliaia 5 3 8 3 2 2" xfId="21523" xr:uid="{00000000-0005-0000-0000-000098710000}"/>
    <cellStyle name="Migliaia 5 3 8 3 2 2 2" xfId="44360" xr:uid="{00000000-0005-0000-0000-000099710000}"/>
    <cellStyle name="Migliaia 5 3 8 3 2 3" xfId="32943" xr:uid="{00000000-0005-0000-0000-00009A710000}"/>
    <cellStyle name="Migliaia 5 3 8 3 3" xfId="15815" xr:uid="{00000000-0005-0000-0000-00009B710000}"/>
    <cellStyle name="Migliaia 5 3 8 3 3 2" xfId="38652" xr:uid="{00000000-0005-0000-0000-00009C710000}"/>
    <cellStyle name="Migliaia 5 3 8 3 4" xfId="27235" xr:uid="{00000000-0005-0000-0000-00009D710000}"/>
    <cellStyle name="Migliaia 5 3 8 4" xfId="7252" xr:uid="{00000000-0005-0000-0000-00009E710000}"/>
    <cellStyle name="Migliaia 5 3 8 4 2" xfId="18669" xr:uid="{00000000-0005-0000-0000-00009F710000}"/>
    <cellStyle name="Migliaia 5 3 8 4 2 2" xfId="41506" xr:uid="{00000000-0005-0000-0000-0000A0710000}"/>
    <cellStyle name="Migliaia 5 3 8 4 3" xfId="30089" xr:uid="{00000000-0005-0000-0000-0000A1710000}"/>
    <cellStyle name="Migliaia 5 3 8 5" xfId="12961" xr:uid="{00000000-0005-0000-0000-0000A2710000}"/>
    <cellStyle name="Migliaia 5 3 8 5 2" xfId="35798" xr:uid="{00000000-0005-0000-0000-0000A3710000}"/>
    <cellStyle name="Migliaia 5 3 8 6" xfId="24381" xr:uid="{00000000-0005-0000-0000-0000A4710000}"/>
    <cellStyle name="Migliaia 5 3 9" xfId="1858" xr:uid="{00000000-0005-0000-0000-0000A5710000}"/>
    <cellStyle name="Migliaia 5 3 9 2" xfId="4714" xr:uid="{00000000-0005-0000-0000-0000A6710000}"/>
    <cellStyle name="Migliaia 5 3 9 2 2" xfId="10423" xr:uid="{00000000-0005-0000-0000-0000A7710000}"/>
    <cellStyle name="Migliaia 5 3 9 2 2 2" xfId="21840" xr:uid="{00000000-0005-0000-0000-0000A8710000}"/>
    <cellStyle name="Migliaia 5 3 9 2 2 2 2" xfId="44677" xr:uid="{00000000-0005-0000-0000-0000A9710000}"/>
    <cellStyle name="Migliaia 5 3 9 2 2 3" xfId="33260" xr:uid="{00000000-0005-0000-0000-0000AA710000}"/>
    <cellStyle name="Migliaia 5 3 9 2 3" xfId="16132" xr:uid="{00000000-0005-0000-0000-0000AB710000}"/>
    <cellStyle name="Migliaia 5 3 9 2 3 2" xfId="38969" xr:uid="{00000000-0005-0000-0000-0000AC710000}"/>
    <cellStyle name="Migliaia 5 3 9 2 4" xfId="27552" xr:uid="{00000000-0005-0000-0000-0000AD710000}"/>
    <cellStyle name="Migliaia 5 3 9 3" xfId="7569" xr:uid="{00000000-0005-0000-0000-0000AE710000}"/>
    <cellStyle name="Migliaia 5 3 9 3 2" xfId="18986" xr:uid="{00000000-0005-0000-0000-0000AF710000}"/>
    <cellStyle name="Migliaia 5 3 9 3 2 2" xfId="41823" xr:uid="{00000000-0005-0000-0000-0000B0710000}"/>
    <cellStyle name="Migliaia 5 3 9 3 3" xfId="30406" xr:uid="{00000000-0005-0000-0000-0000B1710000}"/>
    <cellStyle name="Migliaia 5 3 9 4" xfId="13278" xr:uid="{00000000-0005-0000-0000-0000B2710000}"/>
    <cellStyle name="Migliaia 5 3 9 4 2" xfId="36115" xr:uid="{00000000-0005-0000-0000-0000B3710000}"/>
    <cellStyle name="Migliaia 5 3 9 5" xfId="24698" xr:uid="{00000000-0005-0000-0000-0000B4710000}"/>
    <cellStyle name="Migliaia 5 4" xfId="299" xr:uid="{00000000-0005-0000-0000-0000B5710000}"/>
    <cellStyle name="Migliaia 5 4 10" xfId="6212" xr:uid="{00000000-0005-0000-0000-0000B6710000}"/>
    <cellStyle name="Migliaia 5 4 10 2" xfId="17629" xr:uid="{00000000-0005-0000-0000-0000B7710000}"/>
    <cellStyle name="Migliaia 5 4 10 2 2" xfId="40466" xr:uid="{00000000-0005-0000-0000-0000B8710000}"/>
    <cellStyle name="Migliaia 5 4 10 3" xfId="29049" xr:uid="{00000000-0005-0000-0000-0000B9710000}"/>
    <cellStyle name="Migliaia 5 4 11" xfId="11921" xr:uid="{00000000-0005-0000-0000-0000BA710000}"/>
    <cellStyle name="Migliaia 5 4 11 2" xfId="34758" xr:uid="{00000000-0005-0000-0000-0000BB710000}"/>
    <cellStyle name="Migliaia 5 4 12" xfId="23341" xr:uid="{00000000-0005-0000-0000-0000BC710000}"/>
    <cellStyle name="Migliaia 5 4 2" xfId="454" xr:uid="{00000000-0005-0000-0000-0000BD710000}"/>
    <cellStyle name="Migliaia 5 4 2 10" xfId="12046" xr:uid="{00000000-0005-0000-0000-0000BE710000}"/>
    <cellStyle name="Migliaia 5 4 2 10 2" xfId="34883" xr:uid="{00000000-0005-0000-0000-0000BF710000}"/>
    <cellStyle name="Migliaia 5 4 2 11" xfId="23466" xr:uid="{00000000-0005-0000-0000-0000C0710000}"/>
    <cellStyle name="Migliaia 5 4 2 2" xfId="708" xr:uid="{00000000-0005-0000-0000-0000C1710000}"/>
    <cellStyle name="Migliaia 5 4 2 2 2" xfId="2270" xr:uid="{00000000-0005-0000-0000-0000C2710000}"/>
    <cellStyle name="Migliaia 5 4 2 2 2 2" xfId="5126" xr:uid="{00000000-0005-0000-0000-0000C3710000}"/>
    <cellStyle name="Migliaia 5 4 2 2 2 2 2" xfId="10834" xr:uid="{00000000-0005-0000-0000-0000C4710000}"/>
    <cellStyle name="Migliaia 5 4 2 2 2 2 2 2" xfId="22252" xr:uid="{00000000-0005-0000-0000-0000C5710000}"/>
    <cellStyle name="Migliaia 5 4 2 2 2 2 2 2 2" xfId="45089" xr:uid="{00000000-0005-0000-0000-0000C6710000}"/>
    <cellStyle name="Migliaia 5 4 2 2 2 2 2 3" xfId="33672" xr:uid="{00000000-0005-0000-0000-0000C7710000}"/>
    <cellStyle name="Migliaia 5 4 2 2 2 2 3" xfId="16544" xr:uid="{00000000-0005-0000-0000-0000C8710000}"/>
    <cellStyle name="Migliaia 5 4 2 2 2 2 3 2" xfId="39381" xr:uid="{00000000-0005-0000-0000-0000C9710000}"/>
    <cellStyle name="Migliaia 5 4 2 2 2 2 4" xfId="27964" xr:uid="{00000000-0005-0000-0000-0000CA710000}"/>
    <cellStyle name="Migliaia 5 4 2 2 2 3" xfId="7981" xr:uid="{00000000-0005-0000-0000-0000CB710000}"/>
    <cellStyle name="Migliaia 5 4 2 2 2 3 2" xfId="19398" xr:uid="{00000000-0005-0000-0000-0000CC710000}"/>
    <cellStyle name="Migliaia 5 4 2 2 2 3 2 2" xfId="42235" xr:uid="{00000000-0005-0000-0000-0000CD710000}"/>
    <cellStyle name="Migliaia 5 4 2 2 2 3 3" xfId="30818" xr:uid="{00000000-0005-0000-0000-0000CE710000}"/>
    <cellStyle name="Migliaia 5 4 2 2 2 4" xfId="13690" xr:uid="{00000000-0005-0000-0000-0000CF710000}"/>
    <cellStyle name="Migliaia 5 4 2 2 2 4 2" xfId="36527" xr:uid="{00000000-0005-0000-0000-0000D0710000}"/>
    <cellStyle name="Migliaia 5 4 2 2 2 5" xfId="25110" xr:uid="{00000000-0005-0000-0000-0000D1710000}"/>
    <cellStyle name="Migliaia 5 4 2 2 3" xfId="3699" xr:uid="{00000000-0005-0000-0000-0000D2710000}"/>
    <cellStyle name="Migliaia 5 4 2 2 3 2" xfId="9408" xr:uid="{00000000-0005-0000-0000-0000D3710000}"/>
    <cellStyle name="Migliaia 5 4 2 2 3 2 2" xfId="20825" xr:uid="{00000000-0005-0000-0000-0000D4710000}"/>
    <cellStyle name="Migliaia 5 4 2 2 3 2 2 2" xfId="43662" xr:uid="{00000000-0005-0000-0000-0000D5710000}"/>
    <cellStyle name="Migliaia 5 4 2 2 3 2 3" xfId="32245" xr:uid="{00000000-0005-0000-0000-0000D6710000}"/>
    <cellStyle name="Migliaia 5 4 2 2 3 3" xfId="15117" xr:uid="{00000000-0005-0000-0000-0000D7710000}"/>
    <cellStyle name="Migliaia 5 4 2 2 3 3 2" xfId="37954" xr:uid="{00000000-0005-0000-0000-0000D8710000}"/>
    <cellStyle name="Migliaia 5 4 2 2 3 4" xfId="26537" xr:uid="{00000000-0005-0000-0000-0000D9710000}"/>
    <cellStyle name="Migliaia 5 4 2 2 4" xfId="6554" xr:uid="{00000000-0005-0000-0000-0000DA710000}"/>
    <cellStyle name="Migliaia 5 4 2 2 4 2" xfId="17971" xr:uid="{00000000-0005-0000-0000-0000DB710000}"/>
    <cellStyle name="Migliaia 5 4 2 2 4 2 2" xfId="40808" xr:uid="{00000000-0005-0000-0000-0000DC710000}"/>
    <cellStyle name="Migliaia 5 4 2 2 4 3" xfId="29391" xr:uid="{00000000-0005-0000-0000-0000DD710000}"/>
    <cellStyle name="Migliaia 5 4 2 2 5" xfId="12263" xr:uid="{00000000-0005-0000-0000-0000DE710000}"/>
    <cellStyle name="Migliaia 5 4 2 2 5 2" xfId="35100" xr:uid="{00000000-0005-0000-0000-0000DF710000}"/>
    <cellStyle name="Migliaia 5 4 2 2 6" xfId="23683" xr:uid="{00000000-0005-0000-0000-0000E0710000}"/>
    <cellStyle name="Migliaia 5 4 2 3" xfId="968" xr:uid="{00000000-0005-0000-0000-0000E1710000}"/>
    <cellStyle name="Migliaia 5 4 2 3 2" xfId="2487" xr:uid="{00000000-0005-0000-0000-0000E2710000}"/>
    <cellStyle name="Migliaia 5 4 2 3 2 2" xfId="5343" xr:uid="{00000000-0005-0000-0000-0000E3710000}"/>
    <cellStyle name="Migliaia 5 4 2 3 2 2 2" xfId="11051" xr:uid="{00000000-0005-0000-0000-0000E4710000}"/>
    <cellStyle name="Migliaia 5 4 2 3 2 2 2 2" xfId="22469" xr:uid="{00000000-0005-0000-0000-0000E5710000}"/>
    <cellStyle name="Migliaia 5 4 2 3 2 2 2 2 2" xfId="45306" xr:uid="{00000000-0005-0000-0000-0000E6710000}"/>
    <cellStyle name="Migliaia 5 4 2 3 2 2 2 3" xfId="33889" xr:uid="{00000000-0005-0000-0000-0000E7710000}"/>
    <cellStyle name="Migliaia 5 4 2 3 2 2 3" xfId="16761" xr:uid="{00000000-0005-0000-0000-0000E8710000}"/>
    <cellStyle name="Migliaia 5 4 2 3 2 2 3 2" xfId="39598" xr:uid="{00000000-0005-0000-0000-0000E9710000}"/>
    <cellStyle name="Migliaia 5 4 2 3 2 2 4" xfId="28181" xr:uid="{00000000-0005-0000-0000-0000EA710000}"/>
    <cellStyle name="Migliaia 5 4 2 3 2 3" xfId="8198" xr:uid="{00000000-0005-0000-0000-0000EB710000}"/>
    <cellStyle name="Migliaia 5 4 2 3 2 3 2" xfId="19615" xr:uid="{00000000-0005-0000-0000-0000EC710000}"/>
    <cellStyle name="Migliaia 5 4 2 3 2 3 2 2" xfId="42452" xr:uid="{00000000-0005-0000-0000-0000ED710000}"/>
    <cellStyle name="Migliaia 5 4 2 3 2 3 3" xfId="31035" xr:uid="{00000000-0005-0000-0000-0000EE710000}"/>
    <cellStyle name="Migliaia 5 4 2 3 2 4" xfId="13907" xr:uid="{00000000-0005-0000-0000-0000EF710000}"/>
    <cellStyle name="Migliaia 5 4 2 3 2 4 2" xfId="36744" xr:uid="{00000000-0005-0000-0000-0000F0710000}"/>
    <cellStyle name="Migliaia 5 4 2 3 2 5" xfId="25327" xr:uid="{00000000-0005-0000-0000-0000F1710000}"/>
    <cellStyle name="Migliaia 5 4 2 3 3" xfId="3916" xr:uid="{00000000-0005-0000-0000-0000F2710000}"/>
    <cellStyle name="Migliaia 5 4 2 3 3 2" xfId="9625" xr:uid="{00000000-0005-0000-0000-0000F3710000}"/>
    <cellStyle name="Migliaia 5 4 2 3 3 2 2" xfId="21042" xr:uid="{00000000-0005-0000-0000-0000F4710000}"/>
    <cellStyle name="Migliaia 5 4 2 3 3 2 2 2" xfId="43879" xr:uid="{00000000-0005-0000-0000-0000F5710000}"/>
    <cellStyle name="Migliaia 5 4 2 3 3 2 3" xfId="32462" xr:uid="{00000000-0005-0000-0000-0000F6710000}"/>
    <cellStyle name="Migliaia 5 4 2 3 3 3" xfId="15334" xr:uid="{00000000-0005-0000-0000-0000F7710000}"/>
    <cellStyle name="Migliaia 5 4 2 3 3 3 2" xfId="38171" xr:uid="{00000000-0005-0000-0000-0000F8710000}"/>
    <cellStyle name="Migliaia 5 4 2 3 3 4" xfId="26754" xr:uid="{00000000-0005-0000-0000-0000F9710000}"/>
    <cellStyle name="Migliaia 5 4 2 3 4" xfId="6771" xr:uid="{00000000-0005-0000-0000-0000FA710000}"/>
    <cellStyle name="Migliaia 5 4 2 3 4 2" xfId="18188" xr:uid="{00000000-0005-0000-0000-0000FB710000}"/>
    <cellStyle name="Migliaia 5 4 2 3 4 2 2" xfId="41025" xr:uid="{00000000-0005-0000-0000-0000FC710000}"/>
    <cellStyle name="Migliaia 5 4 2 3 4 3" xfId="29608" xr:uid="{00000000-0005-0000-0000-0000FD710000}"/>
    <cellStyle name="Migliaia 5 4 2 3 5" xfId="12480" xr:uid="{00000000-0005-0000-0000-0000FE710000}"/>
    <cellStyle name="Migliaia 5 4 2 3 5 2" xfId="35317" xr:uid="{00000000-0005-0000-0000-0000FF710000}"/>
    <cellStyle name="Migliaia 5 4 2 3 6" xfId="23900" xr:uid="{00000000-0005-0000-0000-000000720000}"/>
    <cellStyle name="Migliaia 5 4 2 4" xfId="1215" xr:uid="{00000000-0005-0000-0000-000001720000}"/>
    <cellStyle name="Migliaia 5 4 2 4 2" xfId="2704" xr:uid="{00000000-0005-0000-0000-000002720000}"/>
    <cellStyle name="Migliaia 5 4 2 4 2 2" xfId="5560" xr:uid="{00000000-0005-0000-0000-000003720000}"/>
    <cellStyle name="Migliaia 5 4 2 4 2 2 2" xfId="11268" xr:uid="{00000000-0005-0000-0000-000004720000}"/>
    <cellStyle name="Migliaia 5 4 2 4 2 2 2 2" xfId="22686" xr:uid="{00000000-0005-0000-0000-000005720000}"/>
    <cellStyle name="Migliaia 5 4 2 4 2 2 2 2 2" xfId="45523" xr:uid="{00000000-0005-0000-0000-000006720000}"/>
    <cellStyle name="Migliaia 5 4 2 4 2 2 2 3" xfId="34106" xr:uid="{00000000-0005-0000-0000-000007720000}"/>
    <cellStyle name="Migliaia 5 4 2 4 2 2 3" xfId="16978" xr:uid="{00000000-0005-0000-0000-000008720000}"/>
    <cellStyle name="Migliaia 5 4 2 4 2 2 3 2" xfId="39815" xr:uid="{00000000-0005-0000-0000-000009720000}"/>
    <cellStyle name="Migliaia 5 4 2 4 2 2 4" xfId="28398" xr:uid="{00000000-0005-0000-0000-00000A720000}"/>
    <cellStyle name="Migliaia 5 4 2 4 2 3" xfId="8415" xr:uid="{00000000-0005-0000-0000-00000B720000}"/>
    <cellStyle name="Migliaia 5 4 2 4 2 3 2" xfId="19832" xr:uid="{00000000-0005-0000-0000-00000C720000}"/>
    <cellStyle name="Migliaia 5 4 2 4 2 3 2 2" xfId="42669" xr:uid="{00000000-0005-0000-0000-00000D720000}"/>
    <cellStyle name="Migliaia 5 4 2 4 2 3 3" xfId="31252" xr:uid="{00000000-0005-0000-0000-00000E720000}"/>
    <cellStyle name="Migliaia 5 4 2 4 2 4" xfId="14124" xr:uid="{00000000-0005-0000-0000-00000F720000}"/>
    <cellStyle name="Migliaia 5 4 2 4 2 4 2" xfId="36961" xr:uid="{00000000-0005-0000-0000-000010720000}"/>
    <cellStyle name="Migliaia 5 4 2 4 2 5" xfId="25544" xr:uid="{00000000-0005-0000-0000-000011720000}"/>
    <cellStyle name="Migliaia 5 4 2 4 3" xfId="4133" xr:uid="{00000000-0005-0000-0000-000012720000}"/>
    <cellStyle name="Migliaia 5 4 2 4 3 2" xfId="9842" xr:uid="{00000000-0005-0000-0000-000013720000}"/>
    <cellStyle name="Migliaia 5 4 2 4 3 2 2" xfId="21259" xr:uid="{00000000-0005-0000-0000-000014720000}"/>
    <cellStyle name="Migliaia 5 4 2 4 3 2 2 2" xfId="44096" xr:uid="{00000000-0005-0000-0000-000015720000}"/>
    <cellStyle name="Migliaia 5 4 2 4 3 2 3" xfId="32679" xr:uid="{00000000-0005-0000-0000-000016720000}"/>
    <cellStyle name="Migliaia 5 4 2 4 3 3" xfId="15551" xr:uid="{00000000-0005-0000-0000-000017720000}"/>
    <cellStyle name="Migliaia 5 4 2 4 3 3 2" xfId="38388" xr:uid="{00000000-0005-0000-0000-000018720000}"/>
    <cellStyle name="Migliaia 5 4 2 4 3 4" xfId="26971" xr:uid="{00000000-0005-0000-0000-000019720000}"/>
    <cellStyle name="Migliaia 5 4 2 4 4" xfId="6988" xr:uid="{00000000-0005-0000-0000-00001A720000}"/>
    <cellStyle name="Migliaia 5 4 2 4 4 2" xfId="18405" xr:uid="{00000000-0005-0000-0000-00001B720000}"/>
    <cellStyle name="Migliaia 5 4 2 4 4 2 2" xfId="41242" xr:uid="{00000000-0005-0000-0000-00001C720000}"/>
    <cellStyle name="Migliaia 5 4 2 4 4 3" xfId="29825" xr:uid="{00000000-0005-0000-0000-00001D720000}"/>
    <cellStyle name="Migliaia 5 4 2 4 5" xfId="12697" xr:uid="{00000000-0005-0000-0000-00001E720000}"/>
    <cellStyle name="Migliaia 5 4 2 4 5 2" xfId="35534" xr:uid="{00000000-0005-0000-0000-00001F720000}"/>
    <cellStyle name="Migliaia 5 4 2 4 6" xfId="24117" xr:uid="{00000000-0005-0000-0000-000020720000}"/>
    <cellStyle name="Migliaia 5 4 2 5" xfId="1462" xr:uid="{00000000-0005-0000-0000-000021720000}"/>
    <cellStyle name="Migliaia 5 4 2 5 2" xfId="2921" xr:uid="{00000000-0005-0000-0000-000022720000}"/>
    <cellStyle name="Migliaia 5 4 2 5 2 2" xfId="5777" xr:uid="{00000000-0005-0000-0000-000023720000}"/>
    <cellStyle name="Migliaia 5 4 2 5 2 2 2" xfId="11485" xr:uid="{00000000-0005-0000-0000-000024720000}"/>
    <cellStyle name="Migliaia 5 4 2 5 2 2 2 2" xfId="22903" xr:uid="{00000000-0005-0000-0000-000025720000}"/>
    <cellStyle name="Migliaia 5 4 2 5 2 2 2 2 2" xfId="45740" xr:uid="{00000000-0005-0000-0000-000026720000}"/>
    <cellStyle name="Migliaia 5 4 2 5 2 2 2 3" xfId="34323" xr:uid="{00000000-0005-0000-0000-000027720000}"/>
    <cellStyle name="Migliaia 5 4 2 5 2 2 3" xfId="17195" xr:uid="{00000000-0005-0000-0000-000028720000}"/>
    <cellStyle name="Migliaia 5 4 2 5 2 2 3 2" xfId="40032" xr:uid="{00000000-0005-0000-0000-000029720000}"/>
    <cellStyle name="Migliaia 5 4 2 5 2 2 4" xfId="28615" xr:uid="{00000000-0005-0000-0000-00002A720000}"/>
    <cellStyle name="Migliaia 5 4 2 5 2 3" xfId="8632" xr:uid="{00000000-0005-0000-0000-00002B720000}"/>
    <cellStyle name="Migliaia 5 4 2 5 2 3 2" xfId="20049" xr:uid="{00000000-0005-0000-0000-00002C720000}"/>
    <cellStyle name="Migliaia 5 4 2 5 2 3 2 2" xfId="42886" xr:uid="{00000000-0005-0000-0000-00002D720000}"/>
    <cellStyle name="Migliaia 5 4 2 5 2 3 3" xfId="31469" xr:uid="{00000000-0005-0000-0000-00002E720000}"/>
    <cellStyle name="Migliaia 5 4 2 5 2 4" xfId="14341" xr:uid="{00000000-0005-0000-0000-00002F720000}"/>
    <cellStyle name="Migliaia 5 4 2 5 2 4 2" xfId="37178" xr:uid="{00000000-0005-0000-0000-000030720000}"/>
    <cellStyle name="Migliaia 5 4 2 5 2 5" xfId="25761" xr:uid="{00000000-0005-0000-0000-000031720000}"/>
    <cellStyle name="Migliaia 5 4 2 5 3" xfId="4350" xr:uid="{00000000-0005-0000-0000-000032720000}"/>
    <cellStyle name="Migliaia 5 4 2 5 3 2" xfId="10059" xr:uid="{00000000-0005-0000-0000-000033720000}"/>
    <cellStyle name="Migliaia 5 4 2 5 3 2 2" xfId="21476" xr:uid="{00000000-0005-0000-0000-000034720000}"/>
    <cellStyle name="Migliaia 5 4 2 5 3 2 2 2" xfId="44313" xr:uid="{00000000-0005-0000-0000-000035720000}"/>
    <cellStyle name="Migliaia 5 4 2 5 3 2 3" xfId="32896" xr:uid="{00000000-0005-0000-0000-000036720000}"/>
    <cellStyle name="Migliaia 5 4 2 5 3 3" xfId="15768" xr:uid="{00000000-0005-0000-0000-000037720000}"/>
    <cellStyle name="Migliaia 5 4 2 5 3 3 2" xfId="38605" xr:uid="{00000000-0005-0000-0000-000038720000}"/>
    <cellStyle name="Migliaia 5 4 2 5 3 4" xfId="27188" xr:uid="{00000000-0005-0000-0000-000039720000}"/>
    <cellStyle name="Migliaia 5 4 2 5 4" xfId="7205" xr:uid="{00000000-0005-0000-0000-00003A720000}"/>
    <cellStyle name="Migliaia 5 4 2 5 4 2" xfId="18622" xr:uid="{00000000-0005-0000-0000-00003B720000}"/>
    <cellStyle name="Migliaia 5 4 2 5 4 2 2" xfId="41459" xr:uid="{00000000-0005-0000-0000-00003C720000}"/>
    <cellStyle name="Migliaia 5 4 2 5 4 3" xfId="30042" xr:uid="{00000000-0005-0000-0000-00003D720000}"/>
    <cellStyle name="Migliaia 5 4 2 5 5" xfId="12914" xr:uid="{00000000-0005-0000-0000-00003E720000}"/>
    <cellStyle name="Migliaia 5 4 2 5 5 2" xfId="35751" xr:uid="{00000000-0005-0000-0000-00003F720000}"/>
    <cellStyle name="Migliaia 5 4 2 5 6" xfId="24334" xr:uid="{00000000-0005-0000-0000-000040720000}"/>
    <cellStyle name="Migliaia 5 4 2 6" xfId="1709" xr:uid="{00000000-0005-0000-0000-000041720000}"/>
    <cellStyle name="Migliaia 5 4 2 6 2" xfId="3138" xr:uid="{00000000-0005-0000-0000-000042720000}"/>
    <cellStyle name="Migliaia 5 4 2 6 2 2" xfId="5994" xr:uid="{00000000-0005-0000-0000-000043720000}"/>
    <cellStyle name="Migliaia 5 4 2 6 2 2 2" xfId="11702" xr:uid="{00000000-0005-0000-0000-000044720000}"/>
    <cellStyle name="Migliaia 5 4 2 6 2 2 2 2" xfId="23120" xr:uid="{00000000-0005-0000-0000-000045720000}"/>
    <cellStyle name="Migliaia 5 4 2 6 2 2 2 2 2" xfId="45957" xr:uid="{00000000-0005-0000-0000-000046720000}"/>
    <cellStyle name="Migliaia 5 4 2 6 2 2 2 3" xfId="34540" xr:uid="{00000000-0005-0000-0000-000047720000}"/>
    <cellStyle name="Migliaia 5 4 2 6 2 2 3" xfId="17412" xr:uid="{00000000-0005-0000-0000-000048720000}"/>
    <cellStyle name="Migliaia 5 4 2 6 2 2 3 2" xfId="40249" xr:uid="{00000000-0005-0000-0000-000049720000}"/>
    <cellStyle name="Migliaia 5 4 2 6 2 2 4" xfId="28832" xr:uid="{00000000-0005-0000-0000-00004A720000}"/>
    <cellStyle name="Migliaia 5 4 2 6 2 3" xfId="8849" xr:uid="{00000000-0005-0000-0000-00004B720000}"/>
    <cellStyle name="Migliaia 5 4 2 6 2 3 2" xfId="20266" xr:uid="{00000000-0005-0000-0000-00004C720000}"/>
    <cellStyle name="Migliaia 5 4 2 6 2 3 2 2" xfId="43103" xr:uid="{00000000-0005-0000-0000-00004D720000}"/>
    <cellStyle name="Migliaia 5 4 2 6 2 3 3" xfId="31686" xr:uid="{00000000-0005-0000-0000-00004E720000}"/>
    <cellStyle name="Migliaia 5 4 2 6 2 4" xfId="14558" xr:uid="{00000000-0005-0000-0000-00004F720000}"/>
    <cellStyle name="Migliaia 5 4 2 6 2 4 2" xfId="37395" xr:uid="{00000000-0005-0000-0000-000050720000}"/>
    <cellStyle name="Migliaia 5 4 2 6 2 5" xfId="25978" xr:uid="{00000000-0005-0000-0000-000051720000}"/>
    <cellStyle name="Migliaia 5 4 2 6 3" xfId="4567" xr:uid="{00000000-0005-0000-0000-000052720000}"/>
    <cellStyle name="Migliaia 5 4 2 6 3 2" xfId="10276" xr:uid="{00000000-0005-0000-0000-000053720000}"/>
    <cellStyle name="Migliaia 5 4 2 6 3 2 2" xfId="21693" xr:uid="{00000000-0005-0000-0000-000054720000}"/>
    <cellStyle name="Migliaia 5 4 2 6 3 2 2 2" xfId="44530" xr:uid="{00000000-0005-0000-0000-000055720000}"/>
    <cellStyle name="Migliaia 5 4 2 6 3 2 3" xfId="33113" xr:uid="{00000000-0005-0000-0000-000056720000}"/>
    <cellStyle name="Migliaia 5 4 2 6 3 3" xfId="15985" xr:uid="{00000000-0005-0000-0000-000057720000}"/>
    <cellStyle name="Migliaia 5 4 2 6 3 3 2" xfId="38822" xr:uid="{00000000-0005-0000-0000-000058720000}"/>
    <cellStyle name="Migliaia 5 4 2 6 3 4" xfId="27405" xr:uid="{00000000-0005-0000-0000-000059720000}"/>
    <cellStyle name="Migliaia 5 4 2 6 4" xfId="7422" xr:uid="{00000000-0005-0000-0000-00005A720000}"/>
    <cellStyle name="Migliaia 5 4 2 6 4 2" xfId="18839" xr:uid="{00000000-0005-0000-0000-00005B720000}"/>
    <cellStyle name="Migliaia 5 4 2 6 4 2 2" xfId="41676" xr:uid="{00000000-0005-0000-0000-00005C720000}"/>
    <cellStyle name="Migliaia 5 4 2 6 4 3" xfId="30259" xr:uid="{00000000-0005-0000-0000-00005D720000}"/>
    <cellStyle name="Migliaia 5 4 2 6 5" xfId="13131" xr:uid="{00000000-0005-0000-0000-00005E720000}"/>
    <cellStyle name="Migliaia 5 4 2 6 5 2" xfId="35968" xr:uid="{00000000-0005-0000-0000-00005F720000}"/>
    <cellStyle name="Migliaia 5 4 2 6 6" xfId="24551" xr:uid="{00000000-0005-0000-0000-000060720000}"/>
    <cellStyle name="Migliaia 5 4 2 7" xfId="2053" xr:uid="{00000000-0005-0000-0000-000061720000}"/>
    <cellStyle name="Migliaia 5 4 2 7 2" xfId="4909" xr:uid="{00000000-0005-0000-0000-000062720000}"/>
    <cellStyle name="Migliaia 5 4 2 7 2 2" xfId="10617" xr:uid="{00000000-0005-0000-0000-000063720000}"/>
    <cellStyle name="Migliaia 5 4 2 7 2 2 2" xfId="22035" xr:uid="{00000000-0005-0000-0000-000064720000}"/>
    <cellStyle name="Migliaia 5 4 2 7 2 2 2 2" xfId="44872" xr:uid="{00000000-0005-0000-0000-000065720000}"/>
    <cellStyle name="Migliaia 5 4 2 7 2 2 3" xfId="33455" xr:uid="{00000000-0005-0000-0000-000066720000}"/>
    <cellStyle name="Migliaia 5 4 2 7 2 3" xfId="16327" xr:uid="{00000000-0005-0000-0000-000067720000}"/>
    <cellStyle name="Migliaia 5 4 2 7 2 3 2" xfId="39164" xr:uid="{00000000-0005-0000-0000-000068720000}"/>
    <cellStyle name="Migliaia 5 4 2 7 2 4" xfId="27747" xr:uid="{00000000-0005-0000-0000-000069720000}"/>
    <cellStyle name="Migliaia 5 4 2 7 3" xfId="7764" xr:uid="{00000000-0005-0000-0000-00006A720000}"/>
    <cellStyle name="Migliaia 5 4 2 7 3 2" xfId="19181" xr:uid="{00000000-0005-0000-0000-00006B720000}"/>
    <cellStyle name="Migliaia 5 4 2 7 3 2 2" xfId="42018" xr:uid="{00000000-0005-0000-0000-00006C720000}"/>
    <cellStyle name="Migliaia 5 4 2 7 3 3" xfId="30601" xr:uid="{00000000-0005-0000-0000-00006D720000}"/>
    <cellStyle name="Migliaia 5 4 2 7 4" xfId="13473" xr:uid="{00000000-0005-0000-0000-00006E720000}"/>
    <cellStyle name="Migliaia 5 4 2 7 4 2" xfId="36310" xr:uid="{00000000-0005-0000-0000-00006F720000}"/>
    <cellStyle name="Migliaia 5 4 2 7 5" xfId="24893" xr:uid="{00000000-0005-0000-0000-000070720000}"/>
    <cellStyle name="Migliaia 5 4 2 8" xfId="3482" xr:uid="{00000000-0005-0000-0000-000071720000}"/>
    <cellStyle name="Migliaia 5 4 2 8 2" xfId="9191" xr:uid="{00000000-0005-0000-0000-000072720000}"/>
    <cellStyle name="Migliaia 5 4 2 8 2 2" xfId="20608" xr:uid="{00000000-0005-0000-0000-000073720000}"/>
    <cellStyle name="Migliaia 5 4 2 8 2 2 2" xfId="43445" xr:uid="{00000000-0005-0000-0000-000074720000}"/>
    <cellStyle name="Migliaia 5 4 2 8 2 3" xfId="32028" xr:uid="{00000000-0005-0000-0000-000075720000}"/>
    <cellStyle name="Migliaia 5 4 2 8 3" xfId="14900" xr:uid="{00000000-0005-0000-0000-000076720000}"/>
    <cellStyle name="Migliaia 5 4 2 8 3 2" xfId="37737" xr:uid="{00000000-0005-0000-0000-000077720000}"/>
    <cellStyle name="Migliaia 5 4 2 8 4" xfId="26320" xr:uid="{00000000-0005-0000-0000-000078720000}"/>
    <cellStyle name="Migliaia 5 4 2 9" xfId="6337" xr:uid="{00000000-0005-0000-0000-000079720000}"/>
    <cellStyle name="Migliaia 5 4 2 9 2" xfId="17754" xr:uid="{00000000-0005-0000-0000-00007A720000}"/>
    <cellStyle name="Migliaia 5 4 2 9 2 2" xfId="40591" xr:uid="{00000000-0005-0000-0000-00007B720000}"/>
    <cellStyle name="Migliaia 5 4 2 9 3" xfId="29174" xr:uid="{00000000-0005-0000-0000-00007C720000}"/>
    <cellStyle name="Migliaia 5 4 3" xfId="574" xr:uid="{00000000-0005-0000-0000-00007D720000}"/>
    <cellStyle name="Migliaia 5 4 3 2" xfId="2156" xr:uid="{00000000-0005-0000-0000-00007E720000}"/>
    <cellStyle name="Migliaia 5 4 3 2 2" xfId="5012" xr:uid="{00000000-0005-0000-0000-00007F720000}"/>
    <cellStyle name="Migliaia 5 4 3 2 2 2" xfId="10720" xr:uid="{00000000-0005-0000-0000-000080720000}"/>
    <cellStyle name="Migliaia 5 4 3 2 2 2 2" xfId="22138" xr:uid="{00000000-0005-0000-0000-000081720000}"/>
    <cellStyle name="Migliaia 5 4 3 2 2 2 2 2" xfId="44975" xr:uid="{00000000-0005-0000-0000-000082720000}"/>
    <cellStyle name="Migliaia 5 4 3 2 2 2 3" xfId="33558" xr:uid="{00000000-0005-0000-0000-000083720000}"/>
    <cellStyle name="Migliaia 5 4 3 2 2 3" xfId="16430" xr:uid="{00000000-0005-0000-0000-000084720000}"/>
    <cellStyle name="Migliaia 5 4 3 2 2 3 2" xfId="39267" xr:uid="{00000000-0005-0000-0000-000085720000}"/>
    <cellStyle name="Migliaia 5 4 3 2 2 4" xfId="27850" xr:uid="{00000000-0005-0000-0000-000086720000}"/>
    <cellStyle name="Migliaia 5 4 3 2 3" xfId="7867" xr:uid="{00000000-0005-0000-0000-000087720000}"/>
    <cellStyle name="Migliaia 5 4 3 2 3 2" xfId="19284" xr:uid="{00000000-0005-0000-0000-000088720000}"/>
    <cellStyle name="Migliaia 5 4 3 2 3 2 2" xfId="42121" xr:uid="{00000000-0005-0000-0000-000089720000}"/>
    <cellStyle name="Migliaia 5 4 3 2 3 3" xfId="30704" xr:uid="{00000000-0005-0000-0000-00008A720000}"/>
    <cellStyle name="Migliaia 5 4 3 2 4" xfId="13576" xr:uid="{00000000-0005-0000-0000-00008B720000}"/>
    <cellStyle name="Migliaia 5 4 3 2 4 2" xfId="36413" xr:uid="{00000000-0005-0000-0000-00008C720000}"/>
    <cellStyle name="Migliaia 5 4 3 2 5" xfId="24996" xr:uid="{00000000-0005-0000-0000-00008D720000}"/>
    <cellStyle name="Migliaia 5 4 3 3" xfId="3585" xr:uid="{00000000-0005-0000-0000-00008E720000}"/>
    <cellStyle name="Migliaia 5 4 3 3 2" xfId="9294" xr:uid="{00000000-0005-0000-0000-00008F720000}"/>
    <cellStyle name="Migliaia 5 4 3 3 2 2" xfId="20711" xr:uid="{00000000-0005-0000-0000-000090720000}"/>
    <cellStyle name="Migliaia 5 4 3 3 2 2 2" xfId="43548" xr:uid="{00000000-0005-0000-0000-000091720000}"/>
    <cellStyle name="Migliaia 5 4 3 3 2 3" xfId="32131" xr:uid="{00000000-0005-0000-0000-000092720000}"/>
    <cellStyle name="Migliaia 5 4 3 3 3" xfId="15003" xr:uid="{00000000-0005-0000-0000-000093720000}"/>
    <cellStyle name="Migliaia 5 4 3 3 3 2" xfId="37840" xr:uid="{00000000-0005-0000-0000-000094720000}"/>
    <cellStyle name="Migliaia 5 4 3 3 4" xfId="26423" xr:uid="{00000000-0005-0000-0000-000095720000}"/>
    <cellStyle name="Migliaia 5 4 3 4" xfId="6440" xr:uid="{00000000-0005-0000-0000-000096720000}"/>
    <cellStyle name="Migliaia 5 4 3 4 2" xfId="17857" xr:uid="{00000000-0005-0000-0000-000097720000}"/>
    <cellStyle name="Migliaia 5 4 3 4 2 2" xfId="40694" xr:uid="{00000000-0005-0000-0000-000098720000}"/>
    <cellStyle name="Migliaia 5 4 3 4 3" xfId="29277" xr:uid="{00000000-0005-0000-0000-000099720000}"/>
    <cellStyle name="Migliaia 5 4 3 5" xfId="12149" xr:uid="{00000000-0005-0000-0000-00009A720000}"/>
    <cellStyle name="Migliaia 5 4 3 5 2" xfId="34986" xr:uid="{00000000-0005-0000-0000-00009B720000}"/>
    <cellStyle name="Migliaia 5 4 3 6" xfId="23569" xr:uid="{00000000-0005-0000-0000-00009C720000}"/>
    <cellStyle name="Migliaia 5 4 4" xfId="837" xr:uid="{00000000-0005-0000-0000-00009D720000}"/>
    <cellStyle name="Migliaia 5 4 4 2" xfId="2373" xr:uid="{00000000-0005-0000-0000-00009E720000}"/>
    <cellStyle name="Migliaia 5 4 4 2 2" xfId="5229" xr:uid="{00000000-0005-0000-0000-00009F720000}"/>
    <cellStyle name="Migliaia 5 4 4 2 2 2" xfId="10937" xr:uid="{00000000-0005-0000-0000-0000A0720000}"/>
    <cellStyle name="Migliaia 5 4 4 2 2 2 2" xfId="22355" xr:uid="{00000000-0005-0000-0000-0000A1720000}"/>
    <cellStyle name="Migliaia 5 4 4 2 2 2 2 2" xfId="45192" xr:uid="{00000000-0005-0000-0000-0000A2720000}"/>
    <cellStyle name="Migliaia 5 4 4 2 2 2 3" xfId="33775" xr:uid="{00000000-0005-0000-0000-0000A3720000}"/>
    <cellStyle name="Migliaia 5 4 4 2 2 3" xfId="16647" xr:uid="{00000000-0005-0000-0000-0000A4720000}"/>
    <cellStyle name="Migliaia 5 4 4 2 2 3 2" xfId="39484" xr:uid="{00000000-0005-0000-0000-0000A5720000}"/>
    <cellStyle name="Migliaia 5 4 4 2 2 4" xfId="28067" xr:uid="{00000000-0005-0000-0000-0000A6720000}"/>
    <cellStyle name="Migliaia 5 4 4 2 3" xfId="8084" xr:uid="{00000000-0005-0000-0000-0000A7720000}"/>
    <cellStyle name="Migliaia 5 4 4 2 3 2" xfId="19501" xr:uid="{00000000-0005-0000-0000-0000A8720000}"/>
    <cellStyle name="Migliaia 5 4 4 2 3 2 2" xfId="42338" xr:uid="{00000000-0005-0000-0000-0000A9720000}"/>
    <cellStyle name="Migliaia 5 4 4 2 3 3" xfId="30921" xr:uid="{00000000-0005-0000-0000-0000AA720000}"/>
    <cellStyle name="Migliaia 5 4 4 2 4" xfId="13793" xr:uid="{00000000-0005-0000-0000-0000AB720000}"/>
    <cellStyle name="Migliaia 5 4 4 2 4 2" xfId="36630" xr:uid="{00000000-0005-0000-0000-0000AC720000}"/>
    <cellStyle name="Migliaia 5 4 4 2 5" xfId="25213" xr:uid="{00000000-0005-0000-0000-0000AD720000}"/>
    <cellStyle name="Migliaia 5 4 4 3" xfId="3802" xr:uid="{00000000-0005-0000-0000-0000AE720000}"/>
    <cellStyle name="Migliaia 5 4 4 3 2" xfId="9511" xr:uid="{00000000-0005-0000-0000-0000AF720000}"/>
    <cellStyle name="Migliaia 5 4 4 3 2 2" xfId="20928" xr:uid="{00000000-0005-0000-0000-0000B0720000}"/>
    <cellStyle name="Migliaia 5 4 4 3 2 2 2" xfId="43765" xr:uid="{00000000-0005-0000-0000-0000B1720000}"/>
    <cellStyle name="Migliaia 5 4 4 3 2 3" xfId="32348" xr:uid="{00000000-0005-0000-0000-0000B2720000}"/>
    <cellStyle name="Migliaia 5 4 4 3 3" xfId="15220" xr:uid="{00000000-0005-0000-0000-0000B3720000}"/>
    <cellStyle name="Migliaia 5 4 4 3 3 2" xfId="38057" xr:uid="{00000000-0005-0000-0000-0000B4720000}"/>
    <cellStyle name="Migliaia 5 4 4 3 4" xfId="26640" xr:uid="{00000000-0005-0000-0000-0000B5720000}"/>
    <cellStyle name="Migliaia 5 4 4 4" xfId="6657" xr:uid="{00000000-0005-0000-0000-0000B6720000}"/>
    <cellStyle name="Migliaia 5 4 4 4 2" xfId="18074" xr:uid="{00000000-0005-0000-0000-0000B7720000}"/>
    <cellStyle name="Migliaia 5 4 4 4 2 2" xfId="40911" xr:uid="{00000000-0005-0000-0000-0000B8720000}"/>
    <cellStyle name="Migliaia 5 4 4 4 3" xfId="29494" xr:uid="{00000000-0005-0000-0000-0000B9720000}"/>
    <cellStyle name="Migliaia 5 4 4 5" xfId="12366" xr:uid="{00000000-0005-0000-0000-0000BA720000}"/>
    <cellStyle name="Migliaia 5 4 4 5 2" xfId="35203" xr:uid="{00000000-0005-0000-0000-0000BB720000}"/>
    <cellStyle name="Migliaia 5 4 4 6" xfId="23786" xr:uid="{00000000-0005-0000-0000-0000BC720000}"/>
    <cellStyle name="Migliaia 5 4 5" xfId="1084" xr:uid="{00000000-0005-0000-0000-0000BD720000}"/>
    <cellStyle name="Migliaia 5 4 5 2" xfId="2590" xr:uid="{00000000-0005-0000-0000-0000BE720000}"/>
    <cellStyle name="Migliaia 5 4 5 2 2" xfId="5446" xr:uid="{00000000-0005-0000-0000-0000BF720000}"/>
    <cellStyle name="Migliaia 5 4 5 2 2 2" xfId="11154" xr:uid="{00000000-0005-0000-0000-0000C0720000}"/>
    <cellStyle name="Migliaia 5 4 5 2 2 2 2" xfId="22572" xr:uid="{00000000-0005-0000-0000-0000C1720000}"/>
    <cellStyle name="Migliaia 5 4 5 2 2 2 2 2" xfId="45409" xr:uid="{00000000-0005-0000-0000-0000C2720000}"/>
    <cellStyle name="Migliaia 5 4 5 2 2 2 3" xfId="33992" xr:uid="{00000000-0005-0000-0000-0000C3720000}"/>
    <cellStyle name="Migliaia 5 4 5 2 2 3" xfId="16864" xr:uid="{00000000-0005-0000-0000-0000C4720000}"/>
    <cellStyle name="Migliaia 5 4 5 2 2 3 2" xfId="39701" xr:uid="{00000000-0005-0000-0000-0000C5720000}"/>
    <cellStyle name="Migliaia 5 4 5 2 2 4" xfId="28284" xr:uid="{00000000-0005-0000-0000-0000C6720000}"/>
    <cellStyle name="Migliaia 5 4 5 2 3" xfId="8301" xr:uid="{00000000-0005-0000-0000-0000C7720000}"/>
    <cellStyle name="Migliaia 5 4 5 2 3 2" xfId="19718" xr:uid="{00000000-0005-0000-0000-0000C8720000}"/>
    <cellStyle name="Migliaia 5 4 5 2 3 2 2" xfId="42555" xr:uid="{00000000-0005-0000-0000-0000C9720000}"/>
    <cellStyle name="Migliaia 5 4 5 2 3 3" xfId="31138" xr:uid="{00000000-0005-0000-0000-0000CA720000}"/>
    <cellStyle name="Migliaia 5 4 5 2 4" xfId="14010" xr:uid="{00000000-0005-0000-0000-0000CB720000}"/>
    <cellStyle name="Migliaia 5 4 5 2 4 2" xfId="36847" xr:uid="{00000000-0005-0000-0000-0000CC720000}"/>
    <cellStyle name="Migliaia 5 4 5 2 5" xfId="25430" xr:uid="{00000000-0005-0000-0000-0000CD720000}"/>
    <cellStyle name="Migliaia 5 4 5 3" xfId="4019" xr:uid="{00000000-0005-0000-0000-0000CE720000}"/>
    <cellStyle name="Migliaia 5 4 5 3 2" xfId="9728" xr:uid="{00000000-0005-0000-0000-0000CF720000}"/>
    <cellStyle name="Migliaia 5 4 5 3 2 2" xfId="21145" xr:uid="{00000000-0005-0000-0000-0000D0720000}"/>
    <cellStyle name="Migliaia 5 4 5 3 2 2 2" xfId="43982" xr:uid="{00000000-0005-0000-0000-0000D1720000}"/>
    <cellStyle name="Migliaia 5 4 5 3 2 3" xfId="32565" xr:uid="{00000000-0005-0000-0000-0000D2720000}"/>
    <cellStyle name="Migliaia 5 4 5 3 3" xfId="15437" xr:uid="{00000000-0005-0000-0000-0000D3720000}"/>
    <cellStyle name="Migliaia 5 4 5 3 3 2" xfId="38274" xr:uid="{00000000-0005-0000-0000-0000D4720000}"/>
    <cellStyle name="Migliaia 5 4 5 3 4" xfId="26857" xr:uid="{00000000-0005-0000-0000-0000D5720000}"/>
    <cellStyle name="Migliaia 5 4 5 4" xfId="6874" xr:uid="{00000000-0005-0000-0000-0000D6720000}"/>
    <cellStyle name="Migliaia 5 4 5 4 2" xfId="18291" xr:uid="{00000000-0005-0000-0000-0000D7720000}"/>
    <cellStyle name="Migliaia 5 4 5 4 2 2" xfId="41128" xr:uid="{00000000-0005-0000-0000-0000D8720000}"/>
    <cellStyle name="Migliaia 5 4 5 4 3" xfId="29711" xr:uid="{00000000-0005-0000-0000-0000D9720000}"/>
    <cellStyle name="Migliaia 5 4 5 5" xfId="12583" xr:uid="{00000000-0005-0000-0000-0000DA720000}"/>
    <cellStyle name="Migliaia 5 4 5 5 2" xfId="35420" xr:uid="{00000000-0005-0000-0000-0000DB720000}"/>
    <cellStyle name="Migliaia 5 4 5 6" xfId="24003" xr:uid="{00000000-0005-0000-0000-0000DC720000}"/>
    <cellStyle name="Migliaia 5 4 6" xfId="1331" xr:uid="{00000000-0005-0000-0000-0000DD720000}"/>
    <cellStyle name="Migliaia 5 4 6 2" xfId="2807" xr:uid="{00000000-0005-0000-0000-0000DE720000}"/>
    <cellStyle name="Migliaia 5 4 6 2 2" xfId="5663" xr:uid="{00000000-0005-0000-0000-0000DF720000}"/>
    <cellStyle name="Migliaia 5 4 6 2 2 2" xfId="11371" xr:uid="{00000000-0005-0000-0000-0000E0720000}"/>
    <cellStyle name="Migliaia 5 4 6 2 2 2 2" xfId="22789" xr:uid="{00000000-0005-0000-0000-0000E1720000}"/>
    <cellStyle name="Migliaia 5 4 6 2 2 2 2 2" xfId="45626" xr:uid="{00000000-0005-0000-0000-0000E2720000}"/>
    <cellStyle name="Migliaia 5 4 6 2 2 2 3" xfId="34209" xr:uid="{00000000-0005-0000-0000-0000E3720000}"/>
    <cellStyle name="Migliaia 5 4 6 2 2 3" xfId="17081" xr:uid="{00000000-0005-0000-0000-0000E4720000}"/>
    <cellStyle name="Migliaia 5 4 6 2 2 3 2" xfId="39918" xr:uid="{00000000-0005-0000-0000-0000E5720000}"/>
    <cellStyle name="Migliaia 5 4 6 2 2 4" xfId="28501" xr:uid="{00000000-0005-0000-0000-0000E6720000}"/>
    <cellStyle name="Migliaia 5 4 6 2 3" xfId="8518" xr:uid="{00000000-0005-0000-0000-0000E7720000}"/>
    <cellStyle name="Migliaia 5 4 6 2 3 2" xfId="19935" xr:uid="{00000000-0005-0000-0000-0000E8720000}"/>
    <cellStyle name="Migliaia 5 4 6 2 3 2 2" xfId="42772" xr:uid="{00000000-0005-0000-0000-0000E9720000}"/>
    <cellStyle name="Migliaia 5 4 6 2 3 3" xfId="31355" xr:uid="{00000000-0005-0000-0000-0000EA720000}"/>
    <cellStyle name="Migliaia 5 4 6 2 4" xfId="14227" xr:uid="{00000000-0005-0000-0000-0000EB720000}"/>
    <cellStyle name="Migliaia 5 4 6 2 4 2" xfId="37064" xr:uid="{00000000-0005-0000-0000-0000EC720000}"/>
    <cellStyle name="Migliaia 5 4 6 2 5" xfId="25647" xr:uid="{00000000-0005-0000-0000-0000ED720000}"/>
    <cellStyle name="Migliaia 5 4 6 3" xfId="4236" xr:uid="{00000000-0005-0000-0000-0000EE720000}"/>
    <cellStyle name="Migliaia 5 4 6 3 2" xfId="9945" xr:uid="{00000000-0005-0000-0000-0000EF720000}"/>
    <cellStyle name="Migliaia 5 4 6 3 2 2" xfId="21362" xr:uid="{00000000-0005-0000-0000-0000F0720000}"/>
    <cellStyle name="Migliaia 5 4 6 3 2 2 2" xfId="44199" xr:uid="{00000000-0005-0000-0000-0000F1720000}"/>
    <cellStyle name="Migliaia 5 4 6 3 2 3" xfId="32782" xr:uid="{00000000-0005-0000-0000-0000F2720000}"/>
    <cellStyle name="Migliaia 5 4 6 3 3" xfId="15654" xr:uid="{00000000-0005-0000-0000-0000F3720000}"/>
    <cellStyle name="Migliaia 5 4 6 3 3 2" xfId="38491" xr:uid="{00000000-0005-0000-0000-0000F4720000}"/>
    <cellStyle name="Migliaia 5 4 6 3 4" xfId="27074" xr:uid="{00000000-0005-0000-0000-0000F5720000}"/>
    <cellStyle name="Migliaia 5 4 6 4" xfId="7091" xr:uid="{00000000-0005-0000-0000-0000F6720000}"/>
    <cellStyle name="Migliaia 5 4 6 4 2" xfId="18508" xr:uid="{00000000-0005-0000-0000-0000F7720000}"/>
    <cellStyle name="Migliaia 5 4 6 4 2 2" xfId="41345" xr:uid="{00000000-0005-0000-0000-0000F8720000}"/>
    <cellStyle name="Migliaia 5 4 6 4 3" xfId="29928" xr:uid="{00000000-0005-0000-0000-0000F9720000}"/>
    <cellStyle name="Migliaia 5 4 6 5" xfId="12800" xr:uid="{00000000-0005-0000-0000-0000FA720000}"/>
    <cellStyle name="Migliaia 5 4 6 5 2" xfId="35637" xr:uid="{00000000-0005-0000-0000-0000FB720000}"/>
    <cellStyle name="Migliaia 5 4 6 6" xfId="24220" xr:uid="{00000000-0005-0000-0000-0000FC720000}"/>
    <cellStyle name="Migliaia 5 4 7" xfId="1578" xr:uid="{00000000-0005-0000-0000-0000FD720000}"/>
    <cellStyle name="Migliaia 5 4 7 2" xfId="3024" xr:uid="{00000000-0005-0000-0000-0000FE720000}"/>
    <cellStyle name="Migliaia 5 4 7 2 2" xfId="5880" xr:uid="{00000000-0005-0000-0000-0000FF720000}"/>
    <cellStyle name="Migliaia 5 4 7 2 2 2" xfId="11588" xr:uid="{00000000-0005-0000-0000-000000730000}"/>
    <cellStyle name="Migliaia 5 4 7 2 2 2 2" xfId="23006" xr:uid="{00000000-0005-0000-0000-000001730000}"/>
    <cellStyle name="Migliaia 5 4 7 2 2 2 2 2" xfId="45843" xr:uid="{00000000-0005-0000-0000-000002730000}"/>
    <cellStyle name="Migliaia 5 4 7 2 2 2 3" xfId="34426" xr:uid="{00000000-0005-0000-0000-000003730000}"/>
    <cellStyle name="Migliaia 5 4 7 2 2 3" xfId="17298" xr:uid="{00000000-0005-0000-0000-000004730000}"/>
    <cellStyle name="Migliaia 5 4 7 2 2 3 2" xfId="40135" xr:uid="{00000000-0005-0000-0000-000005730000}"/>
    <cellStyle name="Migliaia 5 4 7 2 2 4" xfId="28718" xr:uid="{00000000-0005-0000-0000-000006730000}"/>
    <cellStyle name="Migliaia 5 4 7 2 3" xfId="8735" xr:uid="{00000000-0005-0000-0000-000007730000}"/>
    <cellStyle name="Migliaia 5 4 7 2 3 2" xfId="20152" xr:uid="{00000000-0005-0000-0000-000008730000}"/>
    <cellStyle name="Migliaia 5 4 7 2 3 2 2" xfId="42989" xr:uid="{00000000-0005-0000-0000-000009730000}"/>
    <cellStyle name="Migliaia 5 4 7 2 3 3" xfId="31572" xr:uid="{00000000-0005-0000-0000-00000A730000}"/>
    <cellStyle name="Migliaia 5 4 7 2 4" xfId="14444" xr:uid="{00000000-0005-0000-0000-00000B730000}"/>
    <cellStyle name="Migliaia 5 4 7 2 4 2" xfId="37281" xr:uid="{00000000-0005-0000-0000-00000C730000}"/>
    <cellStyle name="Migliaia 5 4 7 2 5" xfId="25864" xr:uid="{00000000-0005-0000-0000-00000D730000}"/>
    <cellStyle name="Migliaia 5 4 7 3" xfId="4453" xr:uid="{00000000-0005-0000-0000-00000E730000}"/>
    <cellStyle name="Migliaia 5 4 7 3 2" xfId="10162" xr:uid="{00000000-0005-0000-0000-00000F730000}"/>
    <cellStyle name="Migliaia 5 4 7 3 2 2" xfId="21579" xr:uid="{00000000-0005-0000-0000-000010730000}"/>
    <cellStyle name="Migliaia 5 4 7 3 2 2 2" xfId="44416" xr:uid="{00000000-0005-0000-0000-000011730000}"/>
    <cellStyle name="Migliaia 5 4 7 3 2 3" xfId="32999" xr:uid="{00000000-0005-0000-0000-000012730000}"/>
    <cellStyle name="Migliaia 5 4 7 3 3" xfId="15871" xr:uid="{00000000-0005-0000-0000-000013730000}"/>
    <cellStyle name="Migliaia 5 4 7 3 3 2" xfId="38708" xr:uid="{00000000-0005-0000-0000-000014730000}"/>
    <cellStyle name="Migliaia 5 4 7 3 4" xfId="27291" xr:uid="{00000000-0005-0000-0000-000015730000}"/>
    <cellStyle name="Migliaia 5 4 7 4" xfId="7308" xr:uid="{00000000-0005-0000-0000-000016730000}"/>
    <cellStyle name="Migliaia 5 4 7 4 2" xfId="18725" xr:uid="{00000000-0005-0000-0000-000017730000}"/>
    <cellStyle name="Migliaia 5 4 7 4 2 2" xfId="41562" xr:uid="{00000000-0005-0000-0000-000018730000}"/>
    <cellStyle name="Migliaia 5 4 7 4 3" xfId="30145" xr:uid="{00000000-0005-0000-0000-000019730000}"/>
    <cellStyle name="Migliaia 5 4 7 5" xfId="13017" xr:uid="{00000000-0005-0000-0000-00001A730000}"/>
    <cellStyle name="Migliaia 5 4 7 5 2" xfId="35854" xr:uid="{00000000-0005-0000-0000-00001B730000}"/>
    <cellStyle name="Migliaia 5 4 7 6" xfId="24437" xr:uid="{00000000-0005-0000-0000-00001C730000}"/>
    <cellStyle name="Migliaia 5 4 8" xfId="1928" xr:uid="{00000000-0005-0000-0000-00001D730000}"/>
    <cellStyle name="Migliaia 5 4 8 2" xfId="4784" xr:uid="{00000000-0005-0000-0000-00001E730000}"/>
    <cellStyle name="Migliaia 5 4 8 2 2" xfId="10493" xr:uid="{00000000-0005-0000-0000-00001F730000}"/>
    <cellStyle name="Migliaia 5 4 8 2 2 2" xfId="21910" xr:uid="{00000000-0005-0000-0000-000020730000}"/>
    <cellStyle name="Migliaia 5 4 8 2 2 2 2" xfId="44747" xr:uid="{00000000-0005-0000-0000-000021730000}"/>
    <cellStyle name="Migliaia 5 4 8 2 2 3" xfId="33330" xr:uid="{00000000-0005-0000-0000-000022730000}"/>
    <cellStyle name="Migliaia 5 4 8 2 3" xfId="16202" xr:uid="{00000000-0005-0000-0000-000023730000}"/>
    <cellStyle name="Migliaia 5 4 8 2 3 2" xfId="39039" xr:uid="{00000000-0005-0000-0000-000024730000}"/>
    <cellStyle name="Migliaia 5 4 8 2 4" xfId="27622" xr:uid="{00000000-0005-0000-0000-000025730000}"/>
    <cellStyle name="Migliaia 5 4 8 3" xfId="7639" xr:uid="{00000000-0005-0000-0000-000026730000}"/>
    <cellStyle name="Migliaia 5 4 8 3 2" xfId="19056" xr:uid="{00000000-0005-0000-0000-000027730000}"/>
    <cellStyle name="Migliaia 5 4 8 3 2 2" xfId="41893" xr:uid="{00000000-0005-0000-0000-000028730000}"/>
    <cellStyle name="Migliaia 5 4 8 3 3" xfId="30476" xr:uid="{00000000-0005-0000-0000-000029730000}"/>
    <cellStyle name="Migliaia 5 4 8 4" xfId="13348" xr:uid="{00000000-0005-0000-0000-00002A730000}"/>
    <cellStyle name="Migliaia 5 4 8 4 2" xfId="36185" xr:uid="{00000000-0005-0000-0000-00002B730000}"/>
    <cellStyle name="Migliaia 5 4 8 5" xfId="24768" xr:uid="{00000000-0005-0000-0000-00002C730000}"/>
    <cellStyle name="Migliaia 5 4 9" xfId="3357" xr:uid="{00000000-0005-0000-0000-00002D730000}"/>
    <cellStyle name="Migliaia 5 4 9 2" xfId="9066" xr:uid="{00000000-0005-0000-0000-00002E730000}"/>
    <cellStyle name="Migliaia 5 4 9 2 2" xfId="20483" xr:uid="{00000000-0005-0000-0000-00002F730000}"/>
    <cellStyle name="Migliaia 5 4 9 2 2 2" xfId="43320" xr:uid="{00000000-0005-0000-0000-000030730000}"/>
    <cellStyle name="Migliaia 5 4 9 2 3" xfId="31903" xr:uid="{00000000-0005-0000-0000-000031730000}"/>
    <cellStyle name="Migliaia 5 4 9 3" xfId="14775" xr:uid="{00000000-0005-0000-0000-000032730000}"/>
    <cellStyle name="Migliaia 5 4 9 3 2" xfId="37612" xr:uid="{00000000-0005-0000-0000-000033730000}"/>
    <cellStyle name="Migliaia 5 4 9 4" xfId="26195" xr:uid="{00000000-0005-0000-0000-000034730000}"/>
    <cellStyle name="Migliaia 5 5" xfId="269" xr:uid="{00000000-0005-0000-0000-000035730000}"/>
    <cellStyle name="Migliaia 5 5 10" xfId="6182" xr:uid="{00000000-0005-0000-0000-000036730000}"/>
    <cellStyle name="Migliaia 5 5 10 2" xfId="17599" xr:uid="{00000000-0005-0000-0000-000037730000}"/>
    <cellStyle name="Migliaia 5 5 10 2 2" xfId="40436" xr:uid="{00000000-0005-0000-0000-000038730000}"/>
    <cellStyle name="Migliaia 5 5 10 3" xfId="29019" xr:uid="{00000000-0005-0000-0000-000039730000}"/>
    <cellStyle name="Migliaia 5 5 11" xfId="11891" xr:uid="{00000000-0005-0000-0000-00003A730000}"/>
    <cellStyle name="Migliaia 5 5 11 2" xfId="34728" xr:uid="{00000000-0005-0000-0000-00003B730000}"/>
    <cellStyle name="Migliaia 5 5 12" xfId="23311" xr:uid="{00000000-0005-0000-0000-00003C730000}"/>
    <cellStyle name="Migliaia 5 5 2" xfId="429" xr:uid="{00000000-0005-0000-0000-00003D730000}"/>
    <cellStyle name="Migliaia 5 5 2 10" xfId="12021" xr:uid="{00000000-0005-0000-0000-00003E730000}"/>
    <cellStyle name="Migliaia 5 5 2 10 2" xfId="34858" xr:uid="{00000000-0005-0000-0000-00003F730000}"/>
    <cellStyle name="Migliaia 5 5 2 11" xfId="23441" xr:uid="{00000000-0005-0000-0000-000040730000}"/>
    <cellStyle name="Migliaia 5 5 2 2" xfId="683" xr:uid="{00000000-0005-0000-0000-000041730000}"/>
    <cellStyle name="Migliaia 5 5 2 2 2" xfId="2245" xr:uid="{00000000-0005-0000-0000-000042730000}"/>
    <cellStyle name="Migliaia 5 5 2 2 2 2" xfId="5101" xr:uid="{00000000-0005-0000-0000-000043730000}"/>
    <cellStyle name="Migliaia 5 5 2 2 2 2 2" xfId="10809" xr:uid="{00000000-0005-0000-0000-000044730000}"/>
    <cellStyle name="Migliaia 5 5 2 2 2 2 2 2" xfId="22227" xr:uid="{00000000-0005-0000-0000-000045730000}"/>
    <cellStyle name="Migliaia 5 5 2 2 2 2 2 2 2" xfId="45064" xr:uid="{00000000-0005-0000-0000-000046730000}"/>
    <cellStyle name="Migliaia 5 5 2 2 2 2 2 3" xfId="33647" xr:uid="{00000000-0005-0000-0000-000047730000}"/>
    <cellStyle name="Migliaia 5 5 2 2 2 2 3" xfId="16519" xr:uid="{00000000-0005-0000-0000-000048730000}"/>
    <cellStyle name="Migliaia 5 5 2 2 2 2 3 2" xfId="39356" xr:uid="{00000000-0005-0000-0000-000049730000}"/>
    <cellStyle name="Migliaia 5 5 2 2 2 2 4" xfId="27939" xr:uid="{00000000-0005-0000-0000-00004A730000}"/>
    <cellStyle name="Migliaia 5 5 2 2 2 3" xfId="7956" xr:uid="{00000000-0005-0000-0000-00004B730000}"/>
    <cellStyle name="Migliaia 5 5 2 2 2 3 2" xfId="19373" xr:uid="{00000000-0005-0000-0000-00004C730000}"/>
    <cellStyle name="Migliaia 5 5 2 2 2 3 2 2" xfId="42210" xr:uid="{00000000-0005-0000-0000-00004D730000}"/>
    <cellStyle name="Migliaia 5 5 2 2 2 3 3" xfId="30793" xr:uid="{00000000-0005-0000-0000-00004E730000}"/>
    <cellStyle name="Migliaia 5 5 2 2 2 4" xfId="13665" xr:uid="{00000000-0005-0000-0000-00004F730000}"/>
    <cellStyle name="Migliaia 5 5 2 2 2 4 2" xfId="36502" xr:uid="{00000000-0005-0000-0000-000050730000}"/>
    <cellStyle name="Migliaia 5 5 2 2 2 5" xfId="25085" xr:uid="{00000000-0005-0000-0000-000051730000}"/>
    <cellStyle name="Migliaia 5 5 2 2 3" xfId="3674" xr:uid="{00000000-0005-0000-0000-000052730000}"/>
    <cellStyle name="Migliaia 5 5 2 2 3 2" xfId="9383" xr:uid="{00000000-0005-0000-0000-000053730000}"/>
    <cellStyle name="Migliaia 5 5 2 2 3 2 2" xfId="20800" xr:uid="{00000000-0005-0000-0000-000054730000}"/>
    <cellStyle name="Migliaia 5 5 2 2 3 2 2 2" xfId="43637" xr:uid="{00000000-0005-0000-0000-000055730000}"/>
    <cellStyle name="Migliaia 5 5 2 2 3 2 3" xfId="32220" xr:uid="{00000000-0005-0000-0000-000056730000}"/>
    <cellStyle name="Migliaia 5 5 2 2 3 3" xfId="15092" xr:uid="{00000000-0005-0000-0000-000057730000}"/>
    <cellStyle name="Migliaia 5 5 2 2 3 3 2" xfId="37929" xr:uid="{00000000-0005-0000-0000-000058730000}"/>
    <cellStyle name="Migliaia 5 5 2 2 3 4" xfId="26512" xr:uid="{00000000-0005-0000-0000-000059730000}"/>
    <cellStyle name="Migliaia 5 5 2 2 4" xfId="6529" xr:uid="{00000000-0005-0000-0000-00005A730000}"/>
    <cellStyle name="Migliaia 5 5 2 2 4 2" xfId="17946" xr:uid="{00000000-0005-0000-0000-00005B730000}"/>
    <cellStyle name="Migliaia 5 5 2 2 4 2 2" xfId="40783" xr:uid="{00000000-0005-0000-0000-00005C730000}"/>
    <cellStyle name="Migliaia 5 5 2 2 4 3" xfId="29366" xr:uid="{00000000-0005-0000-0000-00005D730000}"/>
    <cellStyle name="Migliaia 5 5 2 2 5" xfId="12238" xr:uid="{00000000-0005-0000-0000-00005E730000}"/>
    <cellStyle name="Migliaia 5 5 2 2 5 2" xfId="35075" xr:uid="{00000000-0005-0000-0000-00005F730000}"/>
    <cellStyle name="Migliaia 5 5 2 2 6" xfId="23658" xr:uid="{00000000-0005-0000-0000-000060730000}"/>
    <cellStyle name="Migliaia 5 5 2 3" xfId="943" xr:uid="{00000000-0005-0000-0000-000061730000}"/>
    <cellStyle name="Migliaia 5 5 2 3 2" xfId="2462" xr:uid="{00000000-0005-0000-0000-000062730000}"/>
    <cellStyle name="Migliaia 5 5 2 3 2 2" xfId="5318" xr:uid="{00000000-0005-0000-0000-000063730000}"/>
    <cellStyle name="Migliaia 5 5 2 3 2 2 2" xfId="11026" xr:uid="{00000000-0005-0000-0000-000064730000}"/>
    <cellStyle name="Migliaia 5 5 2 3 2 2 2 2" xfId="22444" xr:uid="{00000000-0005-0000-0000-000065730000}"/>
    <cellStyle name="Migliaia 5 5 2 3 2 2 2 2 2" xfId="45281" xr:uid="{00000000-0005-0000-0000-000066730000}"/>
    <cellStyle name="Migliaia 5 5 2 3 2 2 2 3" xfId="33864" xr:uid="{00000000-0005-0000-0000-000067730000}"/>
    <cellStyle name="Migliaia 5 5 2 3 2 2 3" xfId="16736" xr:uid="{00000000-0005-0000-0000-000068730000}"/>
    <cellStyle name="Migliaia 5 5 2 3 2 2 3 2" xfId="39573" xr:uid="{00000000-0005-0000-0000-000069730000}"/>
    <cellStyle name="Migliaia 5 5 2 3 2 2 4" xfId="28156" xr:uid="{00000000-0005-0000-0000-00006A730000}"/>
    <cellStyle name="Migliaia 5 5 2 3 2 3" xfId="8173" xr:uid="{00000000-0005-0000-0000-00006B730000}"/>
    <cellStyle name="Migliaia 5 5 2 3 2 3 2" xfId="19590" xr:uid="{00000000-0005-0000-0000-00006C730000}"/>
    <cellStyle name="Migliaia 5 5 2 3 2 3 2 2" xfId="42427" xr:uid="{00000000-0005-0000-0000-00006D730000}"/>
    <cellStyle name="Migliaia 5 5 2 3 2 3 3" xfId="31010" xr:uid="{00000000-0005-0000-0000-00006E730000}"/>
    <cellStyle name="Migliaia 5 5 2 3 2 4" xfId="13882" xr:uid="{00000000-0005-0000-0000-00006F730000}"/>
    <cellStyle name="Migliaia 5 5 2 3 2 4 2" xfId="36719" xr:uid="{00000000-0005-0000-0000-000070730000}"/>
    <cellStyle name="Migliaia 5 5 2 3 2 5" xfId="25302" xr:uid="{00000000-0005-0000-0000-000071730000}"/>
    <cellStyle name="Migliaia 5 5 2 3 3" xfId="3891" xr:uid="{00000000-0005-0000-0000-000072730000}"/>
    <cellStyle name="Migliaia 5 5 2 3 3 2" xfId="9600" xr:uid="{00000000-0005-0000-0000-000073730000}"/>
    <cellStyle name="Migliaia 5 5 2 3 3 2 2" xfId="21017" xr:uid="{00000000-0005-0000-0000-000074730000}"/>
    <cellStyle name="Migliaia 5 5 2 3 3 2 2 2" xfId="43854" xr:uid="{00000000-0005-0000-0000-000075730000}"/>
    <cellStyle name="Migliaia 5 5 2 3 3 2 3" xfId="32437" xr:uid="{00000000-0005-0000-0000-000076730000}"/>
    <cellStyle name="Migliaia 5 5 2 3 3 3" xfId="15309" xr:uid="{00000000-0005-0000-0000-000077730000}"/>
    <cellStyle name="Migliaia 5 5 2 3 3 3 2" xfId="38146" xr:uid="{00000000-0005-0000-0000-000078730000}"/>
    <cellStyle name="Migliaia 5 5 2 3 3 4" xfId="26729" xr:uid="{00000000-0005-0000-0000-000079730000}"/>
    <cellStyle name="Migliaia 5 5 2 3 4" xfId="6746" xr:uid="{00000000-0005-0000-0000-00007A730000}"/>
    <cellStyle name="Migliaia 5 5 2 3 4 2" xfId="18163" xr:uid="{00000000-0005-0000-0000-00007B730000}"/>
    <cellStyle name="Migliaia 5 5 2 3 4 2 2" xfId="41000" xr:uid="{00000000-0005-0000-0000-00007C730000}"/>
    <cellStyle name="Migliaia 5 5 2 3 4 3" xfId="29583" xr:uid="{00000000-0005-0000-0000-00007D730000}"/>
    <cellStyle name="Migliaia 5 5 2 3 5" xfId="12455" xr:uid="{00000000-0005-0000-0000-00007E730000}"/>
    <cellStyle name="Migliaia 5 5 2 3 5 2" xfId="35292" xr:uid="{00000000-0005-0000-0000-00007F730000}"/>
    <cellStyle name="Migliaia 5 5 2 3 6" xfId="23875" xr:uid="{00000000-0005-0000-0000-000080730000}"/>
    <cellStyle name="Migliaia 5 5 2 4" xfId="1190" xr:uid="{00000000-0005-0000-0000-000081730000}"/>
    <cellStyle name="Migliaia 5 5 2 4 2" xfId="2679" xr:uid="{00000000-0005-0000-0000-000082730000}"/>
    <cellStyle name="Migliaia 5 5 2 4 2 2" xfId="5535" xr:uid="{00000000-0005-0000-0000-000083730000}"/>
    <cellStyle name="Migliaia 5 5 2 4 2 2 2" xfId="11243" xr:uid="{00000000-0005-0000-0000-000084730000}"/>
    <cellStyle name="Migliaia 5 5 2 4 2 2 2 2" xfId="22661" xr:uid="{00000000-0005-0000-0000-000085730000}"/>
    <cellStyle name="Migliaia 5 5 2 4 2 2 2 2 2" xfId="45498" xr:uid="{00000000-0005-0000-0000-000086730000}"/>
    <cellStyle name="Migliaia 5 5 2 4 2 2 2 3" xfId="34081" xr:uid="{00000000-0005-0000-0000-000087730000}"/>
    <cellStyle name="Migliaia 5 5 2 4 2 2 3" xfId="16953" xr:uid="{00000000-0005-0000-0000-000088730000}"/>
    <cellStyle name="Migliaia 5 5 2 4 2 2 3 2" xfId="39790" xr:uid="{00000000-0005-0000-0000-000089730000}"/>
    <cellStyle name="Migliaia 5 5 2 4 2 2 4" xfId="28373" xr:uid="{00000000-0005-0000-0000-00008A730000}"/>
    <cellStyle name="Migliaia 5 5 2 4 2 3" xfId="8390" xr:uid="{00000000-0005-0000-0000-00008B730000}"/>
    <cellStyle name="Migliaia 5 5 2 4 2 3 2" xfId="19807" xr:uid="{00000000-0005-0000-0000-00008C730000}"/>
    <cellStyle name="Migliaia 5 5 2 4 2 3 2 2" xfId="42644" xr:uid="{00000000-0005-0000-0000-00008D730000}"/>
    <cellStyle name="Migliaia 5 5 2 4 2 3 3" xfId="31227" xr:uid="{00000000-0005-0000-0000-00008E730000}"/>
    <cellStyle name="Migliaia 5 5 2 4 2 4" xfId="14099" xr:uid="{00000000-0005-0000-0000-00008F730000}"/>
    <cellStyle name="Migliaia 5 5 2 4 2 4 2" xfId="36936" xr:uid="{00000000-0005-0000-0000-000090730000}"/>
    <cellStyle name="Migliaia 5 5 2 4 2 5" xfId="25519" xr:uid="{00000000-0005-0000-0000-000091730000}"/>
    <cellStyle name="Migliaia 5 5 2 4 3" xfId="4108" xr:uid="{00000000-0005-0000-0000-000092730000}"/>
    <cellStyle name="Migliaia 5 5 2 4 3 2" xfId="9817" xr:uid="{00000000-0005-0000-0000-000093730000}"/>
    <cellStyle name="Migliaia 5 5 2 4 3 2 2" xfId="21234" xr:uid="{00000000-0005-0000-0000-000094730000}"/>
    <cellStyle name="Migliaia 5 5 2 4 3 2 2 2" xfId="44071" xr:uid="{00000000-0005-0000-0000-000095730000}"/>
    <cellStyle name="Migliaia 5 5 2 4 3 2 3" xfId="32654" xr:uid="{00000000-0005-0000-0000-000096730000}"/>
    <cellStyle name="Migliaia 5 5 2 4 3 3" xfId="15526" xr:uid="{00000000-0005-0000-0000-000097730000}"/>
    <cellStyle name="Migliaia 5 5 2 4 3 3 2" xfId="38363" xr:uid="{00000000-0005-0000-0000-000098730000}"/>
    <cellStyle name="Migliaia 5 5 2 4 3 4" xfId="26946" xr:uid="{00000000-0005-0000-0000-000099730000}"/>
    <cellStyle name="Migliaia 5 5 2 4 4" xfId="6963" xr:uid="{00000000-0005-0000-0000-00009A730000}"/>
    <cellStyle name="Migliaia 5 5 2 4 4 2" xfId="18380" xr:uid="{00000000-0005-0000-0000-00009B730000}"/>
    <cellStyle name="Migliaia 5 5 2 4 4 2 2" xfId="41217" xr:uid="{00000000-0005-0000-0000-00009C730000}"/>
    <cellStyle name="Migliaia 5 5 2 4 4 3" xfId="29800" xr:uid="{00000000-0005-0000-0000-00009D730000}"/>
    <cellStyle name="Migliaia 5 5 2 4 5" xfId="12672" xr:uid="{00000000-0005-0000-0000-00009E730000}"/>
    <cellStyle name="Migliaia 5 5 2 4 5 2" xfId="35509" xr:uid="{00000000-0005-0000-0000-00009F730000}"/>
    <cellStyle name="Migliaia 5 5 2 4 6" xfId="24092" xr:uid="{00000000-0005-0000-0000-0000A0730000}"/>
    <cellStyle name="Migliaia 5 5 2 5" xfId="1437" xr:uid="{00000000-0005-0000-0000-0000A1730000}"/>
    <cellStyle name="Migliaia 5 5 2 5 2" xfId="2896" xr:uid="{00000000-0005-0000-0000-0000A2730000}"/>
    <cellStyle name="Migliaia 5 5 2 5 2 2" xfId="5752" xr:uid="{00000000-0005-0000-0000-0000A3730000}"/>
    <cellStyle name="Migliaia 5 5 2 5 2 2 2" xfId="11460" xr:uid="{00000000-0005-0000-0000-0000A4730000}"/>
    <cellStyle name="Migliaia 5 5 2 5 2 2 2 2" xfId="22878" xr:uid="{00000000-0005-0000-0000-0000A5730000}"/>
    <cellStyle name="Migliaia 5 5 2 5 2 2 2 2 2" xfId="45715" xr:uid="{00000000-0005-0000-0000-0000A6730000}"/>
    <cellStyle name="Migliaia 5 5 2 5 2 2 2 3" xfId="34298" xr:uid="{00000000-0005-0000-0000-0000A7730000}"/>
    <cellStyle name="Migliaia 5 5 2 5 2 2 3" xfId="17170" xr:uid="{00000000-0005-0000-0000-0000A8730000}"/>
    <cellStyle name="Migliaia 5 5 2 5 2 2 3 2" xfId="40007" xr:uid="{00000000-0005-0000-0000-0000A9730000}"/>
    <cellStyle name="Migliaia 5 5 2 5 2 2 4" xfId="28590" xr:uid="{00000000-0005-0000-0000-0000AA730000}"/>
    <cellStyle name="Migliaia 5 5 2 5 2 3" xfId="8607" xr:uid="{00000000-0005-0000-0000-0000AB730000}"/>
    <cellStyle name="Migliaia 5 5 2 5 2 3 2" xfId="20024" xr:uid="{00000000-0005-0000-0000-0000AC730000}"/>
    <cellStyle name="Migliaia 5 5 2 5 2 3 2 2" xfId="42861" xr:uid="{00000000-0005-0000-0000-0000AD730000}"/>
    <cellStyle name="Migliaia 5 5 2 5 2 3 3" xfId="31444" xr:uid="{00000000-0005-0000-0000-0000AE730000}"/>
    <cellStyle name="Migliaia 5 5 2 5 2 4" xfId="14316" xr:uid="{00000000-0005-0000-0000-0000AF730000}"/>
    <cellStyle name="Migliaia 5 5 2 5 2 4 2" xfId="37153" xr:uid="{00000000-0005-0000-0000-0000B0730000}"/>
    <cellStyle name="Migliaia 5 5 2 5 2 5" xfId="25736" xr:uid="{00000000-0005-0000-0000-0000B1730000}"/>
    <cellStyle name="Migliaia 5 5 2 5 3" xfId="4325" xr:uid="{00000000-0005-0000-0000-0000B2730000}"/>
    <cellStyle name="Migliaia 5 5 2 5 3 2" xfId="10034" xr:uid="{00000000-0005-0000-0000-0000B3730000}"/>
    <cellStyle name="Migliaia 5 5 2 5 3 2 2" xfId="21451" xr:uid="{00000000-0005-0000-0000-0000B4730000}"/>
    <cellStyle name="Migliaia 5 5 2 5 3 2 2 2" xfId="44288" xr:uid="{00000000-0005-0000-0000-0000B5730000}"/>
    <cellStyle name="Migliaia 5 5 2 5 3 2 3" xfId="32871" xr:uid="{00000000-0005-0000-0000-0000B6730000}"/>
    <cellStyle name="Migliaia 5 5 2 5 3 3" xfId="15743" xr:uid="{00000000-0005-0000-0000-0000B7730000}"/>
    <cellStyle name="Migliaia 5 5 2 5 3 3 2" xfId="38580" xr:uid="{00000000-0005-0000-0000-0000B8730000}"/>
    <cellStyle name="Migliaia 5 5 2 5 3 4" xfId="27163" xr:uid="{00000000-0005-0000-0000-0000B9730000}"/>
    <cellStyle name="Migliaia 5 5 2 5 4" xfId="7180" xr:uid="{00000000-0005-0000-0000-0000BA730000}"/>
    <cellStyle name="Migliaia 5 5 2 5 4 2" xfId="18597" xr:uid="{00000000-0005-0000-0000-0000BB730000}"/>
    <cellStyle name="Migliaia 5 5 2 5 4 2 2" xfId="41434" xr:uid="{00000000-0005-0000-0000-0000BC730000}"/>
    <cellStyle name="Migliaia 5 5 2 5 4 3" xfId="30017" xr:uid="{00000000-0005-0000-0000-0000BD730000}"/>
    <cellStyle name="Migliaia 5 5 2 5 5" xfId="12889" xr:uid="{00000000-0005-0000-0000-0000BE730000}"/>
    <cellStyle name="Migliaia 5 5 2 5 5 2" xfId="35726" xr:uid="{00000000-0005-0000-0000-0000BF730000}"/>
    <cellStyle name="Migliaia 5 5 2 5 6" xfId="24309" xr:uid="{00000000-0005-0000-0000-0000C0730000}"/>
    <cellStyle name="Migliaia 5 5 2 6" xfId="1684" xr:uid="{00000000-0005-0000-0000-0000C1730000}"/>
    <cellStyle name="Migliaia 5 5 2 6 2" xfId="3113" xr:uid="{00000000-0005-0000-0000-0000C2730000}"/>
    <cellStyle name="Migliaia 5 5 2 6 2 2" xfId="5969" xr:uid="{00000000-0005-0000-0000-0000C3730000}"/>
    <cellStyle name="Migliaia 5 5 2 6 2 2 2" xfId="11677" xr:uid="{00000000-0005-0000-0000-0000C4730000}"/>
    <cellStyle name="Migliaia 5 5 2 6 2 2 2 2" xfId="23095" xr:uid="{00000000-0005-0000-0000-0000C5730000}"/>
    <cellStyle name="Migliaia 5 5 2 6 2 2 2 2 2" xfId="45932" xr:uid="{00000000-0005-0000-0000-0000C6730000}"/>
    <cellStyle name="Migliaia 5 5 2 6 2 2 2 3" xfId="34515" xr:uid="{00000000-0005-0000-0000-0000C7730000}"/>
    <cellStyle name="Migliaia 5 5 2 6 2 2 3" xfId="17387" xr:uid="{00000000-0005-0000-0000-0000C8730000}"/>
    <cellStyle name="Migliaia 5 5 2 6 2 2 3 2" xfId="40224" xr:uid="{00000000-0005-0000-0000-0000C9730000}"/>
    <cellStyle name="Migliaia 5 5 2 6 2 2 4" xfId="28807" xr:uid="{00000000-0005-0000-0000-0000CA730000}"/>
    <cellStyle name="Migliaia 5 5 2 6 2 3" xfId="8824" xr:uid="{00000000-0005-0000-0000-0000CB730000}"/>
    <cellStyle name="Migliaia 5 5 2 6 2 3 2" xfId="20241" xr:uid="{00000000-0005-0000-0000-0000CC730000}"/>
    <cellStyle name="Migliaia 5 5 2 6 2 3 2 2" xfId="43078" xr:uid="{00000000-0005-0000-0000-0000CD730000}"/>
    <cellStyle name="Migliaia 5 5 2 6 2 3 3" xfId="31661" xr:uid="{00000000-0005-0000-0000-0000CE730000}"/>
    <cellStyle name="Migliaia 5 5 2 6 2 4" xfId="14533" xr:uid="{00000000-0005-0000-0000-0000CF730000}"/>
    <cellStyle name="Migliaia 5 5 2 6 2 4 2" xfId="37370" xr:uid="{00000000-0005-0000-0000-0000D0730000}"/>
    <cellStyle name="Migliaia 5 5 2 6 2 5" xfId="25953" xr:uid="{00000000-0005-0000-0000-0000D1730000}"/>
    <cellStyle name="Migliaia 5 5 2 6 3" xfId="4542" xr:uid="{00000000-0005-0000-0000-0000D2730000}"/>
    <cellStyle name="Migliaia 5 5 2 6 3 2" xfId="10251" xr:uid="{00000000-0005-0000-0000-0000D3730000}"/>
    <cellStyle name="Migliaia 5 5 2 6 3 2 2" xfId="21668" xr:uid="{00000000-0005-0000-0000-0000D4730000}"/>
    <cellStyle name="Migliaia 5 5 2 6 3 2 2 2" xfId="44505" xr:uid="{00000000-0005-0000-0000-0000D5730000}"/>
    <cellStyle name="Migliaia 5 5 2 6 3 2 3" xfId="33088" xr:uid="{00000000-0005-0000-0000-0000D6730000}"/>
    <cellStyle name="Migliaia 5 5 2 6 3 3" xfId="15960" xr:uid="{00000000-0005-0000-0000-0000D7730000}"/>
    <cellStyle name="Migliaia 5 5 2 6 3 3 2" xfId="38797" xr:uid="{00000000-0005-0000-0000-0000D8730000}"/>
    <cellStyle name="Migliaia 5 5 2 6 3 4" xfId="27380" xr:uid="{00000000-0005-0000-0000-0000D9730000}"/>
    <cellStyle name="Migliaia 5 5 2 6 4" xfId="7397" xr:uid="{00000000-0005-0000-0000-0000DA730000}"/>
    <cellStyle name="Migliaia 5 5 2 6 4 2" xfId="18814" xr:uid="{00000000-0005-0000-0000-0000DB730000}"/>
    <cellStyle name="Migliaia 5 5 2 6 4 2 2" xfId="41651" xr:uid="{00000000-0005-0000-0000-0000DC730000}"/>
    <cellStyle name="Migliaia 5 5 2 6 4 3" xfId="30234" xr:uid="{00000000-0005-0000-0000-0000DD730000}"/>
    <cellStyle name="Migliaia 5 5 2 6 5" xfId="13106" xr:uid="{00000000-0005-0000-0000-0000DE730000}"/>
    <cellStyle name="Migliaia 5 5 2 6 5 2" xfId="35943" xr:uid="{00000000-0005-0000-0000-0000DF730000}"/>
    <cellStyle name="Migliaia 5 5 2 6 6" xfId="24526" xr:uid="{00000000-0005-0000-0000-0000E0730000}"/>
    <cellStyle name="Migliaia 5 5 2 7" xfId="2028" xr:uid="{00000000-0005-0000-0000-0000E1730000}"/>
    <cellStyle name="Migliaia 5 5 2 7 2" xfId="4884" xr:uid="{00000000-0005-0000-0000-0000E2730000}"/>
    <cellStyle name="Migliaia 5 5 2 7 2 2" xfId="10592" xr:uid="{00000000-0005-0000-0000-0000E3730000}"/>
    <cellStyle name="Migliaia 5 5 2 7 2 2 2" xfId="22010" xr:uid="{00000000-0005-0000-0000-0000E4730000}"/>
    <cellStyle name="Migliaia 5 5 2 7 2 2 2 2" xfId="44847" xr:uid="{00000000-0005-0000-0000-0000E5730000}"/>
    <cellStyle name="Migliaia 5 5 2 7 2 2 3" xfId="33430" xr:uid="{00000000-0005-0000-0000-0000E6730000}"/>
    <cellStyle name="Migliaia 5 5 2 7 2 3" xfId="16302" xr:uid="{00000000-0005-0000-0000-0000E7730000}"/>
    <cellStyle name="Migliaia 5 5 2 7 2 3 2" xfId="39139" xr:uid="{00000000-0005-0000-0000-0000E8730000}"/>
    <cellStyle name="Migliaia 5 5 2 7 2 4" xfId="27722" xr:uid="{00000000-0005-0000-0000-0000E9730000}"/>
    <cellStyle name="Migliaia 5 5 2 7 3" xfId="7739" xr:uid="{00000000-0005-0000-0000-0000EA730000}"/>
    <cellStyle name="Migliaia 5 5 2 7 3 2" xfId="19156" xr:uid="{00000000-0005-0000-0000-0000EB730000}"/>
    <cellStyle name="Migliaia 5 5 2 7 3 2 2" xfId="41993" xr:uid="{00000000-0005-0000-0000-0000EC730000}"/>
    <cellStyle name="Migliaia 5 5 2 7 3 3" xfId="30576" xr:uid="{00000000-0005-0000-0000-0000ED730000}"/>
    <cellStyle name="Migliaia 5 5 2 7 4" xfId="13448" xr:uid="{00000000-0005-0000-0000-0000EE730000}"/>
    <cellStyle name="Migliaia 5 5 2 7 4 2" xfId="36285" xr:uid="{00000000-0005-0000-0000-0000EF730000}"/>
    <cellStyle name="Migliaia 5 5 2 7 5" xfId="24868" xr:uid="{00000000-0005-0000-0000-0000F0730000}"/>
    <cellStyle name="Migliaia 5 5 2 8" xfId="3457" xr:uid="{00000000-0005-0000-0000-0000F1730000}"/>
    <cellStyle name="Migliaia 5 5 2 8 2" xfId="9166" xr:uid="{00000000-0005-0000-0000-0000F2730000}"/>
    <cellStyle name="Migliaia 5 5 2 8 2 2" xfId="20583" xr:uid="{00000000-0005-0000-0000-0000F3730000}"/>
    <cellStyle name="Migliaia 5 5 2 8 2 2 2" xfId="43420" xr:uid="{00000000-0005-0000-0000-0000F4730000}"/>
    <cellStyle name="Migliaia 5 5 2 8 2 3" xfId="32003" xr:uid="{00000000-0005-0000-0000-0000F5730000}"/>
    <cellStyle name="Migliaia 5 5 2 8 3" xfId="14875" xr:uid="{00000000-0005-0000-0000-0000F6730000}"/>
    <cellStyle name="Migliaia 5 5 2 8 3 2" xfId="37712" xr:uid="{00000000-0005-0000-0000-0000F7730000}"/>
    <cellStyle name="Migliaia 5 5 2 8 4" xfId="26295" xr:uid="{00000000-0005-0000-0000-0000F8730000}"/>
    <cellStyle name="Migliaia 5 5 2 9" xfId="6312" xr:uid="{00000000-0005-0000-0000-0000F9730000}"/>
    <cellStyle name="Migliaia 5 5 2 9 2" xfId="17729" xr:uid="{00000000-0005-0000-0000-0000FA730000}"/>
    <cellStyle name="Migliaia 5 5 2 9 2 2" xfId="40566" xr:uid="{00000000-0005-0000-0000-0000FB730000}"/>
    <cellStyle name="Migliaia 5 5 2 9 3" xfId="29149" xr:uid="{00000000-0005-0000-0000-0000FC730000}"/>
    <cellStyle name="Migliaia 5 5 3" xfId="549" xr:uid="{00000000-0005-0000-0000-0000FD730000}"/>
    <cellStyle name="Migliaia 5 5 3 2" xfId="2131" xr:uid="{00000000-0005-0000-0000-0000FE730000}"/>
    <cellStyle name="Migliaia 5 5 3 2 2" xfId="4987" xr:uid="{00000000-0005-0000-0000-0000FF730000}"/>
    <cellStyle name="Migliaia 5 5 3 2 2 2" xfId="10695" xr:uid="{00000000-0005-0000-0000-000000740000}"/>
    <cellStyle name="Migliaia 5 5 3 2 2 2 2" xfId="22113" xr:uid="{00000000-0005-0000-0000-000001740000}"/>
    <cellStyle name="Migliaia 5 5 3 2 2 2 2 2" xfId="44950" xr:uid="{00000000-0005-0000-0000-000002740000}"/>
    <cellStyle name="Migliaia 5 5 3 2 2 2 3" xfId="33533" xr:uid="{00000000-0005-0000-0000-000003740000}"/>
    <cellStyle name="Migliaia 5 5 3 2 2 3" xfId="16405" xr:uid="{00000000-0005-0000-0000-000004740000}"/>
    <cellStyle name="Migliaia 5 5 3 2 2 3 2" xfId="39242" xr:uid="{00000000-0005-0000-0000-000005740000}"/>
    <cellStyle name="Migliaia 5 5 3 2 2 4" xfId="27825" xr:uid="{00000000-0005-0000-0000-000006740000}"/>
    <cellStyle name="Migliaia 5 5 3 2 3" xfId="7842" xr:uid="{00000000-0005-0000-0000-000007740000}"/>
    <cellStyle name="Migliaia 5 5 3 2 3 2" xfId="19259" xr:uid="{00000000-0005-0000-0000-000008740000}"/>
    <cellStyle name="Migliaia 5 5 3 2 3 2 2" xfId="42096" xr:uid="{00000000-0005-0000-0000-000009740000}"/>
    <cellStyle name="Migliaia 5 5 3 2 3 3" xfId="30679" xr:uid="{00000000-0005-0000-0000-00000A740000}"/>
    <cellStyle name="Migliaia 5 5 3 2 4" xfId="13551" xr:uid="{00000000-0005-0000-0000-00000B740000}"/>
    <cellStyle name="Migliaia 5 5 3 2 4 2" xfId="36388" xr:uid="{00000000-0005-0000-0000-00000C740000}"/>
    <cellStyle name="Migliaia 5 5 3 2 5" xfId="24971" xr:uid="{00000000-0005-0000-0000-00000D740000}"/>
    <cellStyle name="Migliaia 5 5 3 3" xfId="3560" xr:uid="{00000000-0005-0000-0000-00000E740000}"/>
    <cellStyle name="Migliaia 5 5 3 3 2" xfId="9269" xr:uid="{00000000-0005-0000-0000-00000F740000}"/>
    <cellStyle name="Migliaia 5 5 3 3 2 2" xfId="20686" xr:uid="{00000000-0005-0000-0000-000010740000}"/>
    <cellStyle name="Migliaia 5 5 3 3 2 2 2" xfId="43523" xr:uid="{00000000-0005-0000-0000-000011740000}"/>
    <cellStyle name="Migliaia 5 5 3 3 2 3" xfId="32106" xr:uid="{00000000-0005-0000-0000-000012740000}"/>
    <cellStyle name="Migliaia 5 5 3 3 3" xfId="14978" xr:uid="{00000000-0005-0000-0000-000013740000}"/>
    <cellStyle name="Migliaia 5 5 3 3 3 2" xfId="37815" xr:uid="{00000000-0005-0000-0000-000014740000}"/>
    <cellStyle name="Migliaia 5 5 3 3 4" xfId="26398" xr:uid="{00000000-0005-0000-0000-000015740000}"/>
    <cellStyle name="Migliaia 5 5 3 4" xfId="6415" xr:uid="{00000000-0005-0000-0000-000016740000}"/>
    <cellStyle name="Migliaia 5 5 3 4 2" xfId="17832" xr:uid="{00000000-0005-0000-0000-000017740000}"/>
    <cellStyle name="Migliaia 5 5 3 4 2 2" xfId="40669" xr:uid="{00000000-0005-0000-0000-000018740000}"/>
    <cellStyle name="Migliaia 5 5 3 4 3" xfId="29252" xr:uid="{00000000-0005-0000-0000-000019740000}"/>
    <cellStyle name="Migliaia 5 5 3 5" xfId="12124" xr:uid="{00000000-0005-0000-0000-00001A740000}"/>
    <cellStyle name="Migliaia 5 5 3 5 2" xfId="34961" xr:uid="{00000000-0005-0000-0000-00001B740000}"/>
    <cellStyle name="Migliaia 5 5 3 6" xfId="23544" xr:uid="{00000000-0005-0000-0000-00001C740000}"/>
    <cellStyle name="Migliaia 5 5 4" xfId="812" xr:uid="{00000000-0005-0000-0000-00001D740000}"/>
    <cellStyle name="Migliaia 5 5 4 2" xfId="2348" xr:uid="{00000000-0005-0000-0000-00001E740000}"/>
    <cellStyle name="Migliaia 5 5 4 2 2" xfId="5204" xr:uid="{00000000-0005-0000-0000-00001F740000}"/>
    <cellStyle name="Migliaia 5 5 4 2 2 2" xfId="10912" xr:uid="{00000000-0005-0000-0000-000020740000}"/>
    <cellStyle name="Migliaia 5 5 4 2 2 2 2" xfId="22330" xr:uid="{00000000-0005-0000-0000-000021740000}"/>
    <cellStyle name="Migliaia 5 5 4 2 2 2 2 2" xfId="45167" xr:uid="{00000000-0005-0000-0000-000022740000}"/>
    <cellStyle name="Migliaia 5 5 4 2 2 2 3" xfId="33750" xr:uid="{00000000-0005-0000-0000-000023740000}"/>
    <cellStyle name="Migliaia 5 5 4 2 2 3" xfId="16622" xr:uid="{00000000-0005-0000-0000-000024740000}"/>
    <cellStyle name="Migliaia 5 5 4 2 2 3 2" xfId="39459" xr:uid="{00000000-0005-0000-0000-000025740000}"/>
    <cellStyle name="Migliaia 5 5 4 2 2 4" xfId="28042" xr:uid="{00000000-0005-0000-0000-000026740000}"/>
    <cellStyle name="Migliaia 5 5 4 2 3" xfId="8059" xr:uid="{00000000-0005-0000-0000-000027740000}"/>
    <cellStyle name="Migliaia 5 5 4 2 3 2" xfId="19476" xr:uid="{00000000-0005-0000-0000-000028740000}"/>
    <cellStyle name="Migliaia 5 5 4 2 3 2 2" xfId="42313" xr:uid="{00000000-0005-0000-0000-000029740000}"/>
    <cellStyle name="Migliaia 5 5 4 2 3 3" xfId="30896" xr:uid="{00000000-0005-0000-0000-00002A740000}"/>
    <cellStyle name="Migliaia 5 5 4 2 4" xfId="13768" xr:uid="{00000000-0005-0000-0000-00002B740000}"/>
    <cellStyle name="Migliaia 5 5 4 2 4 2" xfId="36605" xr:uid="{00000000-0005-0000-0000-00002C740000}"/>
    <cellStyle name="Migliaia 5 5 4 2 5" xfId="25188" xr:uid="{00000000-0005-0000-0000-00002D740000}"/>
    <cellStyle name="Migliaia 5 5 4 3" xfId="3777" xr:uid="{00000000-0005-0000-0000-00002E740000}"/>
    <cellStyle name="Migliaia 5 5 4 3 2" xfId="9486" xr:uid="{00000000-0005-0000-0000-00002F740000}"/>
    <cellStyle name="Migliaia 5 5 4 3 2 2" xfId="20903" xr:uid="{00000000-0005-0000-0000-000030740000}"/>
    <cellStyle name="Migliaia 5 5 4 3 2 2 2" xfId="43740" xr:uid="{00000000-0005-0000-0000-000031740000}"/>
    <cellStyle name="Migliaia 5 5 4 3 2 3" xfId="32323" xr:uid="{00000000-0005-0000-0000-000032740000}"/>
    <cellStyle name="Migliaia 5 5 4 3 3" xfId="15195" xr:uid="{00000000-0005-0000-0000-000033740000}"/>
    <cellStyle name="Migliaia 5 5 4 3 3 2" xfId="38032" xr:uid="{00000000-0005-0000-0000-000034740000}"/>
    <cellStyle name="Migliaia 5 5 4 3 4" xfId="26615" xr:uid="{00000000-0005-0000-0000-000035740000}"/>
    <cellStyle name="Migliaia 5 5 4 4" xfId="6632" xr:uid="{00000000-0005-0000-0000-000036740000}"/>
    <cellStyle name="Migliaia 5 5 4 4 2" xfId="18049" xr:uid="{00000000-0005-0000-0000-000037740000}"/>
    <cellStyle name="Migliaia 5 5 4 4 2 2" xfId="40886" xr:uid="{00000000-0005-0000-0000-000038740000}"/>
    <cellStyle name="Migliaia 5 5 4 4 3" xfId="29469" xr:uid="{00000000-0005-0000-0000-000039740000}"/>
    <cellStyle name="Migliaia 5 5 4 5" xfId="12341" xr:uid="{00000000-0005-0000-0000-00003A740000}"/>
    <cellStyle name="Migliaia 5 5 4 5 2" xfId="35178" xr:uid="{00000000-0005-0000-0000-00003B740000}"/>
    <cellStyle name="Migliaia 5 5 4 6" xfId="23761" xr:uid="{00000000-0005-0000-0000-00003C740000}"/>
    <cellStyle name="Migliaia 5 5 5" xfId="1059" xr:uid="{00000000-0005-0000-0000-00003D740000}"/>
    <cellStyle name="Migliaia 5 5 5 2" xfId="2565" xr:uid="{00000000-0005-0000-0000-00003E740000}"/>
    <cellStyle name="Migliaia 5 5 5 2 2" xfId="5421" xr:uid="{00000000-0005-0000-0000-00003F740000}"/>
    <cellStyle name="Migliaia 5 5 5 2 2 2" xfId="11129" xr:uid="{00000000-0005-0000-0000-000040740000}"/>
    <cellStyle name="Migliaia 5 5 5 2 2 2 2" xfId="22547" xr:uid="{00000000-0005-0000-0000-000041740000}"/>
    <cellStyle name="Migliaia 5 5 5 2 2 2 2 2" xfId="45384" xr:uid="{00000000-0005-0000-0000-000042740000}"/>
    <cellStyle name="Migliaia 5 5 5 2 2 2 3" xfId="33967" xr:uid="{00000000-0005-0000-0000-000043740000}"/>
    <cellStyle name="Migliaia 5 5 5 2 2 3" xfId="16839" xr:uid="{00000000-0005-0000-0000-000044740000}"/>
    <cellStyle name="Migliaia 5 5 5 2 2 3 2" xfId="39676" xr:uid="{00000000-0005-0000-0000-000045740000}"/>
    <cellStyle name="Migliaia 5 5 5 2 2 4" xfId="28259" xr:uid="{00000000-0005-0000-0000-000046740000}"/>
    <cellStyle name="Migliaia 5 5 5 2 3" xfId="8276" xr:uid="{00000000-0005-0000-0000-000047740000}"/>
    <cellStyle name="Migliaia 5 5 5 2 3 2" xfId="19693" xr:uid="{00000000-0005-0000-0000-000048740000}"/>
    <cellStyle name="Migliaia 5 5 5 2 3 2 2" xfId="42530" xr:uid="{00000000-0005-0000-0000-000049740000}"/>
    <cellStyle name="Migliaia 5 5 5 2 3 3" xfId="31113" xr:uid="{00000000-0005-0000-0000-00004A740000}"/>
    <cellStyle name="Migliaia 5 5 5 2 4" xfId="13985" xr:uid="{00000000-0005-0000-0000-00004B740000}"/>
    <cellStyle name="Migliaia 5 5 5 2 4 2" xfId="36822" xr:uid="{00000000-0005-0000-0000-00004C740000}"/>
    <cellStyle name="Migliaia 5 5 5 2 5" xfId="25405" xr:uid="{00000000-0005-0000-0000-00004D740000}"/>
    <cellStyle name="Migliaia 5 5 5 3" xfId="3994" xr:uid="{00000000-0005-0000-0000-00004E740000}"/>
    <cellStyle name="Migliaia 5 5 5 3 2" xfId="9703" xr:uid="{00000000-0005-0000-0000-00004F740000}"/>
    <cellStyle name="Migliaia 5 5 5 3 2 2" xfId="21120" xr:uid="{00000000-0005-0000-0000-000050740000}"/>
    <cellStyle name="Migliaia 5 5 5 3 2 2 2" xfId="43957" xr:uid="{00000000-0005-0000-0000-000051740000}"/>
    <cellStyle name="Migliaia 5 5 5 3 2 3" xfId="32540" xr:uid="{00000000-0005-0000-0000-000052740000}"/>
    <cellStyle name="Migliaia 5 5 5 3 3" xfId="15412" xr:uid="{00000000-0005-0000-0000-000053740000}"/>
    <cellStyle name="Migliaia 5 5 5 3 3 2" xfId="38249" xr:uid="{00000000-0005-0000-0000-000054740000}"/>
    <cellStyle name="Migliaia 5 5 5 3 4" xfId="26832" xr:uid="{00000000-0005-0000-0000-000055740000}"/>
    <cellStyle name="Migliaia 5 5 5 4" xfId="6849" xr:uid="{00000000-0005-0000-0000-000056740000}"/>
    <cellStyle name="Migliaia 5 5 5 4 2" xfId="18266" xr:uid="{00000000-0005-0000-0000-000057740000}"/>
    <cellStyle name="Migliaia 5 5 5 4 2 2" xfId="41103" xr:uid="{00000000-0005-0000-0000-000058740000}"/>
    <cellStyle name="Migliaia 5 5 5 4 3" xfId="29686" xr:uid="{00000000-0005-0000-0000-000059740000}"/>
    <cellStyle name="Migliaia 5 5 5 5" xfId="12558" xr:uid="{00000000-0005-0000-0000-00005A740000}"/>
    <cellStyle name="Migliaia 5 5 5 5 2" xfId="35395" xr:uid="{00000000-0005-0000-0000-00005B740000}"/>
    <cellStyle name="Migliaia 5 5 5 6" xfId="23978" xr:uid="{00000000-0005-0000-0000-00005C740000}"/>
    <cellStyle name="Migliaia 5 5 6" xfId="1306" xr:uid="{00000000-0005-0000-0000-00005D740000}"/>
    <cellStyle name="Migliaia 5 5 6 2" xfId="2782" xr:uid="{00000000-0005-0000-0000-00005E740000}"/>
    <cellStyle name="Migliaia 5 5 6 2 2" xfId="5638" xr:uid="{00000000-0005-0000-0000-00005F740000}"/>
    <cellStyle name="Migliaia 5 5 6 2 2 2" xfId="11346" xr:uid="{00000000-0005-0000-0000-000060740000}"/>
    <cellStyle name="Migliaia 5 5 6 2 2 2 2" xfId="22764" xr:uid="{00000000-0005-0000-0000-000061740000}"/>
    <cellStyle name="Migliaia 5 5 6 2 2 2 2 2" xfId="45601" xr:uid="{00000000-0005-0000-0000-000062740000}"/>
    <cellStyle name="Migliaia 5 5 6 2 2 2 3" xfId="34184" xr:uid="{00000000-0005-0000-0000-000063740000}"/>
    <cellStyle name="Migliaia 5 5 6 2 2 3" xfId="17056" xr:uid="{00000000-0005-0000-0000-000064740000}"/>
    <cellStyle name="Migliaia 5 5 6 2 2 3 2" xfId="39893" xr:uid="{00000000-0005-0000-0000-000065740000}"/>
    <cellStyle name="Migliaia 5 5 6 2 2 4" xfId="28476" xr:uid="{00000000-0005-0000-0000-000066740000}"/>
    <cellStyle name="Migliaia 5 5 6 2 3" xfId="8493" xr:uid="{00000000-0005-0000-0000-000067740000}"/>
    <cellStyle name="Migliaia 5 5 6 2 3 2" xfId="19910" xr:uid="{00000000-0005-0000-0000-000068740000}"/>
    <cellStyle name="Migliaia 5 5 6 2 3 2 2" xfId="42747" xr:uid="{00000000-0005-0000-0000-000069740000}"/>
    <cellStyle name="Migliaia 5 5 6 2 3 3" xfId="31330" xr:uid="{00000000-0005-0000-0000-00006A740000}"/>
    <cellStyle name="Migliaia 5 5 6 2 4" xfId="14202" xr:uid="{00000000-0005-0000-0000-00006B740000}"/>
    <cellStyle name="Migliaia 5 5 6 2 4 2" xfId="37039" xr:uid="{00000000-0005-0000-0000-00006C740000}"/>
    <cellStyle name="Migliaia 5 5 6 2 5" xfId="25622" xr:uid="{00000000-0005-0000-0000-00006D740000}"/>
    <cellStyle name="Migliaia 5 5 6 3" xfId="4211" xr:uid="{00000000-0005-0000-0000-00006E740000}"/>
    <cellStyle name="Migliaia 5 5 6 3 2" xfId="9920" xr:uid="{00000000-0005-0000-0000-00006F740000}"/>
    <cellStyle name="Migliaia 5 5 6 3 2 2" xfId="21337" xr:uid="{00000000-0005-0000-0000-000070740000}"/>
    <cellStyle name="Migliaia 5 5 6 3 2 2 2" xfId="44174" xr:uid="{00000000-0005-0000-0000-000071740000}"/>
    <cellStyle name="Migliaia 5 5 6 3 2 3" xfId="32757" xr:uid="{00000000-0005-0000-0000-000072740000}"/>
    <cellStyle name="Migliaia 5 5 6 3 3" xfId="15629" xr:uid="{00000000-0005-0000-0000-000073740000}"/>
    <cellStyle name="Migliaia 5 5 6 3 3 2" xfId="38466" xr:uid="{00000000-0005-0000-0000-000074740000}"/>
    <cellStyle name="Migliaia 5 5 6 3 4" xfId="27049" xr:uid="{00000000-0005-0000-0000-000075740000}"/>
    <cellStyle name="Migliaia 5 5 6 4" xfId="7066" xr:uid="{00000000-0005-0000-0000-000076740000}"/>
    <cellStyle name="Migliaia 5 5 6 4 2" xfId="18483" xr:uid="{00000000-0005-0000-0000-000077740000}"/>
    <cellStyle name="Migliaia 5 5 6 4 2 2" xfId="41320" xr:uid="{00000000-0005-0000-0000-000078740000}"/>
    <cellStyle name="Migliaia 5 5 6 4 3" xfId="29903" xr:uid="{00000000-0005-0000-0000-000079740000}"/>
    <cellStyle name="Migliaia 5 5 6 5" xfId="12775" xr:uid="{00000000-0005-0000-0000-00007A740000}"/>
    <cellStyle name="Migliaia 5 5 6 5 2" xfId="35612" xr:uid="{00000000-0005-0000-0000-00007B740000}"/>
    <cellStyle name="Migliaia 5 5 6 6" xfId="24195" xr:uid="{00000000-0005-0000-0000-00007C740000}"/>
    <cellStyle name="Migliaia 5 5 7" xfId="1553" xr:uid="{00000000-0005-0000-0000-00007D740000}"/>
    <cellStyle name="Migliaia 5 5 7 2" xfId="2999" xr:uid="{00000000-0005-0000-0000-00007E740000}"/>
    <cellStyle name="Migliaia 5 5 7 2 2" xfId="5855" xr:uid="{00000000-0005-0000-0000-00007F740000}"/>
    <cellStyle name="Migliaia 5 5 7 2 2 2" xfId="11563" xr:uid="{00000000-0005-0000-0000-000080740000}"/>
    <cellStyle name="Migliaia 5 5 7 2 2 2 2" xfId="22981" xr:uid="{00000000-0005-0000-0000-000081740000}"/>
    <cellStyle name="Migliaia 5 5 7 2 2 2 2 2" xfId="45818" xr:uid="{00000000-0005-0000-0000-000082740000}"/>
    <cellStyle name="Migliaia 5 5 7 2 2 2 3" xfId="34401" xr:uid="{00000000-0005-0000-0000-000083740000}"/>
    <cellStyle name="Migliaia 5 5 7 2 2 3" xfId="17273" xr:uid="{00000000-0005-0000-0000-000084740000}"/>
    <cellStyle name="Migliaia 5 5 7 2 2 3 2" xfId="40110" xr:uid="{00000000-0005-0000-0000-000085740000}"/>
    <cellStyle name="Migliaia 5 5 7 2 2 4" xfId="28693" xr:uid="{00000000-0005-0000-0000-000086740000}"/>
    <cellStyle name="Migliaia 5 5 7 2 3" xfId="8710" xr:uid="{00000000-0005-0000-0000-000087740000}"/>
    <cellStyle name="Migliaia 5 5 7 2 3 2" xfId="20127" xr:uid="{00000000-0005-0000-0000-000088740000}"/>
    <cellStyle name="Migliaia 5 5 7 2 3 2 2" xfId="42964" xr:uid="{00000000-0005-0000-0000-000089740000}"/>
    <cellStyle name="Migliaia 5 5 7 2 3 3" xfId="31547" xr:uid="{00000000-0005-0000-0000-00008A740000}"/>
    <cellStyle name="Migliaia 5 5 7 2 4" xfId="14419" xr:uid="{00000000-0005-0000-0000-00008B740000}"/>
    <cellStyle name="Migliaia 5 5 7 2 4 2" xfId="37256" xr:uid="{00000000-0005-0000-0000-00008C740000}"/>
    <cellStyle name="Migliaia 5 5 7 2 5" xfId="25839" xr:uid="{00000000-0005-0000-0000-00008D740000}"/>
    <cellStyle name="Migliaia 5 5 7 3" xfId="4428" xr:uid="{00000000-0005-0000-0000-00008E740000}"/>
    <cellStyle name="Migliaia 5 5 7 3 2" xfId="10137" xr:uid="{00000000-0005-0000-0000-00008F740000}"/>
    <cellStyle name="Migliaia 5 5 7 3 2 2" xfId="21554" xr:uid="{00000000-0005-0000-0000-000090740000}"/>
    <cellStyle name="Migliaia 5 5 7 3 2 2 2" xfId="44391" xr:uid="{00000000-0005-0000-0000-000091740000}"/>
    <cellStyle name="Migliaia 5 5 7 3 2 3" xfId="32974" xr:uid="{00000000-0005-0000-0000-000092740000}"/>
    <cellStyle name="Migliaia 5 5 7 3 3" xfId="15846" xr:uid="{00000000-0005-0000-0000-000093740000}"/>
    <cellStyle name="Migliaia 5 5 7 3 3 2" xfId="38683" xr:uid="{00000000-0005-0000-0000-000094740000}"/>
    <cellStyle name="Migliaia 5 5 7 3 4" xfId="27266" xr:uid="{00000000-0005-0000-0000-000095740000}"/>
    <cellStyle name="Migliaia 5 5 7 4" xfId="7283" xr:uid="{00000000-0005-0000-0000-000096740000}"/>
    <cellStyle name="Migliaia 5 5 7 4 2" xfId="18700" xr:uid="{00000000-0005-0000-0000-000097740000}"/>
    <cellStyle name="Migliaia 5 5 7 4 2 2" xfId="41537" xr:uid="{00000000-0005-0000-0000-000098740000}"/>
    <cellStyle name="Migliaia 5 5 7 4 3" xfId="30120" xr:uid="{00000000-0005-0000-0000-000099740000}"/>
    <cellStyle name="Migliaia 5 5 7 5" xfId="12992" xr:uid="{00000000-0005-0000-0000-00009A740000}"/>
    <cellStyle name="Migliaia 5 5 7 5 2" xfId="35829" xr:uid="{00000000-0005-0000-0000-00009B740000}"/>
    <cellStyle name="Migliaia 5 5 7 6" xfId="24412" xr:uid="{00000000-0005-0000-0000-00009C740000}"/>
    <cellStyle name="Migliaia 5 5 8" xfId="1898" xr:uid="{00000000-0005-0000-0000-00009D740000}"/>
    <cellStyle name="Migliaia 5 5 8 2" xfId="4754" xr:uid="{00000000-0005-0000-0000-00009E740000}"/>
    <cellStyle name="Migliaia 5 5 8 2 2" xfId="10463" xr:uid="{00000000-0005-0000-0000-00009F740000}"/>
    <cellStyle name="Migliaia 5 5 8 2 2 2" xfId="21880" xr:uid="{00000000-0005-0000-0000-0000A0740000}"/>
    <cellStyle name="Migliaia 5 5 8 2 2 2 2" xfId="44717" xr:uid="{00000000-0005-0000-0000-0000A1740000}"/>
    <cellStyle name="Migliaia 5 5 8 2 2 3" xfId="33300" xr:uid="{00000000-0005-0000-0000-0000A2740000}"/>
    <cellStyle name="Migliaia 5 5 8 2 3" xfId="16172" xr:uid="{00000000-0005-0000-0000-0000A3740000}"/>
    <cellStyle name="Migliaia 5 5 8 2 3 2" xfId="39009" xr:uid="{00000000-0005-0000-0000-0000A4740000}"/>
    <cellStyle name="Migliaia 5 5 8 2 4" xfId="27592" xr:uid="{00000000-0005-0000-0000-0000A5740000}"/>
    <cellStyle name="Migliaia 5 5 8 3" xfId="7609" xr:uid="{00000000-0005-0000-0000-0000A6740000}"/>
    <cellStyle name="Migliaia 5 5 8 3 2" xfId="19026" xr:uid="{00000000-0005-0000-0000-0000A7740000}"/>
    <cellStyle name="Migliaia 5 5 8 3 2 2" xfId="41863" xr:uid="{00000000-0005-0000-0000-0000A8740000}"/>
    <cellStyle name="Migliaia 5 5 8 3 3" xfId="30446" xr:uid="{00000000-0005-0000-0000-0000A9740000}"/>
    <cellStyle name="Migliaia 5 5 8 4" xfId="13318" xr:uid="{00000000-0005-0000-0000-0000AA740000}"/>
    <cellStyle name="Migliaia 5 5 8 4 2" xfId="36155" xr:uid="{00000000-0005-0000-0000-0000AB740000}"/>
    <cellStyle name="Migliaia 5 5 8 5" xfId="24738" xr:uid="{00000000-0005-0000-0000-0000AC740000}"/>
    <cellStyle name="Migliaia 5 5 9" xfId="3327" xr:uid="{00000000-0005-0000-0000-0000AD740000}"/>
    <cellStyle name="Migliaia 5 5 9 2" xfId="9036" xr:uid="{00000000-0005-0000-0000-0000AE740000}"/>
    <cellStyle name="Migliaia 5 5 9 2 2" xfId="20453" xr:uid="{00000000-0005-0000-0000-0000AF740000}"/>
    <cellStyle name="Migliaia 5 5 9 2 2 2" xfId="43290" xr:uid="{00000000-0005-0000-0000-0000B0740000}"/>
    <cellStyle name="Migliaia 5 5 9 2 3" xfId="31873" xr:uid="{00000000-0005-0000-0000-0000B1740000}"/>
    <cellStyle name="Migliaia 5 5 9 3" xfId="14745" xr:uid="{00000000-0005-0000-0000-0000B2740000}"/>
    <cellStyle name="Migliaia 5 5 9 3 2" xfId="37582" xr:uid="{00000000-0005-0000-0000-0000B3740000}"/>
    <cellStyle name="Migliaia 5 5 9 4" xfId="26165" xr:uid="{00000000-0005-0000-0000-0000B4740000}"/>
    <cellStyle name="Migliaia 5 6" xfId="381" xr:uid="{00000000-0005-0000-0000-0000B5740000}"/>
    <cellStyle name="Migliaia 5 6 10" xfId="11981" xr:uid="{00000000-0005-0000-0000-0000B6740000}"/>
    <cellStyle name="Migliaia 5 6 10 2" xfId="34818" xr:uid="{00000000-0005-0000-0000-0000B7740000}"/>
    <cellStyle name="Migliaia 5 6 11" xfId="23401" xr:uid="{00000000-0005-0000-0000-0000B8740000}"/>
    <cellStyle name="Migliaia 5 6 2" xfId="635" xr:uid="{00000000-0005-0000-0000-0000B9740000}"/>
    <cellStyle name="Migliaia 5 6 2 2" xfId="2205" xr:uid="{00000000-0005-0000-0000-0000BA740000}"/>
    <cellStyle name="Migliaia 5 6 2 2 2" xfId="5061" xr:uid="{00000000-0005-0000-0000-0000BB740000}"/>
    <cellStyle name="Migliaia 5 6 2 2 2 2" xfId="10769" xr:uid="{00000000-0005-0000-0000-0000BC740000}"/>
    <cellStyle name="Migliaia 5 6 2 2 2 2 2" xfId="22187" xr:uid="{00000000-0005-0000-0000-0000BD740000}"/>
    <cellStyle name="Migliaia 5 6 2 2 2 2 2 2" xfId="45024" xr:uid="{00000000-0005-0000-0000-0000BE740000}"/>
    <cellStyle name="Migliaia 5 6 2 2 2 2 3" xfId="33607" xr:uid="{00000000-0005-0000-0000-0000BF740000}"/>
    <cellStyle name="Migliaia 5 6 2 2 2 3" xfId="16479" xr:uid="{00000000-0005-0000-0000-0000C0740000}"/>
    <cellStyle name="Migliaia 5 6 2 2 2 3 2" xfId="39316" xr:uid="{00000000-0005-0000-0000-0000C1740000}"/>
    <cellStyle name="Migliaia 5 6 2 2 2 4" xfId="27899" xr:uid="{00000000-0005-0000-0000-0000C2740000}"/>
    <cellStyle name="Migliaia 5 6 2 2 3" xfId="7916" xr:uid="{00000000-0005-0000-0000-0000C3740000}"/>
    <cellStyle name="Migliaia 5 6 2 2 3 2" xfId="19333" xr:uid="{00000000-0005-0000-0000-0000C4740000}"/>
    <cellStyle name="Migliaia 5 6 2 2 3 2 2" xfId="42170" xr:uid="{00000000-0005-0000-0000-0000C5740000}"/>
    <cellStyle name="Migliaia 5 6 2 2 3 3" xfId="30753" xr:uid="{00000000-0005-0000-0000-0000C6740000}"/>
    <cellStyle name="Migliaia 5 6 2 2 4" xfId="13625" xr:uid="{00000000-0005-0000-0000-0000C7740000}"/>
    <cellStyle name="Migliaia 5 6 2 2 4 2" xfId="36462" xr:uid="{00000000-0005-0000-0000-0000C8740000}"/>
    <cellStyle name="Migliaia 5 6 2 2 5" xfId="25045" xr:uid="{00000000-0005-0000-0000-0000C9740000}"/>
    <cellStyle name="Migliaia 5 6 2 3" xfId="3634" xr:uid="{00000000-0005-0000-0000-0000CA740000}"/>
    <cellStyle name="Migliaia 5 6 2 3 2" xfId="9343" xr:uid="{00000000-0005-0000-0000-0000CB740000}"/>
    <cellStyle name="Migliaia 5 6 2 3 2 2" xfId="20760" xr:uid="{00000000-0005-0000-0000-0000CC740000}"/>
    <cellStyle name="Migliaia 5 6 2 3 2 2 2" xfId="43597" xr:uid="{00000000-0005-0000-0000-0000CD740000}"/>
    <cellStyle name="Migliaia 5 6 2 3 2 3" xfId="32180" xr:uid="{00000000-0005-0000-0000-0000CE740000}"/>
    <cellStyle name="Migliaia 5 6 2 3 3" xfId="15052" xr:uid="{00000000-0005-0000-0000-0000CF740000}"/>
    <cellStyle name="Migliaia 5 6 2 3 3 2" xfId="37889" xr:uid="{00000000-0005-0000-0000-0000D0740000}"/>
    <cellStyle name="Migliaia 5 6 2 3 4" xfId="26472" xr:uid="{00000000-0005-0000-0000-0000D1740000}"/>
    <cellStyle name="Migliaia 5 6 2 4" xfId="6489" xr:uid="{00000000-0005-0000-0000-0000D2740000}"/>
    <cellStyle name="Migliaia 5 6 2 4 2" xfId="17906" xr:uid="{00000000-0005-0000-0000-0000D3740000}"/>
    <cellStyle name="Migliaia 5 6 2 4 2 2" xfId="40743" xr:uid="{00000000-0005-0000-0000-0000D4740000}"/>
    <cellStyle name="Migliaia 5 6 2 4 3" xfId="29326" xr:uid="{00000000-0005-0000-0000-0000D5740000}"/>
    <cellStyle name="Migliaia 5 6 2 5" xfId="12198" xr:uid="{00000000-0005-0000-0000-0000D6740000}"/>
    <cellStyle name="Migliaia 5 6 2 5 2" xfId="35035" xr:uid="{00000000-0005-0000-0000-0000D7740000}"/>
    <cellStyle name="Migliaia 5 6 2 6" xfId="23618" xr:uid="{00000000-0005-0000-0000-0000D8740000}"/>
    <cellStyle name="Migliaia 5 6 3" xfId="895" xr:uid="{00000000-0005-0000-0000-0000D9740000}"/>
    <cellStyle name="Migliaia 5 6 3 2" xfId="2422" xr:uid="{00000000-0005-0000-0000-0000DA740000}"/>
    <cellStyle name="Migliaia 5 6 3 2 2" xfId="5278" xr:uid="{00000000-0005-0000-0000-0000DB740000}"/>
    <cellStyle name="Migliaia 5 6 3 2 2 2" xfId="10986" xr:uid="{00000000-0005-0000-0000-0000DC740000}"/>
    <cellStyle name="Migliaia 5 6 3 2 2 2 2" xfId="22404" xr:uid="{00000000-0005-0000-0000-0000DD740000}"/>
    <cellStyle name="Migliaia 5 6 3 2 2 2 2 2" xfId="45241" xr:uid="{00000000-0005-0000-0000-0000DE740000}"/>
    <cellStyle name="Migliaia 5 6 3 2 2 2 3" xfId="33824" xr:uid="{00000000-0005-0000-0000-0000DF740000}"/>
    <cellStyle name="Migliaia 5 6 3 2 2 3" xfId="16696" xr:uid="{00000000-0005-0000-0000-0000E0740000}"/>
    <cellStyle name="Migliaia 5 6 3 2 2 3 2" xfId="39533" xr:uid="{00000000-0005-0000-0000-0000E1740000}"/>
    <cellStyle name="Migliaia 5 6 3 2 2 4" xfId="28116" xr:uid="{00000000-0005-0000-0000-0000E2740000}"/>
    <cellStyle name="Migliaia 5 6 3 2 3" xfId="8133" xr:uid="{00000000-0005-0000-0000-0000E3740000}"/>
    <cellStyle name="Migliaia 5 6 3 2 3 2" xfId="19550" xr:uid="{00000000-0005-0000-0000-0000E4740000}"/>
    <cellStyle name="Migliaia 5 6 3 2 3 2 2" xfId="42387" xr:uid="{00000000-0005-0000-0000-0000E5740000}"/>
    <cellStyle name="Migliaia 5 6 3 2 3 3" xfId="30970" xr:uid="{00000000-0005-0000-0000-0000E6740000}"/>
    <cellStyle name="Migliaia 5 6 3 2 4" xfId="13842" xr:uid="{00000000-0005-0000-0000-0000E7740000}"/>
    <cellStyle name="Migliaia 5 6 3 2 4 2" xfId="36679" xr:uid="{00000000-0005-0000-0000-0000E8740000}"/>
    <cellStyle name="Migliaia 5 6 3 2 5" xfId="25262" xr:uid="{00000000-0005-0000-0000-0000E9740000}"/>
    <cellStyle name="Migliaia 5 6 3 3" xfId="3851" xr:uid="{00000000-0005-0000-0000-0000EA740000}"/>
    <cellStyle name="Migliaia 5 6 3 3 2" xfId="9560" xr:uid="{00000000-0005-0000-0000-0000EB740000}"/>
    <cellStyle name="Migliaia 5 6 3 3 2 2" xfId="20977" xr:uid="{00000000-0005-0000-0000-0000EC740000}"/>
    <cellStyle name="Migliaia 5 6 3 3 2 2 2" xfId="43814" xr:uid="{00000000-0005-0000-0000-0000ED740000}"/>
    <cellStyle name="Migliaia 5 6 3 3 2 3" xfId="32397" xr:uid="{00000000-0005-0000-0000-0000EE740000}"/>
    <cellStyle name="Migliaia 5 6 3 3 3" xfId="15269" xr:uid="{00000000-0005-0000-0000-0000EF740000}"/>
    <cellStyle name="Migliaia 5 6 3 3 3 2" xfId="38106" xr:uid="{00000000-0005-0000-0000-0000F0740000}"/>
    <cellStyle name="Migliaia 5 6 3 3 4" xfId="26689" xr:uid="{00000000-0005-0000-0000-0000F1740000}"/>
    <cellStyle name="Migliaia 5 6 3 4" xfId="6706" xr:uid="{00000000-0005-0000-0000-0000F2740000}"/>
    <cellStyle name="Migliaia 5 6 3 4 2" xfId="18123" xr:uid="{00000000-0005-0000-0000-0000F3740000}"/>
    <cellStyle name="Migliaia 5 6 3 4 2 2" xfId="40960" xr:uid="{00000000-0005-0000-0000-0000F4740000}"/>
    <cellStyle name="Migliaia 5 6 3 4 3" xfId="29543" xr:uid="{00000000-0005-0000-0000-0000F5740000}"/>
    <cellStyle name="Migliaia 5 6 3 5" xfId="12415" xr:uid="{00000000-0005-0000-0000-0000F6740000}"/>
    <cellStyle name="Migliaia 5 6 3 5 2" xfId="35252" xr:uid="{00000000-0005-0000-0000-0000F7740000}"/>
    <cellStyle name="Migliaia 5 6 3 6" xfId="23835" xr:uid="{00000000-0005-0000-0000-0000F8740000}"/>
    <cellStyle name="Migliaia 5 6 4" xfId="1142" xr:uid="{00000000-0005-0000-0000-0000F9740000}"/>
    <cellStyle name="Migliaia 5 6 4 2" xfId="2639" xr:uid="{00000000-0005-0000-0000-0000FA740000}"/>
    <cellStyle name="Migliaia 5 6 4 2 2" xfId="5495" xr:uid="{00000000-0005-0000-0000-0000FB740000}"/>
    <cellStyle name="Migliaia 5 6 4 2 2 2" xfId="11203" xr:uid="{00000000-0005-0000-0000-0000FC740000}"/>
    <cellStyle name="Migliaia 5 6 4 2 2 2 2" xfId="22621" xr:uid="{00000000-0005-0000-0000-0000FD740000}"/>
    <cellStyle name="Migliaia 5 6 4 2 2 2 2 2" xfId="45458" xr:uid="{00000000-0005-0000-0000-0000FE740000}"/>
    <cellStyle name="Migliaia 5 6 4 2 2 2 3" xfId="34041" xr:uid="{00000000-0005-0000-0000-0000FF740000}"/>
    <cellStyle name="Migliaia 5 6 4 2 2 3" xfId="16913" xr:uid="{00000000-0005-0000-0000-000000750000}"/>
    <cellStyle name="Migliaia 5 6 4 2 2 3 2" xfId="39750" xr:uid="{00000000-0005-0000-0000-000001750000}"/>
    <cellStyle name="Migliaia 5 6 4 2 2 4" xfId="28333" xr:uid="{00000000-0005-0000-0000-000002750000}"/>
    <cellStyle name="Migliaia 5 6 4 2 3" xfId="8350" xr:uid="{00000000-0005-0000-0000-000003750000}"/>
    <cellStyle name="Migliaia 5 6 4 2 3 2" xfId="19767" xr:uid="{00000000-0005-0000-0000-000004750000}"/>
    <cellStyle name="Migliaia 5 6 4 2 3 2 2" xfId="42604" xr:uid="{00000000-0005-0000-0000-000005750000}"/>
    <cellStyle name="Migliaia 5 6 4 2 3 3" xfId="31187" xr:uid="{00000000-0005-0000-0000-000006750000}"/>
    <cellStyle name="Migliaia 5 6 4 2 4" xfId="14059" xr:uid="{00000000-0005-0000-0000-000007750000}"/>
    <cellStyle name="Migliaia 5 6 4 2 4 2" xfId="36896" xr:uid="{00000000-0005-0000-0000-000008750000}"/>
    <cellStyle name="Migliaia 5 6 4 2 5" xfId="25479" xr:uid="{00000000-0005-0000-0000-000009750000}"/>
    <cellStyle name="Migliaia 5 6 4 3" xfId="4068" xr:uid="{00000000-0005-0000-0000-00000A750000}"/>
    <cellStyle name="Migliaia 5 6 4 3 2" xfId="9777" xr:uid="{00000000-0005-0000-0000-00000B750000}"/>
    <cellStyle name="Migliaia 5 6 4 3 2 2" xfId="21194" xr:uid="{00000000-0005-0000-0000-00000C750000}"/>
    <cellStyle name="Migliaia 5 6 4 3 2 2 2" xfId="44031" xr:uid="{00000000-0005-0000-0000-00000D750000}"/>
    <cellStyle name="Migliaia 5 6 4 3 2 3" xfId="32614" xr:uid="{00000000-0005-0000-0000-00000E750000}"/>
    <cellStyle name="Migliaia 5 6 4 3 3" xfId="15486" xr:uid="{00000000-0005-0000-0000-00000F750000}"/>
    <cellStyle name="Migliaia 5 6 4 3 3 2" xfId="38323" xr:uid="{00000000-0005-0000-0000-000010750000}"/>
    <cellStyle name="Migliaia 5 6 4 3 4" xfId="26906" xr:uid="{00000000-0005-0000-0000-000011750000}"/>
    <cellStyle name="Migliaia 5 6 4 4" xfId="6923" xr:uid="{00000000-0005-0000-0000-000012750000}"/>
    <cellStyle name="Migliaia 5 6 4 4 2" xfId="18340" xr:uid="{00000000-0005-0000-0000-000013750000}"/>
    <cellStyle name="Migliaia 5 6 4 4 2 2" xfId="41177" xr:uid="{00000000-0005-0000-0000-000014750000}"/>
    <cellStyle name="Migliaia 5 6 4 4 3" xfId="29760" xr:uid="{00000000-0005-0000-0000-000015750000}"/>
    <cellStyle name="Migliaia 5 6 4 5" xfId="12632" xr:uid="{00000000-0005-0000-0000-000016750000}"/>
    <cellStyle name="Migliaia 5 6 4 5 2" xfId="35469" xr:uid="{00000000-0005-0000-0000-000017750000}"/>
    <cellStyle name="Migliaia 5 6 4 6" xfId="24052" xr:uid="{00000000-0005-0000-0000-000018750000}"/>
    <cellStyle name="Migliaia 5 6 5" xfId="1389" xr:uid="{00000000-0005-0000-0000-000019750000}"/>
    <cellStyle name="Migliaia 5 6 5 2" xfId="2856" xr:uid="{00000000-0005-0000-0000-00001A750000}"/>
    <cellStyle name="Migliaia 5 6 5 2 2" xfId="5712" xr:uid="{00000000-0005-0000-0000-00001B750000}"/>
    <cellStyle name="Migliaia 5 6 5 2 2 2" xfId="11420" xr:uid="{00000000-0005-0000-0000-00001C750000}"/>
    <cellStyle name="Migliaia 5 6 5 2 2 2 2" xfId="22838" xr:uid="{00000000-0005-0000-0000-00001D750000}"/>
    <cellStyle name="Migliaia 5 6 5 2 2 2 2 2" xfId="45675" xr:uid="{00000000-0005-0000-0000-00001E750000}"/>
    <cellStyle name="Migliaia 5 6 5 2 2 2 3" xfId="34258" xr:uid="{00000000-0005-0000-0000-00001F750000}"/>
    <cellStyle name="Migliaia 5 6 5 2 2 3" xfId="17130" xr:uid="{00000000-0005-0000-0000-000020750000}"/>
    <cellStyle name="Migliaia 5 6 5 2 2 3 2" xfId="39967" xr:uid="{00000000-0005-0000-0000-000021750000}"/>
    <cellStyle name="Migliaia 5 6 5 2 2 4" xfId="28550" xr:uid="{00000000-0005-0000-0000-000022750000}"/>
    <cellStyle name="Migliaia 5 6 5 2 3" xfId="8567" xr:uid="{00000000-0005-0000-0000-000023750000}"/>
    <cellStyle name="Migliaia 5 6 5 2 3 2" xfId="19984" xr:uid="{00000000-0005-0000-0000-000024750000}"/>
    <cellStyle name="Migliaia 5 6 5 2 3 2 2" xfId="42821" xr:uid="{00000000-0005-0000-0000-000025750000}"/>
    <cellStyle name="Migliaia 5 6 5 2 3 3" xfId="31404" xr:uid="{00000000-0005-0000-0000-000026750000}"/>
    <cellStyle name="Migliaia 5 6 5 2 4" xfId="14276" xr:uid="{00000000-0005-0000-0000-000027750000}"/>
    <cellStyle name="Migliaia 5 6 5 2 4 2" xfId="37113" xr:uid="{00000000-0005-0000-0000-000028750000}"/>
    <cellStyle name="Migliaia 5 6 5 2 5" xfId="25696" xr:uid="{00000000-0005-0000-0000-000029750000}"/>
    <cellStyle name="Migliaia 5 6 5 3" xfId="4285" xr:uid="{00000000-0005-0000-0000-00002A750000}"/>
    <cellStyle name="Migliaia 5 6 5 3 2" xfId="9994" xr:uid="{00000000-0005-0000-0000-00002B750000}"/>
    <cellStyle name="Migliaia 5 6 5 3 2 2" xfId="21411" xr:uid="{00000000-0005-0000-0000-00002C750000}"/>
    <cellStyle name="Migliaia 5 6 5 3 2 2 2" xfId="44248" xr:uid="{00000000-0005-0000-0000-00002D750000}"/>
    <cellStyle name="Migliaia 5 6 5 3 2 3" xfId="32831" xr:uid="{00000000-0005-0000-0000-00002E750000}"/>
    <cellStyle name="Migliaia 5 6 5 3 3" xfId="15703" xr:uid="{00000000-0005-0000-0000-00002F750000}"/>
    <cellStyle name="Migliaia 5 6 5 3 3 2" xfId="38540" xr:uid="{00000000-0005-0000-0000-000030750000}"/>
    <cellStyle name="Migliaia 5 6 5 3 4" xfId="27123" xr:uid="{00000000-0005-0000-0000-000031750000}"/>
    <cellStyle name="Migliaia 5 6 5 4" xfId="7140" xr:uid="{00000000-0005-0000-0000-000032750000}"/>
    <cellStyle name="Migliaia 5 6 5 4 2" xfId="18557" xr:uid="{00000000-0005-0000-0000-000033750000}"/>
    <cellStyle name="Migliaia 5 6 5 4 2 2" xfId="41394" xr:uid="{00000000-0005-0000-0000-000034750000}"/>
    <cellStyle name="Migliaia 5 6 5 4 3" xfId="29977" xr:uid="{00000000-0005-0000-0000-000035750000}"/>
    <cellStyle name="Migliaia 5 6 5 5" xfId="12849" xr:uid="{00000000-0005-0000-0000-000036750000}"/>
    <cellStyle name="Migliaia 5 6 5 5 2" xfId="35686" xr:uid="{00000000-0005-0000-0000-000037750000}"/>
    <cellStyle name="Migliaia 5 6 5 6" xfId="24269" xr:uid="{00000000-0005-0000-0000-000038750000}"/>
    <cellStyle name="Migliaia 5 6 6" xfId="1636" xr:uid="{00000000-0005-0000-0000-000039750000}"/>
    <cellStyle name="Migliaia 5 6 6 2" xfId="3073" xr:uid="{00000000-0005-0000-0000-00003A750000}"/>
    <cellStyle name="Migliaia 5 6 6 2 2" xfId="5929" xr:uid="{00000000-0005-0000-0000-00003B750000}"/>
    <cellStyle name="Migliaia 5 6 6 2 2 2" xfId="11637" xr:uid="{00000000-0005-0000-0000-00003C750000}"/>
    <cellStyle name="Migliaia 5 6 6 2 2 2 2" xfId="23055" xr:uid="{00000000-0005-0000-0000-00003D750000}"/>
    <cellStyle name="Migliaia 5 6 6 2 2 2 2 2" xfId="45892" xr:uid="{00000000-0005-0000-0000-00003E750000}"/>
    <cellStyle name="Migliaia 5 6 6 2 2 2 3" xfId="34475" xr:uid="{00000000-0005-0000-0000-00003F750000}"/>
    <cellStyle name="Migliaia 5 6 6 2 2 3" xfId="17347" xr:uid="{00000000-0005-0000-0000-000040750000}"/>
    <cellStyle name="Migliaia 5 6 6 2 2 3 2" xfId="40184" xr:uid="{00000000-0005-0000-0000-000041750000}"/>
    <cellStyle name="Migliaia 5 6 6 2 2 4" xfId="28767" xr:uid="{00000000-0005-0000-0000-000042750000}"/>
    <cellStyle name="Migliaia 5 6 6 2 3" xfId="8784" xr:uid="{00000000-0005-0000-0000-000043750000}"/>
    <cellStyle name="Migliaia 5 6 6 2 3 2" xfId="20201" xr:uid="{00000000-0005-0000-0000-000044750000}"/>
    <cellStyle name="Migliaia 5 6 6 2 3 2 2" xfId="43038" xr:uid="{00000000-0005-0000-0000-000045750000}"/>
    <cellStyle name="Migliaia 5 6 6 2 3 3" xfId="31621" xr:uid="{00000000-0005-0000-0000-000046750000}"/>
    <cellStyle name="Migliaia 5 6 6 2 4" xfId="14493" xr:uid="{00000000-0005-0000-0000-000047750000}"/>
    <cellStyle name="Migliaia 5 6 6 2 4 2" xfId="37330" xr:uid="{00000000-0005-0000-0000-000048750000}"/>
    <cellStyle name="Migliaia 5 6 6 2 5" xfId="25913" xr:uid="{00000000-0005-0000-0000-000049750000}"/>
    <cellStyle name="Migliaia 5 6 6 3" xfId="4502" xr:uid="{00000000-0005-0000-0000-00004A750000}"/>
    <cellStyle name="Migliaia 5 6 6 3 2" xfId="10211" xr:uid="{00000000-0005-0000-0000-00004B750000}"/>
    <cellStyle name="Migliaia 5 6 6 3 2 2" xfId="21628" xr:uid="{00000000-0005-0000-0000-00004C750000}"/>
    <cellStyle name="Migliaia 5 6 6 3 2 2 2" xfId="44465" xr:uid="{00000000-0005-0000-0000-00004D750000}"/>
    <cellStyle name="Migliaia 5 6 6 3 2 3" xfId="33048" xr:uid="{00000000-0005-0000-0000-00004E750000}"/>
    <cellStyle name="Migliaia 5 6 6 3 3" xfId="15920" xr:uid="{00000000-0005-0000-0000-00004F750000}"/>
    <cellStyle name="Migliaia 5 6 6 3 3 2" xfId="38757" xr:uid="{00000000-0005-0000-0000-000050750000}"/>
    <cellStyle name="Migliaia 5 6 6 3 4" xfId="27340" xr:uid="{00000000-0005-0000-0000-000051750000}"/>
    <cellStyle name="Migliaia 5 6 6 4" xfId="7357" xr:uid="{00000000-0005-0000-0000-000052750000}"/>
    <cellStyle name="Migliaia 5 6 6 4 2" xfId="18774" xr:uid="{00000000-0005-0000-0000-000053750000}"/>
    <cellStyle name="Migliaia 5 6 6 4 2 2" xfId="41611" xr:uid="{00000000-0005-0000-0000-000054750000}"/>
    <cellStyle name="Migliaia 5 6 6 4 3" xfId="30194" xr:uid="{00000000-0005-0000-0000-000055750000}"/>
    <cellStyle name="Migliaia 5 6 6 5" xfId="13066" xr:uid="{00000000-0005-0000-0000-000056750000}"/>
    <cellStyle name="Migliaia 5 6 6 5 2" xfId="35903" xr:uid="{00000000-0005-0000-0000-000057750000}"/>
    <cellStyle name="Migliaia 5 6 6 6" xfId="24486" xr:uid="{00000000-0005-0000-0000-000058750000}"/>
    <cellStyle name="Migliaia 5 6 7" xfId="1988" xr:uid="{00000000-0005-0000-0000-000059750000}"/>
    <cellStyle name="Migliaia 5 6 7 2" xfId="4844" xr:uid="{00000000-0005-0000-0000-00005A750000}"/>
    <cellStyle name="Migliaia 5 6 7 2 2" xfId="10552" xr:uid="{00000000-0005-0000-0000-00005B750000}"/>
    <cellStyle name="Migliaia 5 6 7 2 2 2" xfId="21970" xr:uid="{00000000-0005-0000-0000-00005C750000}"/>
    <cellStyle name="Migliaia 5 6 7 2 2 2 2" xfId="44807" xr:uid="{00000000-0005-0000-0000-00005D750000}"/>
    <cellStyle name="Migliaia 5 6 7 2 2 3" xfId="33390" xr:uid="{00000000-0005-0000-0000-00005E750000}"/>
    <cellStyle name="Migliaia 5 6 7 2 3" xfId="16262" xr:uid="{00000000-0005-0000-0000-00005F750000}"/>
    <cellStyle name="Migliaia 5 6 7 2 3 2" xfId="39099" xr:uid="{00000000-0005-0000-0000-000060750000}"/>
    <cellStyle name="Migliaia 5 6 7 2 4" xfId="27682" xr:uid="{00000000-0005-0000-0000-000061750000}"/>
    <cellStyle name="Migliaia 5 6 7 3" xfId="7699" xr:uid="{00000000-0005-0000-0000-000062750000}"/>
    <cellStyle name="Migliaia 5 6 7 3 2" xfId="19116" xr:uid="{00000000-0005-0000-0000-000063750000}"/>
    <cellStyle name="Migliaia 5 6 7 3 2 2" xfId="41953" xr:uid="{00000000-0005-0000-0000-000064750000}"/>
    <cellStyle name="Migliaia 5 6 7 3 3" xfId="30536" xr:uid="{00000000-0005-0000-0000-000065750000}"/>
    <cellStyle name="Migliaia 5 6 7 4" xfId="13408" xr:uid="{00000000-0005-0000-0000-000066750000}"/>
    <cellStyle name="Migliaia 5 6 7 4 2" xfId="36245" xr:uid="{00000000-0005-0000-0000-000067750000}"/>
    <cellStyle name="Migliaia 5 6 7 5" xfId="24828" xr:uid="{00000000-0005-0000-0000-000068750000}"/>
    <cellStyle name="Migliaia 5 6 8" xfId="3417" xr:uid="{00000000-0005-0000-0000-000069750000}"/>
    <cellStyle name="Migliaia 5 6 8 2" xfId="9126" xr:uid="{00000000-0005-0000-0000-00006A750000}"/>
    <cellStyle name="Migliaia 5 6 8 2 2" xfId="20543" xr:uid="{00000000-0005-0000-0000-00006B750000}"/>
    <cellStyle name="Migliaia 5 6 8 2 2 2" xfId="43380" xr:uid="{00000000-0005-0000-0000-00006C750000}"/>
    <cellStyle name="Migliaia 5 6 8 2 3" xfId="31963" xr:uid="{00000000-0005-0000-0000-00006D750000}"/>
    <cellStyle name="Migliaia 5 6 8 3" xfId="14835" xr:uid="{00000000-0005-0000-0000-00006E750000}"/>
    <cellStyle name="Migliaia 5 6 8 3 2" xfId="37672" xr:uid="{00000000-0005-0000-0000-00006F750000}"/>
    <cellStyle name="Migliaia 5 6 8 4" xfId="26255" xr:uid="{00000000-0005-0000-0000-000070750000}"/>
    <cellStyle name="Migliaia 5 6 9" xfId="6272" xr:uid="{00000000-0005-0000-0000-000071750000}"/>
    <cellStyle name="Migliaia 5 6 9 2" xfId="17689" xr:uid="{00000000-0005-0000-0000-000072750000}"/>
    <cellStyle name="Migliaia 5 6 9 2 2" xfId="40526" xr:uid="{00000000-0005-0000-0000-000073750000}"/>
    <cellStyle name="Migliaia 5 6 9 3" xfId="29109" xr:uid="{00000000-0005-0000-0000-000074750000}"/>
    <cellStyle name="Migliaia 5 7" xfId="500" xr:uid="{00000000-0005-0000-0000-000075750000}"/>
    <cellStyle name="Migliaia 5 7 2" xfId="2091" xr:uid="{00000000-0005-0000-0000-000076750000}"/>
    <cellStyle name="Migliaia 5 7 2 2" xfId="4947" xr:uid="{00000000-0005-0000-0000-000077750000}"/>
    <cellStyle name="Migliaia 5 7 2 2 2" xfId="10655" xr:uid="{00000000-0005-0000-0000-000078750000}"/>
    <cellStyle name="Migliaia 5 7 2 2 2 2" xfId="22073" xr:uid="{00000000-0005-0000-0000-000079750000}"/>
    <cellStyle name="Migliaia 5 7 2 2 2 2 2" xfId="44910" xr:uid="{00000000-0005-0000-0000-00007A750000}"/>
    <cellStyle name="Migliaia 5 7 2 2 2 3" xfId="33493" xr:uid="{00000000-0005-0000-0000-00007B750000}"/>
    <cellStyle name="Migliaia 5 7 2 2 3" xfId="16365" xr:uid="{00000000-0005-0000-0000-00007C750000}"/>
    <cellStyle name="Migliaia 5 7 2 2 3 2" xfId="39202" xr:uid="{00000000-0005-0000-0000-00007D750000}"/>
    <cellStyle name="Migliaia 5 7 2 2 4" xfId="27785" xr:uid="{00000000-0005-0000-0000-00007E750000}"/>
    <cellStyle name="Migliaia 5 7 2 3" xfId="7802" xr:uid="{00000000-0005-0000-0000-00007F750000}"/>
    <cellStyle name="Migliaia 5 7 2 3 2" xfId="19219" xr:uid="{00000000-0005-0000-0000-000080750000}"/>
    <cellStyle name="Migliaia 5 7 2 3 2 2" xfId="42056" xr:uid="{00000000-0005-0000-0000-000081750000}"/>
    <cellStyle name="Migliaia 5 7 2 3 3" xfId="30639" xr:uid="{00000000-0005-0000-0000-000082750000}"/>
    <cellStyle name="Migliaia 5 7 2 4" xfId="13511" xr:uid="{00000000-0005-0000-0000-000083750000}"/>
    <cellStyle name="Migliaia 5 7 2 4 2" xfId="36348" xr:uid="{00000000-0005-0000-0000-000084750000}"/>
    <cellStyle name="Migliaia 5 7 2 5" xfId="24931" xr:uid="{00000000-0005-0000-0000-000085750000}"/>
    <cellStyle name="Migliaia 5 7 3" xfId="3520" xr:uid="{00000000-0005-0000-0000-000086750000}"/>
    <cellStyle name="Migliaia 5 7 3 2" xfId="9229" xr:uid="{00000000-0005-0000-0000-000087750000}"/>
    <cellStyle name="Migliaia 5 7 3 2 2" xfId="20646" xr:uid="{00000000-0005-0000-0000-000088750000}"/>
    <cellStyle name="Migliaia 5 7 3 2 2 2" xfId="43483" xr:uid="{00000000-0005-0000-0000-000089750000}"/>
    <cellStyle name="Migliaia 5 7 3 2 3" xfId="32066" xr:uid="{00000000-0005-0000-0000-00008A750000}"/>
    <cellStyle name="Migliaia 5 7 3 3" xfId="14938" xr:uid="{00000000-0005-0000-0000-00008B750000}"/>
    <cellStyle name="Migliaia 5 7 3 3 2" xfId="37775" xr:uid="{00000000-0005-0000-0000-00008C750000}"/>
    <cellStyle name="Migliaia 5 7 3 4" xfId="26358" xr:uid="{00000000-0005-0000-0000-00008D750000}"/>
    <cellStyle name="Migliaia 5 7 4" xfId="6375" xr:uid="{00000000-0005-0000-0000-00008E750000}"/>
    <cellStyle name="Migliaia 5 7 4 2" xfId="17792" xr:uid="{00000000-0005-0000-0000-00008F750000}"/>
    <cellStyle name="Migliaia 5 7 4 2 2" xfId="40629" xr:uid="{00000000-0005-0000-0000-000090750000}"/>
    <cellStyle name="Migliaia 5 7 4 3" xfId="29212" xr:uid="{00000000-0005-0000-0000-000091750000}"/>
    <cellStyle name="Migliaia 5 7 5" xfId="12084" xr:uid="{00000000-0005-0000-0000-000092750000}"/>
    <cellStyle name="Migliaia 5 7 5 2" xfId="34921" xr:uid="{00000000-0005-0000-0000-000093750000}"/>
    <cellStyle name="Migliaia 5 7 6" xfId="23504" xr:uid="{00000000-0005-0000-0000-000094750000}"/>
    <cellStyle name="Migliaia 5 8" xfId="764" xr:uid="{00000000-0005-0000-0000-000095750000}"/>
    <cellStyle name="Migliaia 5 8 2" xfId="2308" xr:uid="{00000000-0005-0000-0000-000096750000}"/>
    <cellStyle name="Migliaia 5 8 2 2" xfId="5164" xr:uid="{00000000-0005-0000-0000-000097750000}"/>
    <cellStyle name="Migliaia 5 8 2 2 2" xfId="10872" xr:uid="{00000000-0005-0000-0000-000098750000}"/>
    <cellStyle name="Migliaia 5 8 2 2 2 2" xfId="22290" xr:uid="{00000000-0005-0000-0000-000099750000}"/>
    <cellStyle name="Migliaia 5 8 2 2 2 2 2" xfId="45127" xr:uid="{00000000-0005-0000-0000-00009A750000}"/>
    <cellStyle name="Migliaia 5 8 2 2 2 3" xfId="33710" xr:uid="{00000000-0005-0000-0000-00009B750000}"/>
    <cellStyle name="Migliaia 5 8 2 2 3" xfId="16582" xr:uid="{00000000-0005-0000-0000-00009C750000}"/>
    <cellStyle name="Migliaia 5 8 2 2 3 2" xfId="39419" xr:uid="{00000000-0005-0000-0000-00009D750000}"/>
    <cellStyle name="Migliaia 5 8 2 2 4" xfId="28002" xr:uid="{00000000-0005-0000-0000-00009E750000}"/>
    <cellStyle name="Migliaia 5 8 2 3" xfId="8019" xr:uid="{00000000-0005-0000-0000-00009F750000}"/>
    <cellStyle name="Migliaia 5 8 2 3 2" xfId="19436" xr:uid="{00000000-0005-0000-0000-0000A0750000}"/>
    <cellStyle name="Migliaia 5 8 2 3 2 2" xfId="42273" xr:uid="{00000000-0005-0000-0000-0000A1750000}"/>
    <cellStyle name="Migliaia 5 8 2 3 3" xfId="30856" xr:uid="{00000000-0005-0000-0000-0000A2750000}"/>
    <cellStyle name="Migliaia 5 8 2 4" xfId="13728" xr:uid="{00000000-0005-0000-0000-0000A3750000}"/>
    <cellStyle name="Migliaia 5 8 2 4 2" xfId="36565" xr:uid="{00000000-0005-0000-0000-0000A4750000}"/>
    <cellStyle name="Migliaia 5 8 2 5" xfId="25148" xr:uid="{00000000-0005-0000-0000-0000A5750000}"/>
    <cellStyle name="Migliaia 5 8 3" xfId="3737" xr:uid="{00000000-0005-0000-0000-0000A6750000}"/>
    <cellStyle name="Migliaia 5 8 3 2" xfId="9446" xr:uid="{00000000-0005-0000-0000-0000A7750000}"/>
    <cellStyle name="Migliaia 5 8 3 2 2" xfId="20863" xr:uid="{00000000-0005-0000-0000-0000A8750000}"/>
    <cellStyle name="Migliaia 5 8 3 2 2 2" xfId="43700" xr:uid="{00000000-0005-0000-0000-0000A9750000}"/>
    <cellStyle name="Migliaia 5 8 3 2 3" xfId="32283" xr:uid="{00000000-0005-0000-0000-0000AA750000}"/>
    <cellStyle name="Migliaia 5 8 3 3" xfId="15155" xr:uid="{00000000-0005-0000-0000-0000AB750000}"/>
    <cellStyle name="Migliaia 5 8 3 3 2" xfId="37992" xr:uid="{00000000-0005-0000-0000-0000AC750000}"/>
    <cellStyle name="Migliaia 5 8 3 4" xfId="26575" xr:uid="{00000000-0005-0000-0000-0000AD750000}"/>
    <cellStyle name="Migliaia 5 8 4" xfId="6592" xr:uid="{00000000-0005-0000-0000-0000AE750000}"/>
    <cellStyle name="Migliaia 5 8 4 2" xfId="18009" xr:uid="{00000000-0005-0000-0000-0000AF750000}"/>
    <cellStyle name="Migliaia 5 8 4 2 2" xfId="40846" xr:uid="{00000000-0005-0000-0000-0000B0750000}"/>
    <cellStyle name="Migliaia 5 8 4 3" xfId="29429" xr:uid="{00000000-0005-0000-0000-0000B1750000}"/>
    <cellStyle name="Migliaia 5 8 5" xfId="12301" xr:uid="{00000000-0005-0000-0000-0000B2750000}"/>
    <cellStyle name="Migliaia 5 8 5 2" xfId="35138" xr:uid="{00000000-0005-0000-0000-0000B3750000}"/>
    <cellStyle name="Migliaia 5 8 6" xfId="23721" xr:uid="{00000000-0005-0000-0000-0000B4750000}"/>
    <cellStyle name="Migliaia 5 9" xfId="1011" xr:uid="{00000000-0005-0000-0000-0000B5750000}"/>
    <cellStyle name="Migliaia 5 9 2" xfId="2525" xr:uid="{00000000-0005-0000-0000-0000B6750000}"/>
    <cellStyle name="Migliaia 5 9 2 2" xfId="5381" xr:uid="{00000000-0005-0000-0000-0000B7750000}"/>
    <cellStyle name="Migliaia 5 9 2 2 2" xfId="11089" xr:uid="{00000000-0005-0000-0000-0000B8750000}"/>
    <cellStyle name="Migliaia 5 9 2 2 2 2" xfId="22507" xr:uid="{00000000-0005-0000-0000-0000B9750000}"/>
    <cellStyle name="Migliaia 5 9 2 2 2 2 2" xfId="45344" xr:uid="{00000000-0005-0000-0000-0000BA750000}"/>
    <cellStyle name="Migliaia 5 9 2 2 2 3" xfId="33927" xr:uid="{00000000-0005-0000-0000-0000BB750000}"/>
    <cellStyle name="Migliaia 5 9 2 2 3" xfId="16799" xr:uid="{00000000-0005-0000-0000-0000BC750000}"/>
    <cellStyle name="Migliaia 5 9 2 2 3 2" xfId="39636" xr:uid="{00000000-0005-0000-0000-0000BD750000}"/>
    <cellStyle name="Migliaia 5 9 2 2 4" xfId="28219" xr:uid="{00000000-0005-0000-0000-0000BE750000}"/>
    <cellStyle name="Migliaia 5 9 2 3" xfId="8236" xr:uid="{00000000-0005-0000-0000-0000BF750000}"/>
    <cellStyle name="Migliaia 5 9 2 3 2" xfId="19653" xr:uid="{00000000-0005-0000-0000-0000C0750000}"/>
    <cellStyle name="Migliaia 5 9 2 3 2 2" xfId="42490" xr:uid="{00000000-0005-0000-0000-0000C1750000}"/>
    <cellStyle name="Migliaia 5 9 2 3 3" xfId="31073" xr:uid="{00000000-0005-0000-0000-0000C2750000}"/>
    <cellStyle name="Migliaia 5 9 2 4" xfId="13945" xr:uid="{00000000-0005-0000-0000-0000C3750000}"/>
    <cellStyle name="Migliaia 5 9 2 4 2" xfId="36782" xr:uid="{00000000-0005-0000-0000-0000C4750000}"/>
    <cellStyle name="Migliaia 5 9 2 5" xfId="25365" xr:uid="{00000000-0005-0000-0000-0000C5750000}"/>
    <cellStyle name="Migliaia 5 9 3" xfId="3954" xr:uid="{00000000-0005-0000-0000-0000C6750000}"/>
    <cellStyle name="Migliaia 5 9 3 2" xfId="9663" xr:uid="{00000000-0005-0000-0000-0000C7750000}"/>
    <cellStyle name="Migliaia 5 9 3 2 2" xfId="21080" xr:uid="{00000000-0005-0000-0000-0000C8750000}"/>
    <cellStyle name="Migliaia 5 9 3 2 2 2" xfId="43917" xr:uid="{00000000-0005-0000-0000-0000C9750000}"/>
    <cellStyle name="Migliaia 5 9 3 2 3" xfId="32500" xr:uid="{00000000-0005-0000-0000-0000CA750000}"/>
    <cellStyle name="Migliaia 5 9 3 3" xfId="15372" xr:uid="{00000000-0005-0000-0000-0000CB750000}"/>
    <cellStyle name="Migliaia 5 9 3 3 2" xfId="38209" xr:uid="{00000000-0005-0000-0000-0000CC750000}"/>
    <cellStyle name="Migliaia 5 9 3 4" xfId="26792" xr:uid="{00000000-0005-0000-0000-0000CD750000}"/>
    <cellStyle name="Migliaia 5 9 4" xfId="6809" xr:uid="{00000000-0005-0000-0000-0000CE750000}"/>
    <cellStyle name="Migliaia 5 9 4 2" xfId="18226" xr:uid="{00000000-0005-0000-0000-0000CF750000}"/>
    <cellStyle name="Migliaia 5 9 4 2 2" xfId="41063" xr:uid="{00000000-0005-0000-0000-0000D0750000}"/>
    <cellStyle name="Migliaia 5 9 4 3" xfId="29646" xr:uid="{00000000-0005-0000-0000-0000D1750000}"/>
    <cellStyle name="Migliaia 5 9 5" xfId="12518" xr:uid="{00000000-0005-0000-0000-0000D2750000}"/>
    <cellStyle name="Migliaia 5 9 5 2" xfId="35355" xr:uid="{00000000-0005-0000-0000-0000D3750000}"/>
    <cellStyle name="Migliaia 5 9 6" xfId="23938" xr:uid="{00000000-0005-0000-0000-0000D4750000}"/>
    <cellStyle name="Migliaia 6" xfId="28" xr:uid="{00000000-0005-0000-0000-0000D5750000}"/>
    <cellStyle name="Migliaia 6 10" xfId="1259" xr:uid="{00000000-0005-0000-0000-0000D6750000}"/>
    <cellStyle name="Migliaia 6 10 2" xfId="2743" xr:uid="{00000000-0005-0000-0000-0000D7750000}"/>
    <cellStyle name="Migliaia 6 10 2 2" xfId="5599" xr:uid="{00000000-0005-0000-0000-0000D8750000}"/>
    <cellStyle name="Migliaia 6 10 2 2 2" xfId="11307" xr:uid="{00000000-0005-0000-0000-0000D9750000}"/>
    <cellStyle name="Migliaia 6 10 2 2 2 2" xfId="22725" xr:uid="{00000000-0005-0000-0000-0000DA750000}"/>
    <cellStyle name="Migliaia 6 10 2 2 2 2 2" xfId="45562" xr:uid="{00000000-0005-0000-0000-0000DB750000}"/>
    <cellStyle name="Migliaia 6 10 2 2 2 3" xfId="34145" xr:uid="{00000000-0005-0000-0000-0000DC750000}"/>
    <cellStyle name="Migliaia 6 10 2 2 3" xfId="17017" xr:uid="{00000000-0005-0000-0000-0000DD750000}"/>
    <cellStyle name="Migliaia 6 10 2 2 3 2" xfId="39854" xr:uid="{00000000-0005-0000-0000-0000DE750000}"/>
    <cellStyle name="Migliaia 6 10 2 2 4" xfId="28437" xr:uid="{00000000-0005-0000-0000-0000DF750000}"/>
    <cellStyle name="Migliaia 6 10 2 3" xfId="8454" xr:uid="{00000000-0005-0000-0000-0000E0750000}"/>
    <cellStyle name="Migliaia 6 10 2 3 2" xfId="19871" xr:uid="{00000000-0005-0000-0000-0000E1750000}"/>
    <cellStyle name="Migliaia 6 10 2 3 2 2" xfId="42708" xr:uid="{00000000-0005-0000-0000-0000E2750000}"/>
    <cellStyle name="Migliaia 6 10 2 3 3" xfId="31291" xr:uid="{00000000-0005-0000-0000-0000E3750000}"/>
    <cellStyle name="Migliaia 6 10 2 4" xfId="14163" xr:uid="{00000000-0005-0000-0000-0000E4750000}"/>
    <cellStyle name="Migliaia 6 10 2 4 2" xfId="37000" xr:uid="{00000000-0005-0000-0000-0000E5750000}"/>
    <cellStyle name="Migliaia 6 10 2 5" xfId="25583" xr:uid="{00000000-0005-0000-0000-0000E6750000}"/>
    <cellStyle name="Migliaia 6 10 3" xfId="4172" xr:uid="{00000000-0005-0000-0000-0000E7750000}"/>
    <cellStyle name="Migliaia 6 10 3 2" xfId="9881" xr:uid="{00000000-0005-0000-0000-0000E8750000}"/>
    <cellStyle name="Migliaia 6 10 3 2 2" xfId="21298" xr:uid="{00000000-0005-0000-0000-0000E9750000}"/>
    <cellStyle name="Migliaia 6 10 3 2 2 2" xfId="44135" xr:uid="{00000000-0005-0000-0000-0000EA750000}"/>
    <cellStyle name="Migliaia 6 10 3 2 3" xfId="32718" xr:uid="{00000000-0005-0000-0000-0000EB750000}"/>
    <cellStyle name="Migliaia 6 10 3 3" xfId="15590" xr:uid="{00000000-0005-0000-0000-0000EC750000}"/>
    <cellStyle name="Migliaia 6 10 3 3 2" xfId="38427" xr:uid="{00000000-0005-0000-0000-0000ED750000}"/>
    <cellStyle name="Migliaia 6 10 3 4" xfId="27010" xr:uid="{00000000-0005-0000-0000-0000EE750000}"/>
    <cellStyle name="Migliaia 6 10 4" xfId="7027" xr:uid="{00000000-0005-0000-0000-0000EF750000}"/>
    <cellStyle name="Migliaia 6 10 4 2" xfId="18444" xr:uid="{00000000-0005-0000-0000-0000F0750000}"/>
    <cellStyle name="Migliaia 6 10 4 2 2" xfId="41281" xr:uid="{00000000-0005-0000-0000-0000F1750000}"/>
    <cellStyle name="Migliaia 6 10 4 3" xfId="29864" xr:uid="{00000000-0005-0000-0000-0000F2750000}"/>
    <cellStyle name="Migliaia 6 10 5" xfId="12736" xr:uid="{00000000-0005-0000-0000-0000F3750000}"/>
    <cellStyle name="Migliaia 6 10 5 2" xfId="35573" xr:uid="{00000000-0005-0000-0000-0000F4750000}"/>
    <cellStyle name="Migliaia 6 10 6" xfId="24156" xr:uid="{00000000-0005-0000-0000-0000F5750000}"/>
    <cellStyle name="Migliaia 6 11" xfId="1506" xr:uid="{00000000-0005-0000-0000-0000F6750000}"/>
    <cellStyle name="Migliaia 6 11 2" xfId="2960" xr:uid="{00000000-0005-0000-0000-0000F7750000}"/>
    <cellStyle name="Migliaia 6 11 2 2" xfId="5816" xr:uid="{00000000-0005-0000-0000-0000F8750000}"/>
    <cellStyle name="Migliaia 6 11 2 2 2" xfId="11524" xr:uid="{00000000-0005-0000-0000-0000F9750000}"/>
    <cellStyle name="Migliaia 6 11 2 2 2 2" xfId="22942" xr:uid="{00000000-0005-0000-0000-0000FA750000}"/>
    <cellStyle name="Migliaia 6 11 2 2 2 2 2" xfId="45779" xr:uid="{00000000-0005-0000-0000-0000FB750000}"/>
    <cellStyle name="Migliaia 6 11 2 2 2 3" xfId="34362" xr:uid="{00000000-0005-0000-0000-0000FC750000}"/>
    <cellStyle name="Migliaia 6 11 2 2 3" xfId="17234" xr:uid="{00000000-0005-0000-0000-0000FD750000}"/>
    <cellStyle name="Migliaia 6 11 2 2 3 2" xfId="40071" xr:uid="{00000000-0005-0000-0000-0000FE750000}"/>
    <cellStyle name="Migliaia 6 11 2 2 4" xfId="28654" xr:uid="{00000000-0005-0000-0000-0000FF750000}"/>
    <cellStyle name="Migliaia 6 11 2 3" xfId="8671" xr:uid="{00000000-0005-0000-0000-000000760000}"/>
    <cellStyle name="Migliaia 6 11 2 3 2" xfId="20088" xr:uid="{00000000-0005-0000-0000-000001760000}"/>
    <cellStyle name="Migliaia 6 11 2 3 2 2" xfId="42925" xr:uid="{00000000-0005-0000-0000-000002760000}"/>
    <cellStyle name="Migliaia 6 11 2 3 3" xfId="31508" xr:uid="{00000000-0005-0000-0000-000003760000}"/>
    <cellStyle name="Migliaia 6 11 2 4" xfId="14380" xr:uid="{00000000-0005-0000-0000-000004760000}"/>
    <cellStyle name="Migliaia 6 11 2 4 2" xfId="37217" xr:uid="{00000000-0005-0000-0000-000005760000}"/>
    <cellStyle name="Migliaia 6 11 2 5" xfId="25800" xr:uid="{00000000-0005-0000-0000-000006760000}"/>
    <cellStyle name="Migliaia 6 11 3" xfId="4389" xr:uid="{00000000-0005-0000-0000-000007760000}"/>
    <cellStyle name="Migliaia 6 11 3 2" xfId="10098" xr:uid="{00000000-0005-0000-0000-000008760000}"/>
    <cellStyle name="Migliaia 6 11 3 2 2" xfId="21515" xr:uid="{00000000-0005-0000-0000-000009760000}"/>
    <cellStyle name="Migliaia 6 11 3 2 2 2" xfId="44352" xr:uid="{00000000-0005-0000-0000-00000A760000}"/>
    <cellStyle name="Migliaia 6 11 3 2 3" xfId="32935" xr:uid="{00000000-0005-0000-0000-00000B760000}"/>
    <cellStyle name="Migliaia 6 11 3 3" xfId="15807" xr:uid="{00000000-0005-0000-0000-00000C760000}"/>
    <cellStyle name="Migliaia 6 11 3 3 2" xfId="38644" xr:uid="{00000000-0005-0000-0000-00000D760000}"/>
    <cellStyle name="Migliaia 6 11 3 4" xfId="27227" xr:uid="{00000000-0005-0000-0000-00000E760000}"/>
    <cellStyle name="Migliaia 6 11 4" xfId="7244" xr:uid="{00000000-0005-0000-0000-00000F760000}"/>
    <cellStyle name="Migliaia 6 11 4 2" xfId="18661" xr:uid="{00000000-0005-0000-0000-000010760000}"/>
    <cellStyle name="Migliaia 6 11 4 2 2" xfId="41498" xr:uid="{00000000-0005-0000-0000-000011760000}"/>
    <cellStyle name="Migliaia 6 11 4 3" xfId="30081" xr:uid="{00000000-0005-0000-0000-000012760000}"/>
    <cellStyle name="Migliaia 6 11 5" xfId="12953" xr:uid="{00000000-0005-0000-0000-000013760000}"/>
    <cellStyle name="Migliaia 6 11 5 2" xfId="35790" xr:uid="{00000000-0005-0000-0000-000014760000}"/>
    <cellStyle name="Migliaia 6 11 6" xfId="24373" xr:uid="{00000000-0005-0000-0000-000015760000}"/>
    <cellStyle name="Migliaia 6 12" xfId="198" xr:uid="{00000000-0005-0000-0000-000016760000}"/>
    <cellStyle name="Migliaia 6 12 2" xfId="1843" xr:uid="{00000000-0005-0000-0000-000017760000}"/>
    <cellStyle name="Migliaia 6 12 2 2" xfId="4699" xr:uid="{00000000-0005-0000-0000-000018760000}"/>
    <cellStyle name="Migliaia 6 12 2 2 2" xfId="10408" xr:uid="{00000000-0005-0000-0000-000019760000}"/>
    <cellStyle name="Migliaia 6 12 2 2 2 2" xfId="21825" xr:uid="{00000000-0005-0000-0000-00001A760000}"/>
    <cellStyle name="Migliaia 6 12 2 2 2 2 2" xfId="44662" xr:uid="{00000000-0005-0000-0000-00001B760000}"/>
    <cellStyle name="Migliaia 6 12 2 2 2 3" xfId="33245" xr:uid="{00000000-0005-0000-0000-00001C760000}"/>
    <cellStyle name="Migliaia 6 12 2 2 3" xfId="16117" xr:uid="{00000000-0005-0000-0000-00001D760000}"/>
    <cellStyle name="Migliaia 6 12 2 2 3 2" xfId="38954" xr:uid="{00000000-0005-0000-0000-00001E760000}"/>
    <cellStyle name="Migliaia 6 12 2 2 4" xfId="27537" xr:uid="{00000000-0005-0000-0000-00001F760000}"/>
    <cellStyle name="Migliaia 6 12 2 3" xfId="7554" xr:uid="{00000000-0005-0000-0000-000020760000}"/>
    <cellStyle name="Migliaia 6 12 2 3 2" xfId="18971" xr:uid="{00000000-0005-0000-0000-000021760000}"/>
    <cellStyle name="Migliaia 6 12 2 3 2 2" xfId="41808" xr:uid="{00000000-0005-0000-0000-000022760000}"/>
    <cellStyle name="Migliaia 6 12 2 3 3" xfId="30391" xr:uid="{00000000-0005-0000-0000-000023760000}"/>
    <cellStyle name="Migliaia 6 12 2 4" xfId="13263" xr:uid="{00000000-0005-0000-0000-000024760000}"/>
    <cellStyle name="Migliaia 6 12 2 4 2" xfId="36100" xr:uid="{00000000-0005-0000-0000-000025760000}"/>
    <cellStyle name="Migliaia 6 12 2 5" xfId="24683" xr:uid="{00000000-0005-0000-0000-000026760000}"/>
    <cellStyle name="Migliaia 6 12 3" xfId="3272" xr:uid="{00000000-0005-0000-0000-000027760000}"/>
    <cellStyle name="Migliaia 6 12 3 2" xfId="8981" xr:uid="{00000000-0005-0000-0000-000028760000}"/>
    <cellStyle name="Migliaia 6 12 3 2 2" xfId="20398" xr:uid="{00000000-0005-0000-0000-000029760000}"/>
    <cellStyle name="Migliaia 6 12 3 2 2 2" xfId="43235" xr:uid="{00000000-0005-0000-0000-00002A760000}"/>
    <cellStyle name="Migliaia 6 12 3 2 3" xfId="31818" xr:uid="{00000000-0005-0000-0000-00002B760000}"/>
    <cellStyle name="Migliaia 6 12 3 3" xfId="14690" xr:uid="{00000000-0005-0000-0000-00002C760000}"/>
    <cellStyle name="Migliaia 6 12 3 3 2" xfId="37527" xr:uid="{00000000-0005-0000-0000-00002D760000}"/>
    <cellStyle name="Migliaia 6 12 3 4" xfId="26110" xr:uid="{00000000-0005-0000-0000-00002E760000}"/>
    <cellStyle name="Migliaia 6 12 4" xfId="6127" xr:uid="{00000000-0005-0000-0000-00002F760000}"/>
    <cellStyle name="Migliaia 6 12 4 2" xfId="17544" xr:uid="{00000000-0005-0000-0000-000030760000}"/>
    <cellStyle name="Migliaia 6 12 4 2 2" xfId="40381" xr:uid="{00000000-0005-0000-0000-000031760000}"/>
    <cellStyle name="Migliaia 6 12 4 3" xfId="28964" xr:uid="{00000000-0005-0000-0000-000032760000}"/>
    <cellStyle name="Migliaia 6 12 5" xfId="11836" xr:uid="{00000000-0005-0000-0000-000033760000}"/>
    <cellStyle name="Migliaia 6 12 5 2" xfId="34673" xr:uid="{00000000-0005-0000-0000-000034760000}"/>
    <cellStyle name="Migliaia 6 12 6" xfId="23256" xr:uid="{00000000-0005-0000-0000-000035760000}"/>
    <cellStyle name="Migliaia 6 13" xfId="1812" xr:uid="{00000000-0005-0000-0000-000036760000}"/>
    <cellStyle name="Migliaia 6 13 2" xfId="4668" xr:uid="{00000000-0005-0000-0000-000037760000}"/>
    <cellStyle name="Migliaia 6 13 2 2" xfId="10377" xr:uid="{00000000-0005-0000-0000-000038760000}"/>
    <cellStyle name="Migliaia 6 13 2 2 2" xfId="21794" xr:uid="{00000000-0005-0000-0000-000039760000}"/>
    <cellStyle name="Migliaia 6 13 2 2 2 2" xfId="44631" xr:uid="{00000000-0005-0000-0000-00003A760000}"/>
    <cellStyle name="Migliaia 6 13 2 2 3" xfId="33214" xr:uid="{00000000-0005-0000-0000-00003B760000}"/>
    <cellStyle name="Migliaia 6 13 2 3" xfId="16086" xr:uid="{00000000-0005-0000-0000-00003C760000}"/>
    <cellStyle name="Migliaia 6 13 2 3 2" xfId="38923" xr:uid="{00000000-0005-0000-0000-00003D760000}"/>
    <cellStyle name="Migliaia 6 13 2 4" xfId="27506" xr:uid="{00000000-0005-0000-0000-00003E760000}"/>
    <cellStyle name="Migliaia 6 13 3" xfId="7523" xr:uid="{00000000-0005-0000-0000-00003F760000}"/>
    <cellStyle name="Migliaia 6 13 3 2" xfId="18940" xr:uid="{00000000-0005-0000-0000-000040760000}"/>
    <cellStyle name="Migliaia 6 13 3 2 2" xfId="41777" xr:uid="{00000000-0005-0000-0000-000041760000}"/>
    <cellStyle name="Migliaia 6 13 3 3" xfId="30360" xr:uid="{00000000-0005-0000-0000-000042760000}"/>
    <cellStyle name="Migliaia 6 13 4" xfId="13232" xr:uid="{00000000-0005-0000-0000-000043760000}"/>
    <cellStyle name="Migliaia 6 13 4 2" xfId="36069" xr:uid="{00000000-0005-0000-0000-000044760000}"/>
    <cellStyle name="Migliaia 6 13 5" xfId="24652" xr:uid="{00000000-0005-0000-0000-000045760000}"/>
    <cellStyle name="Migliaia 6 14" xfId="3241" xr:uid="{00000000-0005-0000-0000-000046760000}"/>
    <cellStyle name="Migliaia 6 14 2" xfId="8950" xr:uid="{00000000-0005-0000-0000-000047760000}"/>
    <cellStyle name="Migliaia 6 14 2 2" xfId="20367" xr:uid="{00000000-0005-0000-0000-000048760000}"/>
    <cellStyle name="Migliaia 6 14 2 2 2" xfId="43204" xr:uid="{00000000-0005-0000-0000-000049760000}"/>
    <cellStyle name="Migliaia 6 14 2 3" xfId="31787" xr:uid="{00000000-0005-0000-0000-00004A760000}"/>
    <cellStyle name="Migliaia 6 14 3" xfId="14659" xr:uid="{00000000-0005-0000-0000-00004B760000}"/>
    <cellStyle name="Migliaia 6 14 3 2" xfId="37496" xr:uid="{00000000-0005-0000-0000-00004C760000}"/>
    <cellStyle name="Migliaia 6 14 4" xfId="26079" xr:uid="{00000000-0005-0000-0000-00004D760000}"/>
    <cellStyle name="Migliaia 6 15" xfId="6096" xr:uid="{00000000-0005-0000-0000-00004E760000}"/>
    <cellStyle name="Migliaia 6 15 2" xfId="17513" xr:uid="{00000000-0005-0000-0000-00004F760000}"/>
    <cellStyle name="Migliaia 6 15 2 2" xfId="40350" xr:uid="{00000000-0005-0000-0000-000050760000}"/>
    <cellStyle name="Migliaia 6 15 3" xfId="28933" xr:uid="{00000000-0005-0000-0000-000051760000}"/>
    <cellStyle name="Migliaia 6 16" xfId="11805" xr:uid="{00000000-0005-0000-0000-000052760000}"/>
    <cellStyle name="Migliaia 6 16 2" xfId="34642" xr:uid="{00000000-0005-0000-0000-000053760000}"/>
    <cellStyle name="Migliaia 6 17" xfId="23225" xr:uid="{00000000-0005-0000-0000-000054760000}"/>
    <cellStyle name="Migliaia 6 18" xfId="147" xr:uid="{00000000-0005-0000-0000-000055760000}"/>
    <cellStyle name="Migliaia 6 2" xfId="124" xr:uid="{00000000-0005-0000-0000-000056760000}"/>
    <cellStyle name="Migliaia 6 2 10" xfId="1884" xr:uid="{00000000-0005-0000-0000-000057760000}"/>
    <cellStyle name="Migliaia 6 2 10 2" xfId="4740" xr:uid="{00000000-0005-0000-0000-000058760000}"/>
    <cellStyle name="Migliaia 6 2 10 2 2" xfId="10449" xr:uid="{00000000-0005-0000-0000-000059760000}"/>
    <cellStyle name="Migliaia 6 2 10 2 2 2" xfId="21866" xr:uid="{00000000-0005-0000-0000-00005A760000}"/>
    <cellStyle name="Migliaia 6 2 10 2 2 2 2" xfId="44703" xr:uid="{00000000-0005-0000-0000-00005B760000}"/>
    <cellStyle name="Migliaia 6 2 10 2 2 3" xfId="33286" xr:uid="{00000000-0005-0000-0000-00005C760000}"/>
    <cellStyle name="Migliaia 6 2 10 2 3" xfId="16158" xr:uid="{00000000-0005-0000-0000-00005D760000}"/>
    <cellStyle name="Migliaia 6 2 10 2 3 2" xfId="38995" xr:uid="{00000000-0005-0000-0000-00005E760000}"/>
    <cellStyle name="Migliaia 6 2 10 2 4" xfId="27578" xr:uid="{00000000-0005-0000-0000-00005F760000}"/>
    <cellStyle name="Migliaia 6 2 10 3" xfId="7595" xr:uid="{00000000-0005-0000-0000-000060760000}"/>
    <cellStyle name="Migliaia 6 2 10 3 2" xfId="19012" xr:uid="{00000000-0005-0000-0000-000061760000}"/>
    <cellStyle name="Migliaia 6 2 10 3 2 2" xfId="41849" xr:uid="{00000000-0005-0000-0000-000062760000}"/>
    <cellStyle name="Migliaia 6 2 10 3 3" xfId="30432" xr:uid="{00000000-0005-0000-0000-000063760000}"/>
    <cellStyle name="Migliaia 6 2 10 4" xfId="13304" xr:uid="{00000000-0005-0000-0000-000064760000}"/>
    <cellStyle name="Migliaia 6 2 10 4 2" xfId="36141" xr:uid="{00000000-0005-0000-0000-000065760000}"/>
    <cellStyle name="Migliaia 6 2 10 5" xfId="24724" xr:uid="{00000000-0005-0000-0000-000066760000}"/>
    <cellStyle name="Migliaia 6 2 11" xfId="3313" xr:uid="{00000000-0005-0000-0000-000067760000}"/>
    <cellStyle name="Migliaia 6 2 11 2" xfId="9022" xr:uid="{00000000-0005-0000-0000-000068760000}"/>
    <cellStyle name="Migliaia 6 2 11 2 2" xfId="20439" xr:uid="{00000000-0005-0000-0000-000069760000}"/>
    <cellStyle name="Migliaia 6 2 11 2 2 2" xfId="43276" xr:uid="{00000000-0005-0000-0000-00006A760000}"/>
    <cellStyle name="Migliaia 6 2 11 2 3" xfId="31859" xr:uid="{00000000-0005-0000-0000-00006B760000}"/>
    <cellStyle name="Migliaia 6 2 11 3" xfId="14731" xr:uid="{00000000-0005-0000-0000-00006C760000}"/>
    <cellStyle name="Migliaia 6 2 11 3 2" xfId="37568" xr:uid="{00000000-0005-0000-0000-00006D760000}"/>
    <cellStyle name="Migliaia 6 2 11 4" xfId="26151" xr:uid="{00000000-0005-0000-0000-00006E760000}"/>
    <cellStyle name="Migliaia 6 2 12" xfId="6168" xr:uid="{00000000-0005-0000-0000-00006F760000}"/>
    <cellStyle name="Migliaia 6 2 12 2" xfId="17585" xr:uid="{00000000-0005-0000-0000-000070760000}"/>
    <cellStyle name="Migliaia 6 2 12 2 2" xfId="40422" xr:uid="{00000000-0005-0000-0000-000071760000}"/>
    <cellStyle name="Migliaia 6 2 12 3" xfId="29005" xr:uid="{00000000-0005-0000-0000-000072760000}"/>
    <cellStyle name="Migliaia 6 2 13" xfId="11877" xr:uid="{00000000-0005-0000-0000-000073760000}"/>
    <cellStyle name="Migliaia 6 2 13 2" xfId="34714" xr:uid="{00000000-0005-0000-0000-000074760000}"/>
    <cellStyle name="Migliaia 6 2 14" xfId="23297" xr:uid="{00000000-0005-0000-0000-000075760000}"/>
    <cellStyle name="Migliaia 6 2 15" xfId="252" xr:uid="{00000000-0005-0000-0000-000076760000}"/>
    <cellStyle name="Migliaia 6 2 2" xfId="329" xr:uid="{00000000-0005-0000-0000-000077760000}"/>
    <cellStyle name="Migliaia 6 2 2 10" xfId="6242" xr:uid="{00000000-0005-0000-0000-000078760000}"/>
    <cellStyle name="Migliaia 6 2 2 10 2" xfId="17659" xr:uid="{00000000-0005-0000-0000-000079760000}"/>
    <cellStyle name="Migliaia 6 2 2 10 2 2" xfId="40496" xr:uid="{00000000-0005-0000-0000-00007A760000}"/>
    <cellStyle name="Migliaia 6 2 2 10 3" xfId="29079" xr:uid="{00000000-0005-0000-0000-00007B760000}"/>
    <cellStyle name="Migliaia 6 2 2 11" xfId="11951" xr:uid="{00000000-0005-0000-0000-00007C760000}"/>
    <cellStyle name="Migliaia 6 2 2 11 2" xfId="34788" xr:uid="{00000000-0005-0000-0000-00007D760000}"/>
    <cellStyle name="Migliaia 6 2 2 12" xfId="23371" xr:uid="{00000000-0005-0000-0000-00007E760000}"/>
    <cellStyle name="Migliaia 6 2 2 2" xfId="479" xr:uid="{00000000-0005-0000-0000-00007F760000}"/>
    <cellStyle name="Migliaia 6 2 2 2 10" xfId="12071" xr:uid="{00000000-0005-0000-0000-000080760000}"/>
    <cellStyle name="Migliaia 6 2 2 2 10 2" xfId="34908" xr:uid="{00000000-0005-0000-0000-000081760000}"/>
    <cellStyle name="Migliaia 6 2 2 2 11" xfId="23491" xr:uid="{00000000-0005-0000-0000-000082760000}"/>
    <cellStyle name="Migliaia 6 2 2 2 2" xfId="733" xr:uid="{00000000-0005-0000-0000-000083760000}"/>
    <cellStyle name="Migliaia 6 2 2 2 2 2" xfId="2295" xr:uid="{00000000-0005-0000-0000-000084760000}"/>
    <cellStyle name="Migliaia 6 2 2 2 2 2 2" xfId="5151" xr:uid="{00000000-0005-0000-0000-000085760000}"/>
    <cellStyle name="Migliaia 6 2 2 2 2 2 2 2" xfId="10859" xr:uid="{00000000-0005-0000-0000-000086760000}"/>
    <cellStyle name="Migliaia 6 2 2 2 2 2 2 2 2" xfId="22277" xr:uid="{00000000-0005-0000-0000-000087760000}"/>
    <cellStyle name="Migliaia 6 2 2 2 2 2 2 2 2 2" xfId="45114" xr:uid="{00000000-0005-0000-0000-000088760000}"/>
    <cellStyle name="Migliaia 6 2 2 2 2 2 2 2 3" xfId="33697" xr:uid="{00000000-0005-0000-0000-000089760000}"/>
    <cellStyle name="Migliaia 6 2 2 2 2 2 2 3" xfId="16569" xr:uid="{00000000-0005-0000-0000-00008A760000}"/>
    <cellStyle name="Migliaia 6 2 2 2 2 2 2 3 2" xfId="39406" xr:uid="{00000000-0005-0000-0000-00008B760000}"/>
    <cellStyle name="Migliaia 6 2 2 2 2 2 2 4" xfId="27989" xr:uid="{00000000-0005-0000-0000-00008C760000}"/>
    <cellStyle name="Migliaia 6 2 2 2 2 2 3" xfId="8006" xr:uid="{00000000-0005-0000-0000-00008D760000}"/>
    <cellStyle name="Migliaia 6 2 2 2 2 2 3 2" xfId="19423" xr:uid="{00000000-0005-0000-0000-00008E760000}"/>
    <cellStyle name="Migliaia 6 2 2 2 2 2 3 2 2" xfId="42260" xr:uid="{00000000-0005-0000-0000-00008F760000}"/>
    <cellStyle name="Migliaia 6 2 2 2 2 2 3 3" xfId="30843" xr:uid="{00000000-0005-0000-0000-000090760000}"/>
    <cellStyle name="Migliaia 6 2 2 2 2 2 4" xfId="13715" xr:uid="{00000000-0005-0000-0000-000091760000}"/>
    <cellStyle name="Migliaia 6 2 2 2 2 2 4 2" xfId="36552" xr:uid="{00000000-0005-0000-0000-000092760000}"/>
    <cellStyle name="Migliaia 6 2 2 2 2 2 5" xfId="25135" xr:uid="{00000000-0005-0000-0000-000093760000}"/>
    <cellStyle name="Migliaia 6 2 2 2 2 3" xfId="3724" xr:uid="{00000000-0005-0000-0000-000094760000}"/>
    <cellStyle name="Migliaia 6 2 2 2 2 3 2" xfId="9433" xr:uid="{00000000-0005-0000-0000-000095760000}"/>
    <cellStyle name="Migliaia 6 2 2 2 2 3 2 2" xfId="20850" xr:uid="{00000000-0005-0000-0000-000096760000}"/>
    <cellStyle name="Migliaia 6 2 2 2 2 3 2 2 2" xfId="43687" xr:uid="{00000000-0005-0000-0000-000097760000}"/>
    <cellStyle name="Migliaia 6 2 2 2 2 3 2 3" xfId="32270" xr:uid="{00000000-0005-0000-0000-000098760000}"/>
    <cellStyle name="Migliaia 6 2 2 2 2 3 3" xfId="15142" xr:uid="{00000000-0005-0000-0000-000099760000}"/>
    <cellStyle name="Migliaia 6 2 2 2 2 3 3 2" xfId="37979" xr:uid="{00000000-0005-0000-0000-00009A760000}"/>
    <cellStyle name="Migliaia 6 2 2 2 2 3 4" xfId="26562" xr:uid="{00000000-0005-0000-0000-00009B760000}"/>
    <cellStyle name="Migliaia 6 2 2 2 2 4" xfId="6579" xr:uid="{00000000-0005-0000-0000-00009C760000}"/>
    <cellStyle name="Migliaia 6 2 2 2 2 4 2" xfId="17996" xr:uid="{00000000-0005-0000-0000-00009D760000}"/>
    <cellStyle name="Migliaia 6 2 2 2 2 4 2 2" xfId="40833" xr:uid="{00000000-0005-0000-0000-00009E760000}"/>
    <cellStyle name="Migliaia 6 2 2 2 2 4 3" xfId="29416" xr:uid="{00000000-0005-0000-0000-00009F760000}"/>
    <cellStyle name="Migliaia 6 2 2 2 2 5" xfId="12288" xr:uid="{00000000-0005-0000-0000-0000A0760000}"/>
    <cellStyle name="Migliaia 6 2 2 2 2 5 2" xfId="35125" xr:uid="{00000000-0005-0000-0000-0000A1760000}"/>
    <cellStyle name="Migliaia 6 2 2 2 2 6" xfId="23708" xr:uid="{00000000-0005-0000-0000-0000A2760000}"/>
    <cellStyle name="Migliaia 6 2 2 2 3" xfId="993" xr:uid="{00000000-0005-0000-0000-0000A3760000}"/>
    <cellStyle name="Migliaia 6 2 2 2 3 2" xfId="2512" xr:uid="{00000000-0005-0000-0000-0000A4760000}"/>
    <cellStyle name="Migliaia 6 2 2 2 3 2 2" xfId="5368" xr:uid="{00000000-0005-0000-0000-0000A5760000}"/>
    <cellStyle name="Migliaia 6 2 2 2 3 2 2 2" xfId="11076" xr:uid="{00000000-0005-0000-0000-0000A6760000}"/>
    <cellStyle name="Migliaia 6 2 2 2 3 2 2 2 2" xfId="22494" xr:uid="{00000000-0005-0000-0000-0000A7760000}"/>
    <cellStyle name="Migliaia 6 2 2 2 3 2 2 2 2 2" xfId="45331" xr:uid="{00000000-0005-0000-0000-0000A8760000}"/>
    <cellStyle name="Migliaia 6 2 2 2 3 2 2 2 3" xfId="33914" xr:uid="{00000000-0005-0000-0000-0000A9760000}"/>
    <cellStyle name="Migliaia 6 2 2 2 3 2 2 3" xfId="16786" xr:uid="{00000000-0005-0000-0000-0000AA760000}"/>
    <cellStyle name="Migliaia 6 2 2 2 3 2 2 3 2" xfId="39623" xr:uid="{00000000-0005-0000-0000-0000AB760000}"/>
    <cellStyle name="Migliaia 6 2 2 2 3 2 2 4" xfId="28206" xr:uid="{00000000-0005-0000-0000-0000AC760000}"/>
    <cellStyle name="Migliaia 6 2 2 2 3 2 3" xfId="8223" xr:uid="{00000000-0005-0000-0000-0000AD760000}"/>
    <cellStyle name="Migliaia 6 2 2 2 3 2 3 2" xfId="19640" xr:uid="{00000000-0005-0000-0000-0000AE760000}"/>
    <cellStyle name="Migliaia 6 2 2 2 3 2 3 2 2" xfId="42477" xr:uid="{00000000-0005-0000-0000-0000AF760000}"/>
    <cellStyle name="Migliaia 6 2 2 2 3 2 3 3" xfId="31060" xr:uid="{00000000-0005-0000-0000-0000B0760000}"/>
    <cellStyle name="Migliaia 6 2 2 2 3 2 4" xfId="13932" xr:uid="{00000000-0005-0000-0000-0000B1760000}"/>
    <cellStyle name="Migliaia 6 2 2 2 3 2 4 2" xfId="36769" xr:uid="{00000000-0005-0000-0000-0000B2760000}"/>
    <cellStyle name="Migliaia 6 2 2 2 3 2 5" xfId="25352" xr:uid="{00000000-0005-0000-0000-0000B3760000}"/>
    <cellStyle name="Migliaia 6 2 2 2 3 3" xfId="3941" xr:uid="{00000000-0005-0000-0000-0000B4760000}"/>
    <cellStyle name="Migliaia 6 2 2 2 3 3 2" xfId="9650" xr:uid="{00000000-0005-0000-0000-0000B5760000}"/>
    <cellStyle name="Migliaia 6 2 2 2 3 3 2 2" xfId="21067" xr:uid="{00000000-0005-0000-0000-0000B6760000}"/>
    <cellStyle name="Migliaia 6 2 2 2 3 3 2 2 2" xfId="43904" xr:uid="{00000000-0005-0000-0000-0000B7760000}"/>
    <cellStyle name="Migliaia 6 2 2 2 3 3 2 3" xfId="32487" xr:uid="{00000000-0005-0000-0000-0000B8760000}"/>
    <cellStyle name="Migliaia 6 2 2 2 3 3 3" xfId="15359" xr:uid="{00000000-0005-0000-0000-0000B9760000}"/>
    <cellStyle name="Migliaia 6 2 2 2 3 3 3 2" xfId="38196" xr:uid="{00000000-0005-0000-0000-0000BA760000}"/>
    <cellStyle name="Migliaia 6 2 2 2 3 3 4" xfId="26779" xr:uid="{00000000-0005-0000-0000-0000BB760000}"/>
    <cellStyle name="Migliaia 6 2 2 2 3 4" xfId="6796" xr:uid="{00000000-0005-0000-0000-0000BC760000}"/>
    <cellStyle name="Migliaia 6 2 2 2 3 4 2" xfId="18213" xr:uid="{00000000-0005-0000-0000-0000BD760000}"/>
    <cellStyle name="Migliaia 6 2 2 2 3 4 2 2" xfId="41050" xr:uid="{00000000-0005-0000-0000-0000BE760000}"/>
    <cellStyle name="Migliaia 6 2 2 2 3 4 3" xfId="29633" xr:uid="{00000000-0005-0000-0000-0000BF760000}"/>
    <cellStyle name="Migliaia 6 2 2 2 3 5" xfId="12505" xr:uid="{00000000-0005-0000-0000-0000C0760000}"/>
    <cellStyle name="Migliaia 6 2 2 2 3 5 2" xfId="35342" xr:uid="{00000000-0005-0000-0000-0000C1760000}"/>
    <cellStyle name="Migliaia 6 2 2 2 3 6" xfId="23925" xr:uid="{00000000-0005-0000-0000-0000C2760000}"/>
    <cellStyle name="Migliaia 6 2 2 2 4" xfId="1240" xr:uid="{00000000-0005-0000-0000-0000C3760000}"/>
    <cellStyle name="Migliaia 6 2 2 2 4 2" xfId="2729" xr:uid="{00000000-0005-0000-0000-0000C4760000}"/>
    <cellStyle name="Migliaia 6 2 2 2 4 2 2" xfId="5585" xr:uid="{00000000-0005-0000-0000-0000C5760000}"/>
    <cellStyle name="Migliaia 6 2 2 2 4 2 2 2" xfId="11293" xr:uid="{00000000-0005-0000-0000-0000C6760000}"/>
    <cellStyle name="Migliaia 6 2 2 2 4 2 2 2 2" xfId="22711" xr:uid="{00000000-0005-0000-0000-0000C7760000}"/>
    <cellStyle name="Migliaia 6 2 2 2 4 2 2 2 2 2" xfId="45548" xr:uid="{00000000-0005-0000-0000-0000C8760000}"/>
    <cellStyle name="Migliaia 6 2 2 2 4 2 2 2 3" xfId="34131" xr:uid="{00000000-0005-0000-0000-0000C9760000}"/>
    <cellStyle name="Migliaia 6 2 2 2 4 2 2 3" xfId="17003" xr:uid="{00000000-0005-0000-0000-0000CA760000}"/>
    <cellStyle name="Migliaia 6 2 2 2 4 2 2 3 2" xfId="39840" xr:uid="{00000000-0005-0000-0000-0000CB760000}"/>
    <cellStyle name="Migliaia 6 2 2 2 4 2 2 4" xfId="28423" xr:uid="{00000000-0005-0000-0000-0000CC760000}"/>
    <cellStyle name="Migliaia 6 2 2 2 4 2 3" xfId="8440" xr:uid="{00000000-0005-0000-0000-0000CD760000}"/>
    <cellStyle name="Migliaia 6 2 2 2 4 2 3 2" xfId="19857" xr:uid="{00000000-0005-0000-0000-0000CE760000}"/>
    <cellStyle name="Migliaia 6 2 2 2 4 2 3 2 2" xfId="42694" xr:uid="{00000000-0005-0000-0000-0000CF760000}"/>
    <cellStyle name="Migliaia 6 2 2 2 4 2 3 3" xfId="31277" xr:uid="{00000000-0005-0000-0000-0000D0760000}"/>
    <cellStyle name="Migliaia 6 2 2 2 4 2 4" xfId="14149" xr:uid="{00000000-0005-0000-0000-0000D1760000}"/>
    <cellStyle name="Migliaia 6 2 2 2 4 2 4 2" xfId="36986" xr:uid="{00000000-0005-0000-0000-0000D2760000}"/>
    <cellStyle name="Migliaia 6 2 2 2 4 2 5" xfId="25569" xr:uid="{00000000-0005-0000-0000-0000D3760000}"/>
    <cellStyle name="Migliaia 6 2 2 2 4 3" xfId="4158" xr:uid="{00000000-0005-0000-0000-0000D4760000}"/>
    <cellStyle name="Migliaia 6 2 2 2 4 3 2" xfId="9867" xr:uid="{00000000-0005-0000-0000-0000D5760000}"/>
    <cellStyle name="Migliaia 6 2 2 2 4 3 2 2" xfId="21284" xr:uid="{00000000-0005-0000-0000-0000D6760000}"/>
    <cellStyle name="Migliaia 6 2 2 2 4 3 2 2 2" xfId="44121" xr:uid="{00000000-0005-0000-0000-0000D7760000}"/>
    <cellStyle name="Migliaia 6 2 2 2 4 3 2 3" xfId="32704" xr:uid="{00000000-0005-0000-0000-0000D8760000}"/>
    <cellStyle name="Migliaia 6 2 2 2 4 3 3" xfId="15576" xr:uid="{00000000-0005-0000-0000-0000D9760000}"/>
    <cellStyle name="Migliaia 6 2 2 2 4 3 3 2" xfId="38413" xr:uid="{00000000-0005-0000-0000-0000DA760000}"/>
    <cellStyle name="Migliaia 6 2 2 2 4 3 4" xfId="26996" xr:uid="{00000000-0005-0000-0000-0000DB760000}"/>
    <cellStyle name="Migliaia 6 2 2 2 4 4" xfId="7013" xr:uid="{00000000-0005-0000-0000-0000DC760000}"/>
    <cellStyle name="Migliaia 6 2 2 2 4 4 2" xfId="18430" xr:uid="{00000000-0005-0000-0000-0000DD760000}"/>
    <cellStyle name="Migliaia 6 2 2 2 4 4 2 2" xfId="41267" xr:uid="{00000000-0005-0000-0000-0000DE760000}"/>
    <cellStyle name="Migliaia 6 2 2 2 4 4 3" xfId="29850" xr:uid="{00000000-0005-0000-0000-0000DF760000}"/>
    <cellStyle name="Migliaia 6 2 2 2 4 5" xfId="12722" xr:uid="{00000000-0005-0000-0000-0000E0760000}"/>
    <cellStyle name="Migliaia 6 2 2 2 4 5 2" xfId="35559" xr:uid="{00000000-0005-0000-0000-0000E1760000}"/>
    <cellStyle name="Migliaia 6 2 2 2 4 6" xfId="24142" xr:uid="{00000000-0005-0000-0000-0000E2760000}"/>
    <cellStyle name="Migliaia 6 2 2 2 5" xfId="1487" xr:uid="{00000000-0005-0000-0000-0000E3760000}"/>
    <cellStyle name="Migliaia 6 2 2 2 5 2" xfId="2946" xr:uid="{00000000-0005-0000-0000-0000E4760000}"/>
    <cellStyle name="Migliaia 6 2 2 2 5 2 2" xfId="5802" xr:uid="{00000000-0005-0000-0000-0000E5760000}"/>
    <cellStyle name="Migliaia 6 2 2 2 5 2 2 2" xfId="11510" xr:uid="{00000000-0005-0000-0000-0000E6760000}"/>
    <cellStyle name="Migliaia 6 2 2 2 5 2 2 2 2" xfId="22928" xr:uid="{00000000-0005-0000-0000-0000E7760000}"/>
    <cellStyle name="Migliaia 6 2 2 2 5 2 2 2 2 2" xfId="45765" xr:uid="{00000000-0005-0000-0000-0000E8760000}"/>
    <cellStyle name="Migliaia 6 2 2 2 5 2 2 2 3" xfId="34348" xr:uid="{00000000-0005-0000-0000-0000E9760000}"/>
    <cellStyle name="Migliaia 6 2 2 2 5 2 2 3" xfId="17220" xr:uid="{00000000-0005-0000-0000-0000EA760000}"/>
    <cellStyle name="Migliaia 6 2 2 2 5 2 2 3 2" xfId="40057" xr:uid="{00000000-0005-0000-0000-0000EB760000}"/>
    <cellStyle name="Migliaia 6 2 2 2 5 2 2 4" xfId="28640" xr:uid="{00000000-0005-0000-0000-0000EC760000}"/>
    <cellStyle name="Migliaia 6 2 2 2 5 2 3" xfId="8657" xr:uid="{00000000-0005-0000-0000-0000ED760000}"/>
    <cellStyle name="Migliaia 6 2 2 2 5 2 3 2" xfId="20074" xr:uid="{00000000-0005-0000-0000-0000EE760000}"/>
    <cellStyle name="Migliaia 6 2 2 2 5 2 3 2 2" xfId="42911" xr:uid="{00000000-0005-0000-0000-0000EF760000}"/>
    <cellStyle name="Migliaia 6 2 2 2 5 2 3 3" xfId="31494" xr:uid="{00000000-0005-0000-0000-0000F0760000}"/>
    <cellStyle name="Migliaia 6 2 2 2 5 2 4" xfId="14366" xr:uid="{00000000-0005-0000-0000-0000F1760000}"/>
    <cellStyle name="Migliaia 6 2 2 2 5 2 4 2" xfId="37203" xr:uid="{00000000-0005-0000-0000-0000F2760000}"/>
    <cellStyle name="Migliaia 6 2 2 2 5 2 5" xfId="25786" xr:uid="{00000000-0005-0000-0000-0000F3760000}"/>
    <cellStyle name="Migliaia 6 2 2 2 5 3" xfId="4375" xr:uid="{00000000-0005-0000-0000-0000F4760000}"/>
    <cellStyle name="Migliaia 6 2 2 2 5 3 2" xfId="10084" xr:uid="{00000000-0005-0000-0000-0000F5760000}"/>
    <cellStyle name="Migliaia 6 2 2 2 5 3 2 2" xfId="21501" xr:uid="{00000000-0005-0000-0000-0000F6760000}"/>
    <cellStyle name="Migliaia 6 2 2 2 5 3 2 2 2" xfId="44338" xr:uid="{00000000-0005-0000-0000-0000F7760000}"/>
    <cellStyle name="Migliaia 6 2 2 2 5 3 2 3" xfId="32921" xr:uid="{00000000-0005-0000-0000-0000F8760000}"/>
    <cellStyle name="Migliaia 6 2 2 2 5 3 3" xfId="15793" xr:uid="{00000000-0005-0000-0000-0000F9760000}"/>
    <cellStyle name="Migliaia 6 2 2 2 5 3 3 2" xfId="38630" xr:uid="{00000000-0005-0000-0000-0000FA760000}"/>
    <cellStyle name="Migliaia 6 2 2 2 5 3 4" xfId="27213" xr:uid="{00000000-0005-0000-0000-0000FB760000}"/>
    <cellStyle name="Migliaia 6 2 2 2 5 4" xfId="7230" xr:uid="{00000000-0005-0000-0000-0000FC760000}"/>
    <cellStyle name="Migliaia 6 2 2 2 5 4 2" xfId="18647" xr:uid="{00000000-0005-0000-0000-0000FD760000}"/>
    <cellStyle name="Migliaia 6 2 2 2 5 4 2 2" xfId="41484" xr:uid="{00000000-0005-0000-0000-0000FE760000}"/>
    <cellStyle name="Migliaia 6 2 2 2 5 4 3" xfId="30067" xr:uid="{00000000-0005-0000-0000-0000FF760000}"/>
    <cellStyle name="Migliaia 6 2 2 2 5 5" xfId="12939" xr:uid="{00000000-0005-0000-0000-000000770000}"/>
    <cellStyle name="Migliaia 6 2 2 2 5 5 2" xfId="35776" xr:uid="{00000000-0005-0000-0000-000001770000}"/>
    <cellStyle name="Migliaia 6 2 2 2 5 6" xfId="24359" xr:uid="{00000000-0005-0000-0000-000002770000}"/>
    <cellStyle name="Migliaia 6 2 2 2 6" xfId="1734" xr:uid="{00000000-0005-0000-0000-000003770000}"/>
    <cellStyle name="Migliaia 6 2 2 2 6 2" xfId="3163" xr:uid="{00000000-0005-0000-0000-000004770000}"/>
    <cellStyle name="Migliaia 6 2 2 2 6 2 2" xfId="6019" xr:uid="{00000000-0005-0000-0000-000005770000}"/>
    <cellStyle name="Migliaia 6 2 2 2 6 2 2 2" xfId="11727" xr:uid="{00000000-0005-0000-0000-000006770000}"/>
    <cellStyle name="Migliaia 6 2 2 2 6 2 2 2 2" xfId="23145" xr:uid="{00000000-0005-0000-0000-000007770000}"/>
    <cellStyle name="Migliaia 6 2 2 2 6 2 2 2 2 2" xfId="45982" xr:uid="{00000000-0005-0000-0000-000008770000}"/>
    <cellStyle name="Migliaia 6 2 2 2 6 2 2 2 3" xfId="34565" xr:uid="{00000000-0005-0000-0000-000009770000}"/>
    <cellStyle name="Migliaia 6 2 2 2 6 2 2 3" xfId="17437" xr:uid="{00000000-0005-0000-0000-00000A770000}"/>
    <cellStyle name="Migliaia 6 2 2 2 6 2 2 3 2" xfId="40274" xr:uid="{00000000-0005-0000-0000-00000B770000}"/>
    <cellStyle name="Migliaia 6 2 2 2 6 2 2 4" xfId="28857" xr:uid="{00000000-0005-0000-0000-00000C770000}"/>
    <cellStyle name="Migliaia 6 2 2 2 6 2 3" xfId="8874" xr:uid="{00000000-0005-0000-0000-00000D770000}"/>
    <cellStyle name="Migliaia 6 2 2 2 6 2 3 2" xfId="20291" xr:uid="{00000000-0005-0000-0000-00000E770000}"/>
    <cellStyle name="Migliaia 6 2 2 2 6 2 3 2 2" xfId="43128" xr:uid="{00000000-0005-0000-0000-00000F770000}"/>
    <cellStyle name="Migliaia 6 2 2 2 6 2 3 3" xfId="31711" xr:uid="{00000000-0005-0000-0000-000010770000}"/>
    <cellStyle name="Migliaia 6 2 2 2 6 2 4" xfId="14583" xr:uid="{00000000-0005-0000-0000-000011770000}"/>
    <cellStyle name="Migliaia 6 2 2 2 6 2 4 2" xfId="37420" xr:uid="{00000000-0005-0000-0000-000012770000}"/>
    <cellStyle name="Migliaia 6 2 2 2 6 2 5" xfId="26003" xr:uid="{00000000-0005-0000-0000-000013770000}"/>
    <cellStyle name="Migliaia 6 2 2 2 6 3" xfId="4592" xr:uid="{00000000-0005-0000-0000-000014770000}"/>
    <cellStyle name="Migliaia 6 2 2 2 6 3 2" xfId="10301" xr:uid="{00000000-0005-0000-0000-000015770000}"/>
    <cellStyle name="Migliaia 6 2 2 2 6 3 2 2" xfId="21718" xr:uid="{00000000-0005-0000-0000-000016770000}"/>
    <cellStyle name="Migliaia 6 2 2 2 6 3 2 2 2" xfId="44555" xr:uid="{00000000-0005-0000-0000-000017770000}"/>
    <cellStyle name="Migliaia 6 2 2 2 6 3 2 3" xfId="33138" xr:uid="{00000000-0005-0000-0000-000018770000}"/>
    <cellStyle name="Migliaia 6 2 2 2 6 3 3" xfId="16010" xr:uid="{00000000-0005-0000-0000-000019770000}"/>
    <cellStyle name="Migliaia 6 2 2 2 6 3 3 2" xfId="38847" xr:uid="{00000000-0005-0000-0000-00001A770000}"/>
    <cellStyle name="Migliaia 6 2 2 2 6 3 4" xfId="27430" xr:uid="{00000000-0005-0000-0000-00001B770000}"/>
    <cellStyle name="Migliaia 6 2 2 2 6 4" xfId="7447" xr:uid="{00000000-0005-0000-0000-00001C770000}"/>
    <cellStyle name="Migliaia 6 2 2 2 6 4 2" xfId="18864" xr:uid="{00000000-0005-0000-0000-00001D770000}"/>
    <cellStyle name="Migliaia 6 2 2 2 6 4 2 2" xfId="41701" xr:uid="{00000000-0005-0000-0000-00001E770000}"/>
    <cellStyle name="Migliaia 6 2 2 2 6 4 3" xfId="30284" xr:uid="{00000000-0005-0000-0000-00001F770000}"/>
    <cellStyle name="Migliaia 6 2 2 2 6 5" xfId="13156" xr:uid="{00000000-0005-0000-0000-000020770000}"/>
    <cellStyle name="Migliaia 6 2 2 2 6 5 2" xfId="35993" xr:uid="{00000000-0005-0000-0000-000021770000}"/>
    <cellStyle name="Migliaia 6 2 2 2 6 6" xfId="24576" xr:uid="{00000000-0005-0000-0000-000022770000}"/>
    <cellStyle name="Migliaia 6 2 2 2 7" xfId="2078" xr:uid="{00000000-0005-0000-0000-000023770000}"/>
    <cellStyle name="Migliaia 6 2 2 2 7 2" xfId="4934" xr:uid="{00000000-0005-0000-0000-000024770000}"/>
    <cellStyle name="Migliaia 6 2 2 2 7 2 2" xfId="10642" xr:uid="{00000000-0005-0000-0000-000025770000}"/>
    <cellStyle name="Migliaia 6 2 2 2 7 2 2 2" xfId="22060" xr:uid="{00000000-0005-0000-0000-000026770000}"/>
    <cellStyle name="Migliaia 6 2 2 2 7 2 2 2 2" xfId="44897" xr:uid="{00000000-0005-0000-0000-000027770000}"/>
    <cellStyle name="Migliaia 6 2 2 2 7 2 2 3" xfId="33480" xr:uid="{00000000-0005-0000-0000-000028770000}"/>
    <cellStyle name="Migliaia 6 2 2 2 7 2 3" xfId="16352" xr:uid="{00000000-0005-0000-0000-000029770000}"/>
    <cellStyle name="Migliaia 6 2 2 2 7 2 3 2" xfId="39189" xr:uid="{00000000-0005-0000-0000-00002A770000}"/>
    <cellStyle name="Migliaia 6 2 2 2 7 2 4" xfId="27772" xr:uid="{00000000-0005-0000-0000-00002B770000}"/>
    <cellStyle name="Migliaia 6 2 2 2 7 3" xfId="7789" xr:uid="{00000000-0005-0000-0000-00002C770000}"/>
    <cellStyle name="Migliaia 6 2 2 2 7 3 2" xfId="19206" xr:uid="{00000000-0005-0000-0000-00002D770000}"/>
    <cellStyle name="Migliaia 6 2 2 2 7 3 2 2" xfId="42043" xr:uid="{00000000-0005-0000-0000-00002E770000}"/>
    <cellStyle name="Migliaia 6 2 2 2 7 3 3" xfId="30626" xr:uid="{00000000-0005-0000-0000-00002F770000}"/>
    <cellStyle name="Migliaia 6 2 2 2 7 4" xfId="13498" xr:uid="{00000000-0005-0000-0000-000030770000}"/>
    <cellStyle name="Migliaia 6 2 2 2 7 4 2" xfId="36335" xr:uid="{00000000-0005-0000-0000-000031770000}"/>
    <cellStyle name="Migliaia 6 2 2 2 7 5" xfId="24918" xr:uid="{00000000-0005-0000-0000-000032770000}"/>
    <cellStyle name="Migliaia 6 2 2 2 8" xfId="3507" xr:uid="{00000000-0005-0000-0000-000033770000}"/>
    <cellStyle name="Migliaia 6 2 2 2 8 2" xfId="9216" xr:uid="{00000000-0005-0000-0000-000034770000}"/>
    <cellStyle name="Migliaia 6 2 2 2 8 2 2" xfId="20633" xr:uid="{00000000-0005-0000-0000-000035770000}"/>
    <cellStyle name="Migliaia 6 2 2 2 8 2 2 2" xfId="43470" xr:uid="{00000000-0005-0000-0000-000036770000}"/>
    <cellStyle name="Migliaia 6 2 2 2 8 2 3" xfId="32053" xr:uid="{00000000-0005-0000-0000-000037770000}"/>
    <cellStyle name="Migliaia 6 2 2 2 8 3" xfId="14925" xr:uid="{00000000-0005-0000-0000-000038770000}"/>
    <cellStyle name="Migliaia 6 2 2 2 8 3 2" xfId="37762" xr:uid="{00000000-0005-0000-0000-000039770000}"/>
    <cellStyle name="Migliaia 6 2 2 2 8 4" xfId="26345" xr:uid="{00000000-0005-0000-0000-00003A770000}"/>
    <cellStyle name="Migliaia 6 2 2 2 9" xfId="6362" xr:uid="{00000000-0005-0000-0000-00003B770000}"/>
    <cellStyle name="Migliaia 6 2 2 2 9 2" xfId="17779" xr:uid="{00000000-0005-0000-0000-00003C770000}"/>
    <cellStyle name="Migliaia 6 2 2 2 9 2 2" xfId="40616" xr:uid="{00000000-0005-0000-0000-00003D770000}"/>
    <cellStyle name="Migliaia 6 2 2 2 9 3" xfId="29199" xr:uid="{00000000-0005-0000-0000-00003E770000}"/>
    <cellStyle name="Migliaia 6 2 2 3" xfId="599" xr:uid="{00000000-0005-0000-0000-00003F770000}"/>
    <cellStyle name="Migliaia 6 2 2 3 2" xfId="2181" xr:uid="{00000000-0005-0000-0000-000040770000}"/>
    <cellStyle name="Migliaia 6 2 2 3 2 2" xfId="5037" xr:uid="{00000000-0005-0000-0000-000041770000}"/>
    <cellStyle name="Migliaia 6 2 2 3 2 2 2" xfId="10745" xr:uid="{00000000-0005-0000-0000-000042770000}"/>
    <cellStyle name="Migliaia 6 2 2 3 2 2 2 2" xfId="22163" xr:uid="{00000000-0005-0000-0000-000043770000}"/>
    <cellStyle name="Migliaia 6 2 2 3 2 2 2 2 2" xfId="45000" xr:uid="{00000000-0005-0000-0000-000044770000}"/>
    <cellStyle name="Migliaia 6 2 2 3 2 2 2 3" xfId="33583" xr:uid="{00000000-0005-0000-0000-000045770000}"/>
    <cellStyle name="Migliaia 6 2 2 3 2 2 3" xfId="16455" xr:uid="{00000000-0005-0000-0000-000046770000}"/>
    <cellStyle name="Migliaia 6 2 2 3 2 2 3 2" xfId="39292" xr:uid="{00000000-0005-0000-0000-000047770000}"/>
    <cellStyle name="Migliaia 6 2 2 3 2 2 4" xfId="27875" xr:uid="{00000000-0005-0000-0000-000048770000}"/>
    <cellStyle name="Migliaia 6 2 2 3 2 3" xfId="7892" xr:uid="{00000000-0005-0000-0000-000049770000}"/>
    <cellStyle name="Migliaia 6 2 2 3 2 3 2" xfId="19309" xr:uid="{00000000-0005-0000-0000-00004A770000}"/>
    <cellStyle name="Migliaia 6 2 2 3 2 3 2 2" xfId="42146" xr:uid="{00000000-0005-0000-0000-00004B770000}"/>
    <cellStyle name="Migliaia 6 2 2 3 2 3 3" xfId="30729" xr:uid="{00000000-0005-0000-0000-00004C770000}"/>
    <cellStyle name="Migliaia 6 2 2 3 2 4" xfId="13601" xr:uid="{00000000-0005-0000-0000-00004D770000}"/>
    <cellStyle name="Migliaia 6 2 2 3 2 4 2" xfId="36438" xr:uid="{00000000-0005-0000-0000-00004E770000}"/>
    <cellStyle name="Migliaia 6 2 2 3 2 5" xfId="25021" xr:uid="{00000000-0005-0000-0000-00004F770000}"/>
    <cellStyle name="Migliaia 6 2 2 3 3" xfId="3610" xr:uid="{00000000-0005-0000-0000-000050770000}"/>
    <cellStyle name="Migliaia 6 2 2 3 3 2" xfId="9319" xr:uid="{00000000-0005-0000-0000-000051770000}"/>
    <cellStyle name="Migliaia 6 2 2 3 3 2 2" xfId="20736" xr:uid="{00000000-0005-0000-0000-000052770000}"/>
    <cellStyle name="Migliaia 6 2 2 3 3 2 2 2" xfId="43573" xr:uid="{00000000-0005-0000-0000-000053770000}"/>
    <cellStyle name="Migliaia 6 2 2 3 3 2 3" xfId="32156" xr:uid="{00000000-0005-0000-0000-000054770000}"/>
    <cellStyle name="Migliaia 6 2 2 3 3 3" xfId="15028" xr:uid="{00000000-0005-0000-0000-000055770000}"/>
    <cellStyle name="Migliaia 6 2 2 3 3 3 2" xfId="37865" xr:uid="{00000000-0005-0000-0000-000056770000}"/>
    <cellStyle name="Migliaia 6 2 2 3 3 4" xfId="26448" xr:uid="{00000000-0005-0000-0000-000057770000}"/>
    <cellStyle name="Migliaia 6 2 2 3 4" xfId="6465" xr:uid="{00000000-0005-0000-0000-000058770000}"/>
    <cellStyle name="Migliaia 6 2 2 3 4 2" xfId="17882" xr:uid="{00000000-0005-0000-0000-000059770000}"/>
    <cellStyle name="Migliaia 6 2 2 3 4 2 2" xfId="40719" xr:uid="{00000000-0005-0000-0000-00005A770000}"/>
    <cellStyle name="Migliaia 6 2 2 3 4 3" xfId="29302" xr:uid="{00000000-0005-0000-0000-00005B770000}"/>
    <cellStyle name="Migliaia 6 2 2 3 5" xfId="12174" xr:uid="{00000000-0005-0000-0000-00005C770000}"/>
    <cellStyle name="Migliaia 6 2 2 3 5 2" xfId="35011" xr:uid="{00000000-0005-0000-0000-00005D770000}"/>
    <cellStyle name="Migliaia 6 2 2 3 6" xfId="23594" xr:uid="{00000000-0005-0000-0000-00005E770000}"/>
    <cellStyle name="Migliaia 6 2 2 4" xfId="862" xr:uid="{00000000-0005-0000-0000-00005F770000}"/>
    <cellStyle name="Migliaia 6 2 2 4 2" xfId="2398" xr:uid="{00000000-0005-0000-0000-000060770000}"/>
    <cellStyle name="Migliaia 6 2 2 4 2 2" xfId="5254" xr:uid="{00000000-0005-0000-0000-000061770000}"/>
    <cellStyle name="Migliaia 6 2 2 4 2 2 2" xfId="10962" xr:uid="{00000000-0005-0000-0000-000062770000}"/>
    <cellStyle name="Migliaia 6 2 2 4 2 2 2 2" xfId="22380" xr:uid="{00000000-0005-0000-0000-000063770000}"/>
    <cellStyle name="Migliaia 6 2 2 4 2 2 2 2 2" xfId="45217" xr:uid="{00000000-0005-0000-0000-000064770000}"/>
    <cellStyle name="Migliaia 6 2 2 4 2 2 2 3" xfId="33800" xr:uid="{00000000-0005-0000-0000-000065770000}"/>
    <cellStyle name="Migliaia 6 2 2 4 2 2 3" xfId="16672" xr:uid="{00000000-0005-0000-0000-000066770000}"/>
    <cellStyle name="Migliaia 6 2 2 4 2 2 3 2" xfId="39509" xr:uid="{00000000-0005-0000-0000-000067770000}"/>
    <cellStyle name="Migliaia 6 2 2 4 2 2 4" xfId="28092" xr:uid="{00000000-0005-0000-0000-000068770000}"/>
    <cellStyle name="Migliaia 6 2 2 4 2 3" xfId="8109" xr:uid="{00000000-0005-0000-0000-000069770000}"/>
    <cellStyle name="Migliaia 6 2 2 4 2 3 2" xfId="19526" xr:uid="{00000000-0005-0000-0000-00006A770000}"/>
    <cellStyle name="Migliaia 6 2 2 4 2 3 2 2" xfId="42363" xr:uid="{00000000-0005-0000-0000-00006B770000}"/>
    <cellStyle name="Migliaia 6 2 2 4 2 3 3" xfId="30946" xr:uid="{00000000-0005-0000-0000-00006C770000}"/>
    <cellStyle name="Migliaia 6 2 2 4 2 4" xfId="13818" xr:uid="{00000000-0005-0000-0000-00006D770000}"/>
    <cellStyle name="Migliaia 6 2 2 4 2 4 2" xfId="36655" xr:uid="{00000000-0005-0000-0000-00006E770000}"/>
    <cellStyle name="Migliaia 6 2 2 4 2 5" xfId="25238" xr:uid="{00000000-0005-0000-0000-00006F770000}"/>
    <cellStyle name="Migliaia 6 2 2 4 3" xfId="3827" xr:uid="{00000000-0005-0000-0000-000070770000}"/>
    <cellStyle name="Migliaia 6 2 2 4 3 2" xfId="9536" xr:uid="{00000000-0005-0000-0000-000071770000}"/>
    <cellStyle name="Migliaia 6 2 2 4 3 2 2" xfId="20953" xr:uid="{00000000-0005-0000-0000-000072770000}"/>
    <cellStyle name="Migliaia 6 2 2 4 3 2 2 2" xfId="43790" xr:uid="{00000000-0005-0000-0000-000073770000}"/>
    <cellStyle name="Migliaia 6 2 2 4 3 2 3" xfId="32373" xr:uid="{00000000-0005-0000-0000-000074770000}"/>
    <cellStyle name="Migliaia 6 2 2 4 3 3" xfId="15245" xr:uid="{00000000-0005-0000-0000-000075770000}"/>
    <cellStyle name="Migliaia 6 2 2 4 3 3 2" xfId="38082" xr:uid="{00000000-0005-0000-0000-000076770000}"/>
    <cellStyle name="Migliaia 6 2 2 4 3 4" xfId="26665" xr:uid="{00000000-0005-0000-0000-000077770000}"/>
    <cellStyle name="Migliaia 6 2 2 4 4" xfId="6682" xr:uid="{00000000-0005-0000-0000-000078770000}"/>
    <cellStyle name="Migliaia 6 2 2 4 4 2" xfId="18099" xr:uid="{00000000-0005-0000-0000-000079770000}"/>
    <cellStyle name="Migliaia 6 2 2 4 4 2 2" xfId="40936" xr:uid="{00000000-0005-0000-0000-00007A770000}"/>
    <cellStyle name="Migliaia 6 2 2 4 4 3" xfId="29519" xr:uid="{00000000-0005-0000-0000-00007B770000}"/>
    <cellStyle name="Migliaia 6 2 2 4 5" xfId="12391" xr:uid="{00000000-0005-0000-0000-00007C770000}"/>
    <cellStyle name="Migliaia 6 2 2 4 5 2" xfId="35228" xr:uid="{00000000-0005-0000-0000-00007D770000}"/>
    <cellStyle name="Migliaia 6 2 2 4 6" xfId="23811" xr:uid="{00000000-0005-0000-0000-00007E770000}"/>
    <cellStyle name="Migliaia 6 2 2 5" xfId="1109" xr:uid="{00000000-0005-0000-0000-00007F770000}"/>
    <cellStyle name="Migliaia 6 2 2 5 2" xfId="2615" xr:uid="{00000000-0005-0000-0000-000080770000}"/>
    <cellStyle name="Migliaia 6 2 2 5 2 2" xfId="5471" xr:uid="{00000000-0005-0000-0000-000081770000}"/>
    <cellStyle name="Migliaia 6 2 2 5 2 2 2" xfId="11179" xr:uid="{00000000-0005-0000-0000-000082770000}"/>
    <cellStyle name="Migliaia 6 2 2 5 2 2 2 2" xfId="22597" xr:uid="{00000000-0005-0000-0000-000083770000}"/>
    <cellStyle name="Migliaia 6 2 2 5 2 2 2 2 2" xfId="45434" xr:uid="{00000000-0005-0000-0000-000084770000}"/>
    <cellStyle name="Migliaia 6 2 2 5 2 2 2 3" xfId="34017" xr:uid="{00000000-0005-0000-0000-000085770000}"/>
    <cellStyle name="Migliaia 6 2 2 5 2 2 3" xfId="16889" xr:uid="{00000000-0005-0000-0000-000086770000}"/>
    <cellStyle name="Migliaia 6 2 2 5 2 2 3 2" xfId="39726" xr:uid="{00000000-0005-0000-0000-000087770000}"/>
    <cellStyle name="Migliaia 6 2 2 5 2 2 4" xfId="28309" xr:uid="{00000000-0005-0000-0000-000088770000}"/>
    <cellStyle name="Migliaia 6 2 2 5 2 3" xfId="8326" xr:uid="{00000000-0005-0000-0000-000089770000}"/>
    <cellStyle name="Migliaia 6 2 2 5 2 3 2" xfId="19743" xr:uid="{00000000-0005-0000-0000-00008A770000}"/>
    <cellStyle name="Migliaia 6 2 2 5 2 3 2 2" xfId="42580" xr:uid="{00000000-0005-0000-0000-00008B770000}"/>
    <cellStyle name="Migliaia 6 2 2 5 2 3 3" xfId="31163" xr:uid="{00000000-0005-0000-0000-00008C770000}"/>
    <cellStyle name="Migliaia 6 2 2 5 2 4" xfId="14035" xr:uid="{00000000-0005-0000-0000-00008D770000}"/>
    <cellStyle name="Migliaia 6 2 2 5 2 4 2" xfId="36872" xr:uid="{00000000-0005-0000-0000-00008E770000}"/>
    <cellStyle name="Migliaia 6 2 2 5 2 5" xfId="25455" xr:uid="{00000000-0005-0000-0000-00008F770000}"/>
    <cellStyle name="Migliaia 6 2 2 5 3" xfId="4044" xr:uid="{00000000-0005-0000-0000-000090770000}"/>
    <cellStyle name="Migliaia 6 2 2 5 3 2" xfId="9753" xr:uid="{00000000-0005-0000-0000-000091770000}"/>
    <cellStyle name="Migliaia 6 2 2 5 3 2 2" xfId="21170" xr:uid="{00000000-0005-0000-0000-000092770000}"/>
    <cellStyle name="Migliaia 6 2 2 5 3 2 2 2" xfId="44007" xr:uid="{00000000-0005-0000-0000-000093770000}"/>
    <cellStyle name="Migliaia 6 2 2 5 3 2 3" xfId="32590" xr:uid="{00000000-0005-0000-0000-000094770000}"/>
    <cellStyle name="Migliaia 6 2 2 5 3 3" xfId="15462" xr:uid="{00000000-0005-0000-0000-000095770000}"/>
    <cellStyle name="Migliaia 6 2 2 5 3 3 2" xfId="38299" xr:uid="{00000000-0005-0000-0000-000096770000}"/>
    <cellStyle name="Migliaia 6 2 2 5 3 4" xfId="26882" xr:uid="{00000000-0005-0000-0000-000097770000}"/>
    <cellStyle name="Migliaia 6 2 2 5 4" xfId="6899" xr:uid="{00000000-0005-0000-0000-000098770000}"/>
    <cellStyle name="Migliaia 6 2 2 5 4 2" xfId="18316" xr:uid="{00000000-0005-0000-0000-000099770000}"/>
    <cellStyle name="Migliaia 6 2 2 5 4 2 2" xfId="41153" xr:uid="{00000000-0005-0000-0000-00009A770000}"/>
    <cellStyle name="Migliaia 6 2 2 5 4 3" xfId="29736" xr:uid="{00000000-0005-0000-0000-00009B770000}"/>
    <cellStyle name="Migliaia 6 2 2 5 5" xfId="12608" xr:uid="{00000000-0005-0000-0000-00009C770000}"/>
    <cellStyle name="Migliaia 6 2 2 5 5 2" xfId="35445" xr:uid="{00000000-0005-0000-0000-00009D770000}"/>
    <cellStyle name="Migliaia 6 2 2 5 6" xfId="24028" xr:uid="{00000000-0005-0000-0000-00009E770000}"/>
    <cellStyle name="Migliaia 6 2 2 6" xfId="1356" xr:uid="{00000000-0005-0000-0000-00009F770000}"/>
    <cellStyle name="Migliaia 6 2 2 6 2" xfId="2832" xr:uid="{00000000-0005-0000-0000-0000A0770000}"/>
    <cellStyle name="Migliaia 6 2 2 6 2 2" xfId="5688" xr:uid="{00000000-0005-0000-0000-0000A1770000}"/>
    <cellStyle name="Migliaia 6 2 2 6 2 2 2" xfId="11396" xr:uid="{00000000-0005-0000-0000-0000A2770000}"/>
    <cellStyle name="Migliaia 6 2 2 6 2 2 2 2" xfId="22814" xr:uid="{00000000-0005-0000-0000-0000A3770000}"/>
    <cellStyle name="Migliaia 6 2 2 6 2 2 2 2 2" xfId="45651" xr:uid="{00000000-0005-0000-0000-0000A4770000}"/>
    <cellStyle name="Migliaia 6 2 2 6 2 2 2 3" xfId="34234" xr:uid="{00000000-0005-0000-0000-0000A5770000}"/>
    <cellStyle name="Migliaia 6 2 2 6 2 2 3" xfId="17106" xr:uid="{00000000-0005-0000-0000-0000A6770000}"/>
    <cellStyle name="Migliaia 6 2 2 6 2 2 3 2" xfId="39943" xr:uid="{00000000-0005-0000-0000-0000A7770000}"/>
    <cellStyle name="Migliaia 6 2 2 6 2 2 4" xfId="28526" xr:uid="{00000000-0005-0000-0000-0000A8770000}"/>
    <cellStyle name="Migliaia 6 2 2 6 2 3" xfId="8543" xr:uid="{00000000-0005-0000-0000-0000A9770000}"/>
    <cellStyle name="Migliaia 6 2 2 6 2 3 2" xfId="19960" xr:uid="{00000000-0005-0000-0000-0000AA770000}"/>
    <cellStyle name="Migliaia 6 2 2 6 2 3 2 2" xfId="42797" xr:uid="{00000000-0005-0000-0000-0000AB770000}"/>
    <cellStyle name="Migliaia 6 2 2 6 2 3 3" xfId="31380" xr:uid="{00000000-0005-0000-0000-0000AC770000}"/>
    <cellStyle name="Migliaia 6 2 2 6 2 4" xfId="14252" xr:uid="{00000000-0005-0000-0000-0000AD770000}"/>
    <cellStyle name="Migliaia 6 2 2 6 2 4 2" xfId="37089" xr:uid="{00000000-0005-0000-0000-0000AE770000}"/>
    <cellStyle name="Migliaia 6 2 2 6 2 5" xfId="25672" xr:uid="{00000000-0005-0000-0000-0000AF770000}"/>
    <cellStyle name="Migliaia 6 2 2 6 3" xfId="4261" xr:uid="{00000000-0005-0000-0000-0000B0770000}"/>
    <cellStyle name="Migliaia 6 2 2 6 3 2" xfId="9970" xr:uid="{00000000-0005-0000-0000-0000B1770000}"/>
    <cellStyle name="Migliaia 6 2 2 6 3 2 2" xfId="21387" xr:uid="{00000000-0005-0000-0000-0000B2770000}"/>
    <cellStyle name="Migliaia 6 2 2 6 3 2 2 2" xfId="44224" xr:uid="{00000000-0005-0000-0000-0000B3770000}"/>
    <cellStyle name="Migliaia 6 2 2 6 3 2 3" xfId="32807" xr:uid="{00000000-0005-0000-0000-0000B4770000}"/>
    <cellStyle name="Migliaia 6 2 2 6 3 3" xfId="15679" xr:uid="{00000000-0005-0000-0000-0000B5770000}"/>
    <cellStyle name="Migliaia 6 2 2 6 3 3 2" xfId="38516" xr:uid="{00000000-0005-0000-0000-0000B6770000}"/>
    <cellStyle name="Migliaia 6 2 2 6 3 4" xfId="27099" xr:uid="{00000000-0005-0000-0000-0000B7770000}"/>
    <cellStyle name="Migliaia 6 2 2 6 4" xfId="7116" xr:uid="{00000000-0005-0000-0000-0000B8770000}"/>
    <cellStyle name="Migliaia 6 2 2 6 4 2" xfId="18533" xr:uid="{00000000-0005-0000-0000-0000B9770000}"/>
    <cellStyle name="Migliaia 6 2 2 6 4 2 2" xfId="41370" xr:uid="{00000000-0005-0000-0000-0000BA770000}"/>
    <cellStyle name="Migliaia 6 2 2 6 4 3" xfId="29953" xr:uid="{00000000-0005-0000-0000-0000BB770000}"/>
    <cellStyle name="Migliaia 6 2 2 6 5" xfId="12825" xr:uid="{00000000-0005-0000-0000-0000BC770000}"/>
    <cellStyle name="Migliaia 6 2 2 6 5 2" xfId="35662" xr:uid="{00000000-0005-0000-0000-0000BD770000}"/>
    <cellStyle name="Migliaia 6 2 2 6 6" xfId="24245" xr:uid="{00000000-0005-0000-0000-0000BE770000}"/>
    <cellStyle name="Migliaia 6 2 2 7" xfId="1603" xr:uid="{00000000-0005-0000-0000-0000BF770000}"/>
    <cellStyle name="Migliaia 6 2 2 7 2" xfId="3049" xr:uid="{00000000-0005-0000-0000-0000C0770000}"/>
    <cellStyle name="Migliaia 6 2 2 7 2 2" xfId="5905" xr:uid="{00000000-0005-0000-0000-0000C1770000}"/>
    <cellStyle name="Migliaia 6 2 2 7 2 2 2" xfId="11613" xr:uid="{00000000-0005-0000-0000-0000C2770000}"/>
    <cellStyle name="Migliaia 6 2 2 7 2 2 2 2" xfId="23031" xr:uid="{00000000-0005-0000-0000-0000C3770000}"/>
    <cellStyle name="Migliaia 6 2 2 7 2 2 2 2 2" xfId="45868" xr:uid="{00000000-0005-0000-0000-0000C4770000}"/>
    <cellStyle name="Migliaia 6 2 2 7 2 2 2 3" xfId="34451" xr:uid="{00000000-0005-0000-0000-0000C5770000}"/>
    <cellStyle name="Migliaia 6 2 2 7 2 2 3" xfId="17323" xr:uid="{00000000-0005-0000-0000-0000C6770000}"/>
    <cellStyle name="Migliaia 6 2 2 7 2 2 3 2" xfId="40160" xr:uid="{00000000-0005-0000-0000-0000C7770000}"/>
    <cellStyle name="Migliaia 6 2 2 7 2 2 4" xfId="28743" xr:uid="{00000000-0005-0000-0000-0000C8770000}"/>
    <cellStyle name="Migliaia 6 2 2 7 2 3" xfId="8760" xr:uid="{00000000-0005-0000-0000-0000C9770000}"/>
    <cellStyle name="Migliaia 6 2 2 7 2 3 2" xfId="20177" xr:uid="{00000000-0005-0000-0000-0000CA770000}"/>
    <cellStyle name="Migliaia 6 2 2 7 2 3 2 2" xfId="43014" xr:uid="{00000000-0005-0000-0000-0000CB770000}"/>
    <cellStyle name="Migliaia 6 2 2 7 2 3 3" xfId="31597" xr:uid="{00000000-0005-0000-0000-0000CC770000}"/>
    <cellStyle name="Migliaia 6 2 2 7 2 4" xfId="14469" xr:uid="{00000000-0005-0000-0000-0000CD770000}"/>
    <cellStyle name="Migliaia 6 2 2 7 2 4 2" xfId="37306" xr:uid="{00000000-0005-0000-0000-0000CE770000}"/>
    <cellStyle name="Migliaia 6 2 2 7 2 5" xfId="25889" xr:uid="{00000000-0005-0000-0000-0000CF770000}"/>
    <cellStyle name="Migliaia 6 2 2 7 3" xfId="4478" xr:uid="{00000000-0005-0000-0000-0000D0770000}"/>
    <cellStyle name="Migliaia 6 2 2 7 3 2" xfId="10187" xr:uid="{00000000-0005-0000-0000-0000D1770000}"/>
    <cellStyle name="Migliaia 6 2 2 7 3 2 2" xfId="21604" xr:uid="{00000000-0005-0000-0000-0000D2770000}"/>
    <cellStyle name="Migliaia 6 2 2 7 3 2 2 2" xfId="44441" xr:uid="{00000000-0005-0000-0000-0000D3770000}"/>
    <cellStyle name="Migliaia 6 2 2 7 3 2 3" xfId="33024" xr:uid="{00000000-0005-0000-0000-0000D4770000}"/>
    <cellStyle name="Migliaia 6 2 2 7 3 3" xfId="15896" xr:uid="{00000000-0005-0000-0000-0000D5770000}"/>
    <cellStyle name="Migliaia 6 2 2 7 3 3 2" xfId="38733" xr:uid="{00000000-0005-0000-0000-0000D6770000}"/>
    <cellStyle name="Migliaia 6 2 2 7 3 4" xfId="27316" xr:uid="{00000000-0005-0000-0000-0000D7770000}"/>
    <cellStyle name="Migliaia 6 2 2 7 4" xfId="7333" xr:uid="{00000000-0005-0000-0000-0000D8770000}"/>
    <cellStyle name="Migliaia 6 2 2 7 4 2" xfId="18750" xr:uid="{00000000-0005-0000-0000-0000D9770000}"/>
    <cellStyle name="Migliaia 6 2 2 7 4 2 2" xfId="41587" xr:uid="{00000000-0005-0000-0000-0000DA770000}"/>
    <cellStyle name="Migliaia 6 2 2 7 4 3" xfId="30170" xr:uid="{00000000-0005-0000-0000-0000DB770000}"/>
    <cellStyle name="Migliaia 6 2 2 7 5" xfId="13042" xr:uid="{00000000-0005-0000-0000-0000DC770000}"/>
    <cellStyle name="Migliaia 6 2 2 7 5 2" xfId="35879" xr:uid="{00000000-0005-0000-0000-0000DD770000}"/>
    <cellStyle name="Migliaia 6 2 2 7 6" xfId="24462" xr:uid="{00000000-0005-0000-0000-0000DE770000}"/>
    <cellStyle name="Migliaia 6 2 2 8" xfId="1958" xr:uid="{00000000-0005-0000-0000-0000DF770000}"/>
    <cellStyle name="Migliaia 6 2 2 8 2" xfId="4814" xr:uid="{00000000-0005-0000-0000-0000E0770000}"/>
    <cellStyle name="Migliaia 6 2 2 8 2 2" xfId="10523" xr:uid="{00000000-0005-0000-0000-0000E1770000}"/>
    <cellStyle name="Migliaia 6 2 2 8 2 2 2" xfId="21940" xr:uid="{00000000-0005-0000-0000-0000E2770000}"/>
    <cellStyle name="Migliaia 6 2 2 8 2 2 2 2" xfId="44777" xr:uid="{00000000-0005-0000-0000-0000E3770000}"/>
    <cellStyle name="Migliaia 6 2 2 8 2 2 3" xfId="33360" xr:uid="{00000000-0005-0000-0000-0000E4770000}"/>
    <cellStyle name="Migliaia 6 2 2 8 2 3" xfId="16232" xr:uid="{00000000-0005-0000-0000-0000E5770000}"/>
    <cellStyle name="Migliaia 6 2 2 8 2 3 2" xfId="39069" xr:uid="{00000000-0005-0000-0000-0000E6770000}"/>
    <cellStyle name="Migliaia 6 2 2 8 2 4" xfId="27652" xr:uid="{00000000-0005-0000-0000-0000E7770000}"/>
    <cellStyle name="Migliaia 6 2 2 8 3" xfId="7669" xr:uid="{00000000-0005-0000-0000-0000E8770000}"/>
    <cellStyle name="Migliaia 6 2 2 8 3 2" xfId="19086" xr:uid="{00000000-0005-0000-0000-0000E9770000}"/>
    <cellStyle name="Migliaia 6 2 2 8 3 2 2" xfId="41923" xr:uid="{00000000-0005-0000-0000-0000EA770000}"/>
    <cellStyle name="Migliaia 6 2 2 8 3 3" xfId="30506" xr:uid="{00000000-0005-0000-0000-0000EB770000}"/>
    <cellStyle name="Migliaia 6 2 2 8 4" xfId="13378" xr:uid="{00000000-0005-0000-0000-0000EC770000}"/>
    <cellStyle name="Migliaia 6 2 2 8 4 2" xfId="36215" xr:uid="{00000000-0005-0000-0000-0000ED770000}"/>
    <cellStyle name="Migliaia 6 2 2 8 5" xfId="24798" xr:uid="{00000000-0005-0000-0000-0000EE770000}"/>
    <cellStyle name="Migliaia 6 2 2 9" xfId="3387" xr:uid="{00000000-0005-0000-0000-0000EF770000}"/>
    <cellStyle name="Migliaia 6 2 2 9 2" xfId="9096" xr:uid="{00000000-0005-0000-0000-0000F0770000}"/>
    <cellStyle name="Migliaia 6 2 2 9 2 2" xfId="20513" xr:uid="{00000000-0005-0000-0000-0000F1770000}"/>
    <cellStyle name="Migliaia 6 2 2 9 2 2 2" xfId="43350" xr:uid="{00000000-0005-0000-0000-0000F2770000}"/>
    <cellStyle name="Migliaia 6 2 2 9 2 3" xfId="31933" xr:uid="{00000000-0005-0000-0000-0000F3770000}"/>
    <cellStyle name="Migliaia 6 2 2 9 3" xfId="14805" xr:uid="{00000000-0005-0000-0000-0000F4770000}"/>
    <cellStyle name="Migliaia 6 2 2 9 3 2" xfId="37642" xr:uid="{00000000-0005-0000-0000-0000F5770000}"/>
    <cellStyle name="Migliaia 6 2 2 9 4" xfId="26225" xr:uid="{00000000-0005-0000-0000-0000F6770000}"/>
    <cellStyle name="Migliaia 6 2 3" xfId="290" xr:uid="{00000000-0005-0000-0000-0000F7770000}"/>
    <cellStyle name="Migliaia 6 2 3 10" xfId="6203" xr:uid="{00000000-0005-0000-0000-0000F8770000}"/>
    <cellStyle name="Migliaia 6 2 3 10 2" xfId="17620" xr:uid="{00000000-0005-0000-0000-0000F9770000}"/>
    <cellStyle name="Migliaia 6 2 3 10 2 2" xfId="40457" xr:uid="{00000000-0005-0000-0000-0000FA770000}"/>
    <cellStyle name="Migliaia 6 2 3 10 3" xfId="29040" xr:uid="{00000000-0005-0000-0000-0000FB770000}"/>
    <cellStyle name="Migliaia 6 2 3 11" xfId="11912" xr:uid="{00000000-0005-0000-0000-0000FC770000}"/>
    <cellStyle name="Migliaia 6 2 3 11 2" xfId="34749" xr:uid="{00000000-0005-0000-0000-0000FD770000}"/>
    <cellStyle name="Migliaia 6 2 3 12" xfId="23332" xr:uid="{00000000-0005-0000-0000-0000FE770000}"/>
    <cellStyle name="Migliaia 6 2 3 2" xfId="446" xr:uid="{00000000-0005-0000-0000-0000FF770000}"/>
    <cellStyle name="Migliaia 6 2 3 2 10" xfId="12038" xr:uid="{00000000-0005-0000-0000-000000780000}"/>
    <cellStyle name="Migliaia 6 2 3 2 10 2" xfId="34875" xr:uid="{00000000-0005-0000-0000-000001780000}"/>
    <cellStyle name="Migliaia 6 2 3 2 11" xfId="23458" xr:uid="{00000000-0005-0000-0000-000002780000}"/>
    <cellStyle name="Migliaia 6 2 3 2 2" xfId="700" xr:uid="{00000000-0005-0000-0000-000003780000}"/>
    <cellStyle name="Migliaia 6 2 3 2 2 2" xfId="2262" xr:uid="{00000000-0005-0000-0000-000004780000}"/>
    <cellStyle name="Migliaia 6 2 3 2 2 2 2" xfId="5118" xr:uid="{00000000-0005-0000-0000-000005780000}"/>
    <cellStyle name="Migliaia 6 2 3 2 2 2 2 2" xfId="10826" xr:uid="{00000000-0005-0000-0000-000006780000}"/>
    <cellStyle name="Migliaia 6 2 3 2 2 2 2 2 2" xfId="22244" xr:uid="{00000000-0005-0000-0000-000007780000}"/>
    <cellStyle name="Migliaia 6 2 3 2 2 2 2 2 2 2" xfId="45081" xr:uid="{00000000-0005-0000-0000-000008780000}"/>
    <cellStyle name="Migliaia 6 2 3 2 2 2 2 2 3" xfId="33664" xr:uid="{00000000-0005-0000-0000-000009780000}"/>
    <cellStyle name="Migliaia 6 2 3 2 2 2 2 3" xfId="16536" xr:uid="{00000000-0005-0000-0000-00000A780000}"/>
    <cellStyle name="Migliaia 6 2 3 2 2 2 2 3 2" xfId="39373" xr:uid="{00000000-0005-0000-0000-00000B780000}"/>
    <cellStyle name="Migliaia 6 2 3 2 2 2 2 4" xfId="27956" xr:uid="{00000000-0005-0000-0000-00000C780000}"/>
    <cellStyle name="Migliaia 6 2 3 2 2 2 3" xfId="7973" xr:uid="{00000000-0005-0000-0000-00000D780000}"/>
    <cellStyle name="Migliaia 6 2 3 2 2 2 3 2" xfId="19390" xr:uid="{00000000-0005-0000-0000-00000E780000}"/>
    <cellStyle name="Migliaia 6 2 3 2 2 2 3 2 2" xfId="42227" xr:uid="{00000000-0005-0000-0000-00000F780000}"/>
    <cellStyle name="Migliaia 6 2 3 2 2 2 3 3" xfId="30810" xr:uid="{00000000-0005-0000-0000-000010780000}"/>
    <cellStyle name="Migliaia 6 2 3 2 2 2 4" xfId="13682" xr:uid="{00000000-0005-0000-0000-000011780000}"/>
    <cellStyle name="Migliaia 6 2 3 2 2 2 4 2" xfId="36519" xr:uid="{00000000-0005-0000-0000-000012780000}"/>
    <cellStyle name="Migliaia 6 2 3 2 2 2 5" xfId="25102" xr:uid="{00000000-0005-0000-0000-000013780000}"/>
    <cellStyle name="Migliaia 6 2 3 2 2 3" xfId="3691" xr:uid="{00000000-0005-0000-0000-000014780000}"/>
    <cellStyle name="Migliaia 6 2 3 2 2 3 2" xfId="9400" xr:uid="{00000000-0005-0000-0000-000015780000}"/>
    <cellStyle name="Migliaia 6 2 3 2 2 3 2 2" xfId="20817" xr:uid="{00000000-0005-0000-0000-000016780000}"/>
    <cellStyle name="Migliaia 6 2 3 2 2 3 2 2 2" xfId="43654" xr:uid="{00000000-0005-0000-0000-000017780000}"/>
    <cellStyle name="Migliaia 6 2 3 2 2 3 2 3" xfId="32237" xr:uid="{00000000-0005-0000-0000-000018780000}"/>
    <cellStyle name="Migliaia 6 2 3 2 2 3 3" xfId="15109" xr:uid="{00000000-0005-0000-0000-000019780000}"/>
    <cellStyle name="Migliaia 6 2 3 2 2 3 3 2" xfId="37946" xr:uid="{00000000-0005-0000-0000-00001A780000}"/>
    <cellStyle name="Migliaia 6 2 3 2 2 3 4" xfId="26529" xr:uid="{00000000-0005-0000-0000-00001B780000}"/>
    <cellStyle name="Migliaia 6 2 3 2 2 4" xfId="6546" xr:uid="{00000000-0005-0000-0000-00001C780000}"/>
    <cellStyle name="Migliaia 6 2 3 2 2 4 2" xfId="17963" xr:uid="{00000000-0005-0000-0000-00001D780000}"/>
    <cellStyle name="Migliaia 6 2 3 2 2 4 2 2" xfId="40800" xr:uid="{00000000-0005-0000-0000-00001E780000}"/>
    <cellStyle name="Migliaia 6 2 3 2 2 4 3" xfId="29383" xr:uid="{00000000-0005-0000-0000-00001F780000}"/>
    <cellStyle name="Migliaia 6 2 3 2 2 5" xfId="12255" xr:uid="{00000000-0005-0000-0000-000020780000}"/>
    <cellStyle name="Migliaia 6 2 3 2 2 5 2" xfId="35092" xr:uid="{00000000-0005-0000-0000-000021780000}"/>
    <cellStyle name="Migliaia 6 2 3 2 2 6" xfId="23675" xr:uid="{00000000-0005-0000-0000-000022780000}"/>
    <cellStyle name="Migliaia 6 2 3 2 3" xfId="960" xr:uid="{00000000-0005-0000-0000-000023780000}"/>
    <cellStyle name="Migliaia 6 2 3 2 3 2" xfId="2479" xr:uid="{00000000-0005-0000-0000-000024780000}"/>
    <cellStyle name="Migliaia 6 2 3 2 3 2 2" xfId="5335" xr:uid="{00000000-0005-0000-0000-000025780000}"/>
    <cellStyle name="Migliaia 6 2 3 2 3 2 2 2" xfId="11043" xr:uid="{00000000-0005-0000-0000-000026780000}"/>
    <cellStyle name="Migliaia 6 2 3 2 3 2 2 2 2" xfId="22461" xr:uid="{00000000-0005-0000-0000-000027780000}"/>
    <cellStyle name="Migliaia 6 2 3 2 3 2 2 2 2 2" xfId="45298" xr:uid="{00000000-0005-0000-0000-000028780000}"/>
    <cellStyle name="Migliaia 6 2 3 2 3 2 2 2 3" xfId="33881" xr:uid="{00000000-0005-0000-0000-000029780000}"/>
    <cellStyle name="Migliaia 6 2 3 2 3 2 2 3" xfId="16753" xr:uid="{00000000-0005-0000-0000-00002A780000}"/>
    <cellStyle name="Migliaia 6 2 3 2 3 2 2 3 2" xfId="39590" xr:uid="{00000000-0005-0000-0000-00002B780000}"/>
    <cellStyle name="Migliaia 6 2 3 2 3 2 2 4" xfId="28173" xr:uid="{00000000-0005-0000-0000-00002C780000}"/>
    <cellStyle name="Migliaia 6 2 3 2 3 2 3" xfId="8190" xr:uid="{00000000-0005-0000-0000-00002D780000}"/>
    <cellStyle name="Migliaia 6 2 3 2 3 2 3 2" xfId="19607" xr:uid="{00000000-0005-0000-0000-00002E780000}"/>
    <cellStyle name="Migliaia 6 2 3 2 3 2 3 2 2" xfId="42444" xr:uid="{00000000-0005-0000-0000-00002F780000}"/>
    <cellStyle name="Migliaia 6 2 3 2 3 2 3 3" xfId="31027" xr:uid="{00000000-0005-0000-0000-000030780000}"/>
    <cellStyle name="Migliaia 6 2 3 2 3 2 4" xfId="13899" xr:uid="{00000000-0005-0000-0000-000031780000}"/>
    <cellStyle name="Migliaia 6 2 3 2 3 2 4 2" xfId="36736" xr:uid="{00000000-0005-0000-0000-000032780000}"/>
    <cellStyle name="Migliaia 6 2 3 2 3 2 5" xfId="25319" xr:uid="{00000000-0005-0000-0000-000033780000}"/>
    <cellStyle name="Migliaia 6 2 3 2 3 3" xfId="3908" xr:uid="{00000000-0005-0000-0000-000034780000}"/>
    <cellStyle name="Migliaia 6 2 3 2 3 3 2" xfId="9617" xr:uid="{00000000-0005-0000-0000-000035780000}"/>
    <cellStyle name="Migliaia 6 2 3 2 3 3 2 2" xfId="21034" xr:uid="{00000000-0005-0000-0000-000036780000}"/>
    <cellStyle name="Migliaia 6 2 3 2 3 3 2 2 2" xfId="43871" xr:uid="{00000000-0005-0000-0000-000037780000}"/>
    <cellStyle name="Migliaia 6 2 3 2 3 3 2 3" xfId="32454" xr:uid="{00000000-0005-0000-0000-000038780000}"/>
    <cellStyle name="Migliaia 6 2 3 2 3 3 3" xfId="15326" xr:uid="{00000000-0005-0000-0000-000039780000}"/>
    <cellStyle name="Migliaia 6 2 3 2 3 3 3 2" xfId="38163" xr:uid="{00000000-0005-0000-0000-00003A780000}"/>
    <cellStyle name="Migliaia 6 2 3 2 3 3 4" xfId="26746" xr:uid="{00000000-0005-0000-0000-00003B780000}"/>
    <cellStyle name="Migliaia 6 2 3 2 3 4" xfId="6763" xr:uid="{00000000-0005-0000-0000-00003C780000}"/>
    <cellStyle name="Migliaia 6 2 3 2 3 4 2" xfId="18180" xr:uid="{00000000-0005-0000-0000-00003D780000}"/>
    <cellStyle name="Migliaia 6 2 3 2 3 4 2 2" xfId="41017" xr:uid="{00000000-0005-0000-0000-00003E780000}"/>
    <cellStyle name="Migliaia 6 2 3 2 3 4 3" xfId="29600" xr:uid="{00000000-0005-0000-0000-00003F780000}"/>
    <cellStyle name="Migliaia 6 2 3 2 3 5" xfId="12472" xr:uid="{00000000-0005-0000-0000-000040780000}"/>
    <cellStyle name="Migliaia 6 2 3 2 3 5 2" xfId="35309" xr:uid="{00000000-0005-0000-0000-000041780000}"/>
    <cellStyle name="Migliaia 6 2 3 2 3 6" xfId="23892" xr:uid="{00000000-0005-0000-0000-000042780000}"/>
    <cellStyle name="Migliaia 6 2 3 2 4" xfId="1207" xr:uid="{00000000-0005-0000-0000-000043780000}"/>
    <cellStyle name="Migliaia 6 2 3 2 4 2" xfId="2696" xr:uid="{00000000-0005-0000-0000-000044780000}"/>
    <cellStyle name="Migliaia 6 2 3 2 4 2 2" xfId="5552" xr:uid="{00000000-0005-0000-0000-000045780000}"/>
    <cellStyle name="Migliaia 6 2 3 2 4 2 2 2" xfId="11260" xr:uid="{00000000-0005-0000-0000-000046780000}"/>
    <cellStyle name="Migliaia 6 2 3 2 4 2 2 2 2" xfId="22678" xr:uid="{00000000-0005-0000-0000-000047780000}"/>
    <cellStyle name="Migliaia 6 2 3 2 4 2 2 2 2 2" xfId="45515" xr:uid="{00000000-0005-0000-0000-000048780000}"/>
    <cellStyle name="Migliaia 6 2 3 2 4 2 2 2 3" xfId="34098" xr:uid="{00000000-0005-0000-0000-000049780000}"/>
    <cellStyle name="Migliaia 6 2 3 2 4 2 2 3" xfId="16970" xr:uid="{00000000-0005-0000-0000-00004A780000}"/>
    <cellStyle name="Migliaia 6 2 3 2 4 2 2 3 2" xfId="39807" xr:uid="{00000000-0005-0000-0000-00004B780000}"/>
    <cellStyle name="Migliaia 6 2 3 2 4 2 2 4" xfId="28390" xr:uid="{00000000-0005-0000-0000-00004C780000}"/>
    <cellStyle name="Migliaia 6 2 3 2 4 2 3" xfId="8407" xr:uid="{00000000-0005-0000-0000-00004D780000}"/>
    <cellStyle name="Migliaia 6 2 3 2 4 2 3 2" xfId="19824" xr:uid="{00000000-0005-0000-0000-00004E780000}"/>
    <cellStyle name="Migliaia 6 2 3 2 4 2 3 2 2" xfId="42661" xr:uid="{00000000-0005-0000-0000-00004F780000}"/>
    <cellStyle name="Migliaia 6 2 3 2 4 2 3 3" xfId="31244" xr:uid="{00000000-0005-0000-0000-000050780000}"/>
    <cellStyle name="Migliaia 6 2 3 2 4 2 4" xfId="14116" xr:uid="{00000000-0005-0000-0000-000051780000}"/>
    <cellStyle name="Migliaia 6 2 3 2 4 2 4 2" xfId="36953" xr:uid="{00000000-0005-0000-0000-000052780000}"/>
    <cellStyle name="Migliaia 6 2 3 2 4 2 5" xfId="25536" xr:uid="{00000000-0005-0000-0000-000053780000}"/>
    <cellStyle name="Migliaia 6 2 3 2 4 3" xfId="4125" xr:uid="{00000000-0005-0000-0000-000054780000}"/>
    <cellStyle name="Migliaia 6 2 3 2 4 3 2" xfId="9834" xr:uid="{00000000-0005-0000-0000-000055780000}"/>
    <cellStyle name="Migliaia 6 2 3 2 4 3 2 2" xfId="21251" xr:uid="{00000000-0005-0000-0000-000056780000}"/>
    <cellStyle name="Migliaia 6 2 3 2 4 3 2 2 2" xfId="44088" xr:uid="{00000000-0005-0000-0000-000057780000}"/>
    <cellStyle name="Migliaia 6 2 3 2 4 3 2 3" xfId="32671" xr:uid="{00000000-0005-0000-0000-000058780000}"/>
    <cellStyle name="Migliaia 6 2 3 2 4 3 3" xfId="15543" xr:uid="{00000000-0005-0000-0000-000059780000}"/>
    <cellStyle name="Migliaia 6 2 3 2 4 3 3 2" xfId="38380" xr:uid="{00000000-0005-0000-0000-00005A780000}"/>
    <cellStyle name="Migliaia 6 2 3 2 4 3 4" xfId="26963" xr:uid="{00000000-0005-0000-0000-00005B780000}"/>
    <cellStyle name="Migliaia 6 2 3 2 4 4" xfId="6980" xr:uid="{00000000-0005-0000-0000-00005C780000}"/>
    <cellStyle name="Migliaia 6 2 3 2 4 4 2" xfId="18397" xr:uid="{00000000-0005-0000-0000-00005D780000}"/>
    <cellStyle name="Migliaia 6 2 3 2 4 4 2 2" xfId="41234" xr:uid="{00000000-0005-0000-0000-00005E780000}"/>
    <cellStyle name="Migliaia 6 2 3 2 4 4 3" xfId="29817" xr:uid="{00000000-0005-0000-0000-00005F780000}"/>
    <cellStyle name="Migliaia 6 2 3 2 4 5" xfId="12689" xr:uid="{00000000-0005-0000-0000-000060780000}"/>
    <cellStyle name="Migliaia 6 2 3 2 4 5 2" xfId="35526" xr:uid="{00000000-0005-0000-0000-000061780000}"/>
    <cellStyle name="Migliaia 6 2 3 2 4 6" xfId="24109" xr:uid="{00000000-0005-0000-0000-000062780000}"/>
    <cellStyle name="Migliaia 6 2 3 2 5" xfId="1454" xr:uid="{00000000-0005-0000-0000-000063780000}"/>
    <cellStyle name="Migliaia 6 2 3 2 5 2" xfId="2913" xr:uid="{00000000-0005-0000-0000-000064780000}"/>
    <cellStyle name="Migliaia 6 2 3 2 5 2 2" xfId="5769" xr:uid="{00000000-0005-0000-0000-000065780000}"/>
    <cellStyle name="Migliaia 6 2 3 2 5 2 2 2" xfId="11477" xr:uid="{00000000-0005-0000-0000-000066780000}"/>
    <cellStyle name="Migliaia 6 2 3 2 5 2 2 2 2" xfId="22895" xr:uid="{00000000-0005-0000-0000-000067780000}"/>
    <cellStyle name="Migliaia 6 2 3 2 5 2 2 2 2 2" xfId="45732" xr:uid="{00000000-0005-0000-0000-000068780000}"/>
    <cellStyle name="Migliaia 6 2 3 2 5 2 2 2 3" xfId="34315" xr:uid="{00000000-0005-0000-0000-000069780000}"/>
    <cellStyle name="Migliaia 6 2 3 2 5 2 2 3" xfId="17187" xr:uid="{00000000-0005-0000-0000-00006A780000}"/>
    <cellStyle name="Migliaia 6 2 3 2 5 2 2 3 2" xfId="40024" xr:uid="{00000000-0005-0000-0000-00006B780000}"/>
    <cellStyle name="Migliaia 6 2 3 2 5 2 2 4" xfId="28607" xr:uid="{00000000-0005-0000-0000-00006C780000}"/>
    <cellStyle name="Migliaia 6 2 3 2 5 2 3" xfId="8624" xr:uid="{00000000-0005-0000-0000-00006D780000}"/>
    <cellStyle name="Migliaia 6 2 3 2 5 2 3 2" xfId="20041" xr:uid="{00000000-0005-0000-0000-00006E780000}"/>
    <cellStyle name="Migliaia 6 2 3 2 5 2 3 2 2" xfId="42878" xr:uid="{00000000-0005-0000-0000-00006F780000}"/>
    <cellStyle name="Migliaia 6 2 3 2 5 2 3 3" xfId="31461" xr:uid="{00000000-0005-0000-0000-000070780000}"/>
    <cellStyle name="Migliaia 6 2 3 2 5 2 4" xfId="14333" xr:uid="{00000000-0005-0000-0000-000071780000}"/>
    <cellStyle name="Migliaia 6 2 3 2 5 2 4 2" xfId="37170" xr:uid="{00000000-0005-0000-0000-000072780000}"/>
    <cellStyle name="Migliaia 6 2 3 2 5 2 5" xfId="25753" xr:uid="{00000000-0005-0000-0000-000073780000}"/>
    <cellStyle name="Migliaia 6 2 3 2 5 3" xfId="4342" xr:uid="{00000000-0005-0000-0000-000074780000}"/>
    <cellStyle name="Migliaia 6 2 3 2 5 3 2" xfId="10051" xr:uid="{00000000-0005-0000-0000-000075780000}"/>
    <cellStyle name="Migliaia 6 2 3 2 5 3 2 2" xfId="21468" xr:uid="{00000000-0005-0000-0000-000076780000}"/>
    <cellStyle name="Migliaia 6 2 3 2 5 3 2 2 2" xfId="44305" xr:uid="{00000000-0005-0000-0000-000077780000}"/>
    <cellStyle name="Migliaia 6 2 3 2 5 3 2 3" xfId="32888" xr:uid="{00000000-0005-0000-0000-000078780000}"/>
    <cellStyle name="Migliaia 6 2 3 2 5 3 3" xfId="15760" xr:uid="{00000000-0005-0000-0000-000079780000}"/>
    <cellStyle name="Migliaia 6 2 3 2 5 3 3 2" xfId="38597" xr:uid="{00000000-0005-0000-0000-00007A780000}"/>
    <cellStyle name="Migliaia 6 2 3 2 5 3 4" xfId="27180" xr:uid="{00000000-0005-0000-0000-00007B780000}"/>
    <cellStyle name="Migliaia 6 2 3 2 5 4" xfId="7197" xr:uid="{00000000-0005-0000-0000-00007C780000}"/>
    <cellStyle name="Migliaia 6 2 3 2 5 4 2" xfId="18614" xr:uid="{00000000-0005-0000-0000-00007D780000}"/>
    <cellStyle name="Migliaia 6 2 3 2 5 4 2 2" xfId="41451" xr:uid="{00000000-0005-0000-0000-00007E780000}"/>
    <cellStyle name="Migliaia 6 2 3 2 5 4 3" xfId="30034" xr:uid="{00000000-0005-0000-0000-00007F780000}"/>
    <cellStyle name="Migliaia 6 2 3 2 5 5" xfId="12906" xr:uid="{00000000-0005-0000-0000-000080780000}"/>
    <cellStyle name="Migliaia 6 2 3 2 5 5 2" xfId="35743" xr:uid="{00000000-0005-0000-0000-000081780000}"/>
    <cellStyle name="Migliaia 6 2 3 2 5 6" xfId="24326" xr:uid="{00000000-0005-0000-0000-000082780000}"/>
    <cellStyle name="Migliaia 6 2 3 2 6" xfId="1701" xr:uid="{00000000-0005-0000-0000-000083780000}"/>
    <cellStyle name="Migliaia 6 2 3 2 6 2" xfId="3130" xr:uid="{00000000-0005-0000-0000-000084780000}"/>
    <cellStyle name="Migliaia 6 2 3 2 6 2 2" xfId="5986" xr:uid="{00000000-0005-0000-0000-000085780000}"/>
    <cellStyle name="Migliaia 6 2 3 2 6 2 2 2" xfId="11694" xr:uid="{00000000-0005-0000-0000-000086780000}"/>
    <cellStyle name="Migliaia 6 2 3 2 6 2 2 2 2" xfId="23112" xr:uid="{00000000-0005-0000-0000-000087780000}"/>
    <cellStyle name="Migliaia 6 2 3 2 6 2 2 2 2 2" xfId="45949" xr:uid="{00000000-0005-0000-0000-000088780000}"/>
    <cellStyle name="Migliaia 6 2 3 2 6 2 2 2 3" xfId="34532" xr:uid="{00000000-0005-0000-0000-000089780000}"/>
    <cellStyle name="Migliaia 6 2 3 2 6 2 2 3" xfId="17404" xr:uid="{00000000-0005-0000-0000-00008A780000}"/>
    <cellStyle name="Migliaia 6 2 3 2 6 2 2 3 2" xfId="40241" xr:uid="{00000000-0005-0000-0000-00008B780000}"/>
    <cellStyle name="Migliaia 6 2 3 2 6 2 2 4" xfId="28824" xr:uid="{00000000-0005-0000-0000-00008C780000}"/>
    <cellStyle name="Migliaia 6 2 3 2 6 2 3" xfId="8841" xr:uid="{00000000-0005-0000-0000-00008D780000}"/>
    <cellStyle name="Migliaia 6 2 3 2 6 2 3 2" xfId="20258" xr:uid="{00000000-0005-0000-0000-00008E780000}"/>
    <cellStyle name="Migliaia 6 2 3 2 6 2 3 2 2" xfId="43095" xr:uid="{00000000-0005-0000-0000-00008F780000}"/>
    <cellStyle name="Migliaia 6 2 3 2 6 2 3 3" xfId="31678" xr:uid="{00000000-0005-0000-0000-000090780000}"/>
    <cellStyle name="Migliaia 6 2 3 2 6 2 4" xfId="14550" xr:uid="{00000000-0005-0000-0000-000091780000}"/>
    <cellStyle name="Migliaia 6 2 3 2 6 2 4 2" xfId="37387" xr:uid="{00000000-0005-0000-0000-000092780000}"/>
    <cellStyle name="Migliaia 6 2 3 2 6 2 5" xfId="25970" xr:uid="{00000000-0005-0000-0000-000093780000}"/>
    <cellStyle name="Migliaia 6 2 3 2 6 3" xfId="4559" xr:uid="{00000000-0005-0000-0000-000094780000}"/>
    <cellStyle name="Migliaia 6 2 3 2 6 3 2" xfId="10268" xr:uid="{00000000-0005-0000-0000-000095780000}"/>
    <cellStyle name="Migliaia 6 2 3 2 6 3 2 2" xfId="21685" xr:uid="{00000000-0005-0000-0000-000096780000}"/>
    <cellStyle name="Migliaia 6 2 3 2 6 3 2 2 2" xfId="44522" xr:uid="{00000000-0005-0000-0000-000097780000}"/>
    <cellStyle name="Migliaia 6 2 3 2 6 3 2 3" xfId="33105" xr:uid="{00000000-0005-0000-0000-000098780000}"/>
    <cellStyle name="Migliaia 6 2 3 2 6 3 3" xfId="15977" xr:uid="{00000000-0005-0000-0000-000099780000}"/>
    <cellStyle name="Migliaia 6 2 3 2 6 3 3 2" xfId="38814" xr:uid="{00000000-0005-0000-0000-00009A780000}"/>
    <cellStyle name="Migliaia 6 2 3 2 6 3 4" xfId="27397" xr:uid="{00000000-0005-0000-0000-00009B780000}"/>
    <cellStyle name="Migliaia 6 2 3 2 6 4" xfId="7414" xr:uid="{00000000-0005-0000-0000-00009C780000}"/>
    <cellStyle name="Migliaia 6 2 3 2 6 4 2" xfId="18831" xr:uid="{00000000-0005-0000-0000-00009D780000}"/>
    <cellStyle name="Migliaia 6 2 3 2 6 4 2 2" xfId="41668" xr:uid="{00000000-0005-0000-0000-00009E780000}"/>
    <cellStyle name="Migliaia 6 2 3 2 6 4 3" xfId="30251" xr:uid="{00000000-0005-0000-0000-00009F780000}"/>
    <cellStyle name="Migliaia 6 2 3 2 6 5" xfId="13123" xr:uid="{00000000-0005-0000-0000-0000A0780000}"/>
    <cellStyle name="Migliaia 6 2 3 2 6 5 2" xfId="35960" xr:uid="{00000000-0005-0000-0000-0000A1780000}"/>
    <cellStyle name="Migliaia 6 2 3 2 6 6" xfId="24543" xr:uid="{00000000-0005-0000-0000-0000A2780000}"/>
    <cellStyle name="Migliaia 6 2 3 2 7" xfId="2045" xr:uid="{00000000-0005-0000-0000-0000A3780000}"/>
    <cellStyle name="Migliaia 6 2 3 2 7 2" xfId="4901" xr:uid="{00000000-0005-0000-0000-0000A4780000}"/>
    <cellStyle name="Migliaia 6 2 3 2 7 2 2" xfId="10609" xr:uid="{00000000-0005-0000-0000-0000A5780000}"/>
    <cellStyle name="Migliaia 6 2 3 2 7 2 2 2" xfId="22027" xr:uid="{00000000-0005-0000-0000-0000A6780000}"/>
    <cellStyle name="Migliaia 6 2 3 2 7 2 2 2 2" xfId="44864" xr:uid="{00000000-0005-0000-0000-0000A7780000}"/>
    <cellStyle name="Migliaia 6 2 3 2 7 2 2 3" xfId="33447" xr:uid="{00000000-0005-0000-0000-0000A8780000}"/>
    <cellStyle name="Migliaia 6 2 3 2 7 2 3" xfId="16319" xr:uid="{00000000-0005-0000-0000-0000A9780000}"/>
    <cellStyle name="Migliaia 6 2 3 2 7 2 3 2" xfId="39156" xr:uid="{00000000-0005-0000-0000-0000AA780000}"/>
    <cellStyle name="Migliaia 6 2 3 2 7 2 4" xfId="27739" xr:uid="{00000000-0005-0000-0000-0000AB780000}"/>
    <cellStyle name="Migliaia 6 2 3 2 7 3" xfId="7756" xr:uid="{00000000-0005-0000-0000-0000AC780000}"/>
    <cellStyle name="Migliaia 6 2 3 2 7 3 2" xfId="19173" xr:uid="{00000000-0005-0000-0000-0000AD780000}"/>
    <cellStyle name="Migliaia 6 2 3 2 7 3 2 2" xfId="42010" xr:uid="{00000000-0005-0000-0000-0000AE780000}"/>
    <cellStyle name="Migliaia 6 2 3 2 7 3 3" xfId="30593" xr:uid="{00000000-0005-0000-0000-0000AF780000}"/>
    <cellStyle name="Migliaia 6 2 3 2 7 4" xfId="13465" xr:uid="{00000000-0005-0000-0000-0000B0780000}"/>
    <cellStyle name="Migliaia 6 2 3 2 7 4 2" xfId="36302" xr:uid="{00000000-0005-0000-0000-0000B1780000}"/>
    <cellStyle name="Migliaia 6 2 3 2 7 5" xfId="24885" xr:uid="{00000000-0005-0000-0000-0000B2780000}"/>
    <cellStyle name="Migliaia 6 2 3 2 8" xfId="3474" xr:uid="{00000000-0005-0000-0000-0000B3780000}"/>
    <cellStyle name="Migliaia 6 2 3 2 8 2" xfId="9183" xr:uid="{00000000-0005-0000-0000-0000B4780000}"/>
    <cellStyle name="Migliaia 6 2 3 2 8 2 2" xfId="20600" xr:uid="{00000000-0005-0000-0000-0000B5780000}"/>
    <cellStyle name="Migliaia 6 2 3 2 8 2 2 2" xfId="43437" xr:uid="{00000000-0005-0000-0000-0000B6780000}"/>
    <cellStyle name="Migliaia 6 2 3 2 8 2 3" xfId="32020" xr:uid="{00000000-0005-0000-0000-0000B7780000}"/>
    <cellStyle name="Migliaia 6 2 3 2 8 3" xfId="14892" xr:uid="{00000000-0005-0000-0000-0000B8780000}"/>
    <cellStyle name="Migliaia 6 2 3 2 8 3 2" xfId="37729" xr:uid="{00000000-0005-0000-0000-0000B9780000}"/>
    <cellStyle name="Migliaia 6 2 3 2 8 4" xfId="26312" xr:uid="{00000000-0005-0000-0000-0000BA780000}"/>
    <cellStyle name="Migliaia 6 2 3 2 9" xfId="6329" xr:uid="{00000000-0005-0000-0000-0000BB780000}"/>
    <cellStyle name="Migliaia 6 2 3 2 9 2" xfId="17746" xr:uid="{00000000-0005-0000-0000-0000BC780000}"/>
    <cellStyle name="Migliaia 6 2 3 2 9 2 2" xfId="40583" xr:uid="{00000000-0005-0000-0000-0000BD780000}"/>
    <cellStyle name="Migliaia 6 2 3 2 9 3" xfId="29166" xr:uid="{00000000-0005-0000-0000-0000BE780000}"/>
    <cellStyle name="Migliaia 6 2 3 3" xfId="566" xr:uid="{00000000-0005-0000-0000-0000BF780000}"/>
    <cellStyle name="Migliaia 6 2 3 3 2" xfId="2148" xr:uid="{00000000-0005-0000-0000-0000C0780000}"/>
    <cellStyle name="Migliaia 6 2 3 3 2 2" xfId="5004" xr:uid="{00000000-0005-0000-0000-0000C1780000}"/>
    <cellStyle name="Migliaia 6 2 3 3 2 2 2" xfId="10712" xr:uid="{00000000-0005-0000-0000-0000C2780000}"/>
    <cellStyle name="Migliaia 6 2 3 3 2 2 2 2" xfId="22130" xr:uid="{00000000-0005-0000-0000-0000C3780000}"/>
    <cellStyle name="Migliaia 6 2 3 3 2 2 2 2 2" xfId="44967" xr:uid="{00000000-0005-0000-0000-0000C4780000}"/>
    <cellStyle name="Migliaia 6 2 3 3 2 2 2 3" xfId="33550" xr:uid="{00000000-0005-0000-0000-0000C5780000}"/>
    <cellStyle name="Migliaia 6 2 3 3 2 2 3" xfId="16422" xr:uid="{00000000-0005-0000-0000-0000C6780000}"/>
    <cellStyle name="Migliaia 6 2 3 3 2 2 3 2" xfId="39259" xr:uid="{00000000-0005-0000-0000-0000C7780000}"/>
    <cellStyle name="Migliaia 6 2 3 3 2 2 4" xfId="27842" xr:uid="{00000000-0005-0000-0000-0000C8780000}"/>
    <cellStyle name="Migliaia 6 2 3 3 2 3" xfId="7859" xr:uid="{00000000-0005-0000-0000-0000C9780000}"/>
    <cellStyle name="Migliaia 6 2 3 3 2 3 2" xfId="19276" xr:uid="{00000000-0005-0000-0000-0000CA780000}"/>
    <cellStyle name="Migliaia 6 2 3 3 2 3 2 2" xfId="42113" xr:uid="{00000000-0005-0000-0000-0000CB780000}"/>
    <cellStyle name="Migliaia 6 2 3 3 2 3 3" xfId="30696" xr:uid="{00000000-0005-0000-0000-0000CC780000}"/>
    <cellStyle name="Migliaia 6 2 3 3 2 4" xfId="13568" xr:uid="{00000000-0005-0000-0000-0000CD780000}"/>
    <cellStyle name="Migliaia 6 2 3 3 2 4 2" xfId="36405" xr:uid="{00000000-0005-0000-0000-0000CE780000}"/>
    <cellStyle name="Migliaia 6 2 3 3 2 5" xfId="24988" xr:uid="{00000000-0005-0000-0000-0000CF780000}"/>
    <cellStyle name="Migliaia 6 2 3 3 3" xfId="3577" xr:uid="{00000000-0005-0000-0000-0000D0780000}"/>
    <cellStyle name="Migliaia 6 2 3 3 3 2" xfId="9286" xr:uid="{00000000-0005-0000-0000-0000D1780000}"/>
    <cellStyle name="Migliaia 6 2 3 3 3 2 2" xfId="20703" xr:uid="{00000000-0005-0000-0000-0000D2780000}"/>
    <cellStyle name="Migliaia 6 2 3 3 3 2 2 2" xfId="43540" xr:uid="{00000000-0005-0000-0000-0000D3780000}"/>
    <cellStyle name="Migliaia 6 2 3 3 3 2 3" xfId="32123" xr:uid="{00000000-0005-0000-0000-0000D4780000}"/>
    <cellStyle name="Migliaia 6 2 3 3 3 3" xfId="14995" xr:uid="{00000000-0005-0000-0000-0000D5780000}"/>
    <cellStyle name="Migliaia 6 2 3 3 3 3 2" xfId="37832" xr:uid="{00000000-0005-0000-0000-0000D6780000}"/>
    <cellStyle name="Migliaia 6 2 3 3 3 4" xfId="26415" xr:uid="{00000000-0005-0000-0000-0000D7780000}"/>
    <cellStyle name="Migliaia 6 2 3 3 4" xfId="6432" xr:uid="{00000000-0005-0000-0000-0000D8780000}"/>
    <cellStyle name="Migliaia 6 2 3 3 4 2" xfId="17849" xr:uid="{00000000-0005-0000-0000-0000D9780000}"/>
    <cellStyle name="Migliaia 6 2 3 3 4 2 2" xfId="40686" xr:uid="{00000000-0005-0000-0000-0000DA780000}"/>
    <cellStyle name="Migliaia 6 2 3 3 4 3" xfId="29269" xr:uid="{00000000-0005-0000-0000-0000DB780000}"/>
    <cellStyle name="Migliaia 6 2 3 3 5" xfId="12141" xr:uid="{00000000-0005-0000-0000-0000DC780000}"/>
    <cellStyle name="Migliaia 6 2 3 3 5 2" xfId="34978" xr:uid="{00000000-0005-0000-0000-0000DD780000}"/>
    <cellStyle name="Migliaia 6 2 3 3 6" xfId="23561" xr:uid="{00000000-0005-0000-0000-0000DE780000}"/>
    <cellStyle name="Migliaia 6 2 3 4" xfId="829" xr:uid="{00000000-0005-0000-0000-0000DF780000}"/>
    <cellStyle name="Migliaia 6 2 3 4 2" xfId="2365" xr:uid="{00000000-0005-0000-0000-0000E0780000}"/>
    <cellStyle name="Migliaia 6 2 3 4 2 2" xfId="5221" xr:uid="{00000000-0005-0000-0000-0000E1780000}"/>
    <cellStyle name="Migliaia 6 2 3 4 2 2 2" xfId="10929" xr:uid="{00000000-0005-0000-0000-0000E2780000}"/>
    <cellStyle name="Migliaia 6 2 3 4 2 2 2 2" xfId="22347" xr:uid="{00000000-0005-0000-0000-0000E3780000}"/>
    <cellStyle name="Migliaia 6 2 3 4 2 2 2 2 2" xfId="45184" xr:uid="{00000000-0005-0000-0000-0000E4780000}"/>
    <cellStyle name="Migliaia 6 2 3 4 2 2 2 3" xfId="33767" xr:uid="{00000000-0005-0000-0000-0000E5780000}"/>
    <cellStyle name="Migliaia 6 2 3 4 2 2 3" xfId="16639" xr:uid="{00000000-0005-0000-0000-0000E6780000}"/>
    <cellStyle name="Migliaia 6 2 3 4 2 2 3 2" xfId="39476" xr:uid="{00000000-0005-0000-0000-0000E7780000}"/>
    <cellStyle name="Migliaia 6 2 3 4 2 2 4" xfId="28059" xr:uid="{00000000-0005-0000-0000-0000E8780000}"/>
    <cellStyle name="Migliaia 6 2 3 4 2 3" xfId="8076" xr:uid="{00000000-0005-0000-0000-0000E9780000}"/>
    <cellStyle name="Migliaia 6 2 3 4 2 3 2" xfId="19493" xr:uid="{00000000-0005-0000-0000-0000EA780000}"/>
    <cellStyle name="Migliaia 6 2 3 4 2 3 2 2" xfId="42330" xr:uid="{00000000-0005-0000-0000-0000EB780000}"/>
    <cellStyle name="Migliaia 6 2 3 4 2 3 3" xfId="30913" xr:uid="{00000000-0005-0000-0000-0000EC780000}"/>
    <cellStyle name="Migliaia 6 2 3 4 2 4" xfId="13785" xr:uid="{00000000-0005-0000-0000-0000ED780000}"/>
    <cellStyle name="Migliaia 6 2 3 4 2 4 2" xfId="36622" xr:uid="{00000000-0005-0000-0000-0000EE780000}"/>
    <cellStyle name="Migliaia 6 2 3 4 2 5" xfId="25205" xr:uid="{00000000-0005-0000-0000-0000EF780000}"/>
    <cellStyle name="Migliaia 6 2 3 4 3" xfId="3794" xr:uid="{00000000-0005-0000-0000-0000F0780000}"/>
    <cellStyle name="Migliaia 6 2 3 4 3 2" xfId="9503" xr:uid="{00000000-0005-0000-0000-0000F1780000}"/>
    <cellStyle name="Migliaia 6 2 3 4 3 2 2" xfId="20920" xr:uid="{00000000-0005-0000-0000-0000F2780000}"/>
    <cellStyle name="Migliaia 6 2 3 4 3 2 2 2" xfId="43757" xr:uid="{00000000-0005-0000-0000-0000F3780000}"/>
    <cellStyle name="Migliaia 6 2 3 4 3 2 3" xfId="32340" xr:uid="{00000000-0005-0000-0000-0000F4780000}"/>
    <cellStyle name="Migliaia 6 2 3 4 3 3" xfId="15212" xr:uid="{00000000-0005-0000-0000-0000F5780000}"/>
    <cellStyle name="Migliaia 6 2 3 4 3 3 2" xfId="38049" xr:uid="{00000000-0005-0000-0000-0000F6780000}"/>
    <cellStyle name="Migliaia 6 2 3 4 3 4" xfId="26632" xr:uid="{00000000-0005-0000-0000-0000F7780000}"/>
    <cellStyle name="Migliaia 6 2 3 4 4" xfId="6649" xr:uid="{00000000-0005-0000-0000-0000F8780000}"/>
    <cellStyle name="Migliaia 6 2 3 4 4 2" xfId="18066" xr:uid="{00000000-0005-0000-0000-0000F9780000}"/>
    <cellStyle name="Migliaia 6 2 3 4 4 2 2" xfId="40903" xr:uid="{00000000-0005-0000-0000-0000FA780000}"/>
    <cellStyle name="Migliaia 6 2 3 4 4 3" xfId="29486" xr:uid="{00000000-0005-0000-0000-0000FB780000}"/>
    <cellStyle name="Migliaia 6 2 3 4 5" xfId="12358" xr:uid="{00000000-0005-0000-0000-0000FC780000}"/>
    <cellStyle name="Migliaia 6 2 3 4 5 2" xfId="35195" xr:uid="{00000000-0005-0000-0000-0000FD780000}"/>
    <cellStyle name="Migliaia 6 2 3 4 6" xfId="23778" xr:uid="{00000000-0005-0000-0000-0000FE780000}"/>
    <cellStyle name="Migliaia 6 2 3 5" xfId="1076" xr:uid="{00000000-0005-0000-0000-0000FF780000}"/>
    <cellStyle name="Migliaia 6 2 3 5 2" xfId="2582" xr:uid="{00000000-0005-0000-0000-000000790000}"/>
    <cellStyle name="Migliaia 6 2 3 5 2 2" xfId="5438" xr:uid="{00000000-0005-0000-0000-000001790000}"/>
    <cellStyle name="Migliaia 6 2 3 5 2 2 2" xfId="11146" xr:uid="{00000000-0005-0000-0000-000002790000}"/>
    <cellStyle name="Migliaia 6 2 3 5 2 2 2 2" xfId="22564" xr:uid="{00000000-0005-0000-0000-000003790000}"/>
    <cellStyle name="Migliaia 6 2 3 5 2 2 2 2 2" xfId="45401" xr:uid="{00000000-0005-0000-0000-000004790000}"/>
    <cellStyle name="Migliaia 6 2 3 5 2 2 2 3" xfId="33984" xr:uid="{00000000-0005-0000-0000-000005790000}"/>
    <cellStyle name="Migliaia 6 2 3 5 2 2 3" xfId="16856" xr:uid="{00000000-0005-0000-0000-000006790000}"/>
    <cellStyle name="Migliaia 6 2 3 5 2 2 3 2" xfId="39693" xr:uid="{00000000-0005-0000-0000-000007790000}"/>
    <cellStyle name="Migliaia 6 2 3 5 2 2 4" xfId="28276" xr:uid="{00000000-0005-0000-0000-000008790000}"/>
    <cellStyle name="Migliaia 6 2 3 5 2 3" xfId="8293" xr:uid="{00000000-0005-0000-0000-000009790000}"/>
    <cellStyle name="Migliaia 6 2 3 5 2 3 2" xfId="19710" xr:uid="{00000000-0005-0000-0000-00000A790000}"/>
    <cellStyle name="Migliaia 6 2 3 5 2 3 2 2" xfId="42547" xr:uid="{00000000-0005-0000-0000-00000B790000}"/>
    <cellStyle name="Migliaia 6 2 3 5 2 3 3" xfId="31130" xr:uid="{00000000-0005-0000-0000-00000C790000}"/>
    <cellStyle name="Migliaia 6 2 3 5 2 4" xfId="14002" xr:uid="{00000000-0005-0000-0000-00000D790000}"/>
    <cellStyle name="Migliaia 6 2 3 5 2 4 2" xfId="36839" xr:uid="{00000000-0005-0000-0000-00000E790000}"/>
    <cellStyle name="Migliaia 6 2 3 5 2 5" xfId="25422" xr:uid="{00000000-0005-0000-0000-00000F790000}"/>
    <cellStyle name="Migliaia 6 2 3 5 3" xfId="4011" xr:uid="{00000000-0005-0000-0000-000010790000}"/>
    <cellStyle name="Migliaia 6 2 3 5 3 2" xfId="9720" xr:uid="{00000000-0005-0000-0000-000011790000}"/>
    <cellStyle name="Migliaia 6 2 3 5 3 2 2" xfId="21137" xr:uid="{00000000-0005-0000-0000-000012790000}"/>
    <cellStyle name="Migliaia 6 2 3 5 3 2 2 2" xfId="43974" xr:uid="{00000000-0005-0000-0000-000013790000}"/>
    <cellStyle name="Migliaia 6 2 3 5 3 2 3" xfId="32557" xr:uid="{00000000-0005-0000-0000-000014790000}"/>
    <cellStyle name="Migliaia 6 2 3 5 3 3" xfId="15429" xr:uid="{00000000-0005-0000-0000-000015790000}"/>
    <cellStyle name="Migliaia 6 2 3 5 3 3 2" xfId="38266" xr:uid="{00000000-0005-0000-0000-000016790000}"/>
    <cellStyle name="Migliaia 6 2 3 5 3 4" xfId="26849" xr:uid="{00000000-0005-0000-0000-000017790000}"/>
    <cellStyle name="Migliaia 6 2 3 5 4" xfId="6866" xr:uid="{00000000-0005-0000-0000-000018790000}"/>
    <cellStyle name="Migliaia 6 2 3 5 4 2" xfId="18283" xr:uid="{00000000-0005-0000-0000-000019790000}"/>
    <cellStyle name="Migliaia 6 2 3 5 4 2 2" xfId="41120" xr:uid="{00000000-0005-0000-0000-00001A790000}"/>
    <cellStyle name="Migliaia 6 2 3 5 4 3" xfId="29703" xr:uid="{00000000-0005-0000-0000-00001B790000}"/>
    <cellStyle name="Migliaia 6 2 3 5 5" xfId="12575" xr:uid="{00000000-0005-0000-0000-00001C790000}"/>
    <cellStyle name="Migliaia 6 2 3 5 5 2" xfId="35412" xr:uid="{00000000-0005-0000-0000-00001D790000}"/>
    <cellStyle name="Migliaia 6 2 3 5 6" xfId="23995" xr:uid="{00000000-0005-0000-0000-00001E790000}"/>
    <cellStyle name="Migliaia 6 2 3 6" xfId="1323" xr:uid="{00000000-0005-0000-0000-00001F790000}"/>
    <cellStyle name="Migliaia 6 2 3 6 2" xfId="2799" xr:uid="{00000000-0005-0000-0000-000020790000}"/>
    <cellStyle name="Migliaia 6 2 3 6 2 2" xfId="5655" xr:uid="{00000000-0005-0000-0000-000021790000}"/>
    <cellStyle name="Migliaia 6 2 3 6 2 2 2" xfId="11363" xr:uid="{00000000-0005-0000-0000-000022790000}"/>
    <cellStyle name="Migliaia 6 2 3 6 2 2 2 2" xfId="22781" xr:uid="{00000000-0005-0000-0000-000023790000}"/>
    <cellStyle name="Migliaia 6 2 3 6 2 2 2 2 2" xfId="45618" xr:uid="{00000000-0005-0000-0000-000024790000}"/>
    <cellStyle name="Migliaia 6 2 3 6 2 2 2 3" xfId="34201" xr:uid="{00000000-0005-0000-0000-000025790000}"/>
    <cellStyle name="Migliaia 6 2 3 6 2 2 3" xfId="17073" xr:uid="{00000000-0005-0000-0000-000026790000}"/>
    <cellStyle name="Migliaia 6 2 3 6 2 2 3 2" xfId="39910" xr:uid="{00000000-0005-0000-0000-000027790000}"/>
    <cellStyle name="Migliaia 6 2 3 6 2 2 4" xfId="28493" xr:uid="{00000000-0005-0000-0000-000028790000}"/>
    <cellStyle name="Migliaia 6 2 3 6 2 3" xfId="8510" xr:uid="{00000000-0005-0000-0000-000029790000}"/>
    <cellStyle name="Migliaia 6 2 3 6 2 3 2" xfId="19927" xr:uid="{00000000-0005-0000-0000-00002A790000}"/>
    <cellStyle name="Migliaia 6 2 3 6 2 3 2 2" xfId="42764" xr:uid="{00000000-0005-0000-0000-00002B790000}"/>
    <cellStyle name="Migliaia 6 2 3 6 2 3 3" xfId="31347" xr:uid="{00000000-0005-0000-0000-00002C790000}"/>
    <cellStyle name="Migliaia 6 2 3 6 2 4" xfId="14219" xr:uid="{00000000-0005-0000-0000-00002D790000}"/>
    <cellStyle name="Migliaia 6 2 3 6 2 4 2" xfId="37056" xr:uid="{00000000-0005-0000-0000-00002E790000}"/>
    <cellStyle name="Migliaia 6 2 3 6 2 5" xfId="25639" xr:uid="{00000000-0005-0000-0000-00002F790000}"/>
    <cellStyle name="Migliaia 6 2 3 6 3" xfId="4228" xr:uid="{00000000-0005-0000-0000-000030790000}"/>
    <cellStyle name="Migliaia 6 2 3 6 3 2" xfId="9937" xr:uid="{00000000-0005-0000-0000-000031790000}"/>
    <cellStyle name="Migliaia 6 2 3 6 3 2 2" xfId="21354" xr:uid="{00000000-0005-0000-0000-000032790000}"/>
    <cellStyle name="Migliaia 6 2 3 6 3 2 2 2" xfId="44191" xr:uid="{00000000-0005-0000-0000-000033790000}"/>
    <cellStyle name="Migliaia 6 2 3 6 3 2 3" xfId="32774" xr:uid="{00000000-0005-0000-0000-000034790000}"/>
    <cellStyle name="Migliaia 6 2 3 6 3 3" xfId="15646" xr:uid="{00000000-0005-0000-0000-000035790000}"/>
    <cellStyle name="Migliaia 6 2 3 6 3 3 2" xfId="38483" xr:uid="{00000000-0005-0000-0000-000036790000}"/>
    <cellStyle name="Migliaia 6 2 3 6 3 4" xfId="27066" xr:uid="{00000000-0005-0000-0000-000037790000}"/>
    <cellStyle name="Migliaia 6 2 3 6 4" xfId="7083" xr:uid="{00000000-0005-0000-0000-000038790000}"/>
    <cellStyle name="Migliaia 6 2 3 6 4 2" xfId="18500" xr:uid="{00000000-0005-0000-0000-000039790000}"/>
    <cellStyle name="Migliaia 6 2 3 6 4 2 2" xfId="41337" xr:uid="{00000000-0005-0000-0000-00003A790000}"/>
    <cellStyle name="Migliaia 6 2 3 6 4 3" xfId="29920" xr:uid="{00000000-0005-0000-0000-00003B790000}"/>
    <cellStyle name="Migliaia 6 2 3 6 5" xfId="12792" xr:uid="{00000000-0005-0000-0000-00003C790000}"/>
    <cellStyle name="Migliaia 6 2 3 6 5 2" xfId="35629" xr:uid="{00000000-0005-0000-0000-00003D790000}"/>
    <cellStyle name="Migliaia 6 2 3 6 6" xfId="24212" xr:uid="{00000000-0005-0000-0000-00003E790000}"/>
    <cellStyle name="Migliaia 6 2 3 7" xfId="1570" xr:uid="{00000000-0005-0000-0000-00003F790000}"/>
    <cellStyle name="Migliaia 6 2 3 7 2" xfId="3016" xr:uid="{00000000-0005-0000-0000-000040790000}"/>
    <cellStyle name="Migliaia 6 2 3 7 2 2" xfId="5872" xr:uid="{00000000-0005-0000-0000-000041790000}"/>
    <cellStyle name="Migliaia 6 2 3 7 2 2 2" xfId="11580" xr:uid="{00000000-0005-0000-0000-000042790000}"/>
    <cellStyle name="Migliaia 6 2 3 7 2 2 2 2" xfId="22998" xr:uid="{00000000-0005-0000-0000-000043790000}"/>
    <cellStyle name="Migliaia 6 2 3 7 2 2 2 2 2" xfId="45835" xr:uid="{00000000-0005-0000-0000-000044790000}"/>
    <cellStyle name="Migliaia 6 2 3 7 2 2 2 3" xfId="34418" xr:uid="{00000000-0005-0000-0000-000045790000}"/>
    <cellStyle name="Migliaia 6 2 3 7 2 2 3" xfId="17290" xr:uid="{00000000-0005-0000-0000-000046790000}"/>
    <cellStyle name="Migliaia 6 2 3 7 2 2 3 2" xfId="40127" xr:uid="{00000000-0005-0000-0000-000047790000}"/>
    <cellStyle name="Migliaia 6 2 3 7 2 2 4" xfId="28710" xr:uid="{00000000-0005-0000-0000-000048790000}"/>
    <cellStyle name="Migliaia 6 2 3 7 2 3" xfId="8727" xr:uid="{00000000-0005-0000-0000-000049790000}"/>
    <cellStyle name="Migliaia 6 2 3 7 2 3 2" xfId="20144" xr:uid="{00000000-0005-0000-0000-00004A790000}"/>
    <cellStyle name="Migliaia 6 2 3 7 2 3 2 2" xfId="42981" xr:uid="{00000000-0005-0000-0000-00004B790000}"/>
    <cellStyle name="Migliaia 6 2 3 7 2 3 3" xfId="31564" xr:uid="{00000000-0005-0000-0000-00004C790000}"/>
    <cellStyle name="Migliaia 6 2 3 7 2 4" xfId="14436" xr:uid="{00000000-0005-0000-0000-00004D790000}"/>
    <cellStyle name="Migliaia 6 2 3 7 2 4 2" xfId="37273" xr:uid="{00000000-0005-0000-0000-00004E790000}"/>
    <cellStyle name="Migliaia 6 2 3 7 2 5" xfId="25856" xr:uid="{00000000-0005-0000-0000-00004F790000}"/>
    <cellStyle name="Migliaia 6 2 3 7 3" xfId="4445" xr:uid="{00000000-0005-0000-0000-000050790000}"/>
    <cellStyle name="Migliaia 6 2 3 7 3 2" xfId="10154" xr:uid="{00000000-0005-0000-0000-000051790000}"/>
    <cellStyle name="Migliaia 6 2 3 7 3 2 2" xfId="21571" xr:uid="{00000000-0005-0000-0000-000052790000}"/>
    <cellStyle name="Migliaia 6 2 3 7 3 2 2 2" xfId="44408" xr:uid="{00000000-0005-0000-0000-000053790000}"/>
    <cellStyle name="Migliaia 6 2 3 7 3 2 3" xfId="32991" xr:uid="{00000000-0005-0000-0000-000054790000}"/>
    <cellStyle name="Migliaia 6 2 3 7 3 3" xfId="15863" xr:uid="{00000000-0005-0000-0000-000055790000}"/>
    <cellStyle name="Migliaia 6 2 3 7 3 3 2" xfId="38700" xr:uid="{00000000-0005-0000-0000-000056790000}"/>
    <cellStyle name="Migliaia 6 2 3 7 3 4" xfId="27283" xr:uid="{00000000-0005-0000-0000-000057790000}"/>
    <cellStyle name="Migliaia 6 2 3 7 4" xfId="7300" xr:uid="{00000000-0005-0000-0000-000058790000}"/>
    <cellStyle name="Migliaia 6 2 3 7 4 2" xfId="18717" xr:uid="{00000000-0005-0000-0000-000059790000}"/>
    <cellStyle name="Migliaia 6 2 3 7 4 2 2" xfId="41554" xr:uid="{00000000-0005-0000-0000-00005A790000}"/>
    <cellStyle name="Migliaia 6 2 3 7 4 3" xfId="30137" xr:uid="{00000000-0005-0000-0000-00005B790000}"/>
    <cellStyle name="Migliaia 6 2 3 7 5" xfId="13009" xr:uid="{00000000-0005-0000-0000-00005C790000}"/>
    <cellStyle name="Migliaia 6 2 3 7 5 2" xfId="35846" xr:uid="{00000000-0005-0000-0000-00005D790000}"/>
    <cellStyle name="Migliaia 6 2 3 7 6" xfId="24429" xr:uid="{00000000-0005-0000-0000-00005E790000}"/>
    <cellStyle name="Migliaia 6 2 3 8" xfId="1919" xr:uid="{00000000-0005-0000-0000-00005F790000}"/>
    <cellStyle name="Migliaia 6 2 3 8 2" xfId="4775" xr:uid="{00000000-0005-0000-0000-000060790000}"/>
    <cellStyle name="Migliaia 6 2 3 8 2 2" xfId="10484" xr:uid="{00000000-0005-0000-0000-000061790000}"/>
    <cellStyle name="Migliaia 6 2 3 8 2 2 2" xfId="21901" xr:uid="{00000000-0005-0000-0000-000062790000}"/>
    <cellStyle name="Migliaia 6 2 3 8 2 2 2 2" xfId="44738" xr:uid="{00000000-0005-0000-0000-000063790000}"/>
    <cellStyle name="Migliaia 6 2 3 8 2 2 3" xfId="33321" xr:uid="{00000000-0005-0000-0000-000064790000}"/>
    <cellStyle name="Migliaia 6 2 3 8 2 3" xfId="16193" xr:uid="{00000000-0005-0000-0000-000065790000}"/>
    <cellStyle name="Migliaia 6 2 3 8 2 3 2" xfId="39030" xr:uid="{00000000-0005-0000-0000-000066790000}"/>
    <cellStyle name="Migliaia 6 2 3 8 2 4" xfId="27613" xr:uid="{00000000-0005-0000-0000-000067790000}"/>
    <cellStyle name="Migliaia 6 2 3 8 3" xfId="7630" xr:uid="{00000000-0005-0000-0000-000068790000}"/>
    <cellStyle name="Migliaia 6 2 3 8 3 2" xfId="19047" xr:uid="{00000000-0005-0000-0000-000069790000}"/>
    <cellStyle name="Migliaia 6 2 3 8 3 2 2" xfId="41884" xr:uid="{00000000-0005-0000-0000-00006A790000}"/>
    <cellStyle name="Migliaia 6 2 3 8 3 3" xfId="30467" xr:uid="{00000000-0005-0000-0000-00006B790000}"/>
    <cellStyle name="Migliaia 6 2 3 8 4" xfId="13339" xr:uid="{00000000-0005-0000-0000-00006C790000}"/>
    <cellStyle name="Migliaia 6 2 3 8 4 2" xfId="36176" xr:uid="{00000000-0005-0000-0000-00006D790000}"/>
    <cellStyle name="Migliaia 6 2 3 8 5" xfId="24759" xr:uid="{00000000-0005-0000-0000-00006E790000}"/>
    <cellStyle name="Migliaia 6 2 3 9" xfId="3348" xr:uid="{00000000-0005-0000-0000-00006F790000}"/>
    <cellStyle name="Migliaia 6 2 3 9 2" xfId="9057" xr:uid="{00000000-0005-0000-0000-000070790000}"/>
    <cellStyle name="Migliaia 6 2 3 9 2 2" xfId="20474" xr:uid="{00000000-0005-0000-0000-000071790000}"/>
    <cellStyle name="Migliaia 6 2 3 9 2 2 2" xfId="43311" xr:uid="{00000000-0005-0000-0000-000072790000}"/>
    <cellStyle name="Migliaia 6 2 3 9 2 3" xfId="31894" xr:uid="{00000000-0005-0000-0000-000073790000}"/>
    <cellStyle name="Migliaia 6 2 3 9 3" xfId="14766" xr:uid="{00000000-0005-0000-0000-000074790000}"/>
    <cellStyle name="Migliaia 6 2 3 9 3 2" xfId="37603" xr:uid="{00000000-0005-0000-0000-000075790000}"/>
    <cellStyle name="Migliaia 6 2 3 9 4" xfId="26186" xr:uid="{00000000-0005-0000-0000-000076790000}"/>
    <cellStyle name="Migliaia 6 2 4" xfId="420" xr:uid="{00000000-0005-0000-0000-000077790000}"/>
    <cellStyle name="Migliaia 6 2 4 10" xfId="12012" xr:uid="{00000000-0005-0000-0000-000078790000}"/>
    <cellStyle name="Migliaia 6 2 4 10 2" xfId="34849" xr:uid="{00000000-0005-0000-0000-000079790000}"/>
    <cellStyle name="Migliaia 6 2 4 11" xfId="23432" xr:uid="{00000000-0005-0000-0000-00007A790000}"/>
    <cellStyle name="Migliaia 6 2 4 2" xfId="674" xr:uid="{00000000-0005-0000-0000-00007B790000}"/>
    <cellStyle name="Migliaia 6 2 4 2 2" xfId="2236" xr:uid="{00000000-0005-0000-0000-00007C790000}"/>
    <cellStyle name="Migliaia 6 2 4 2 2 2" xfId="5092" xr:uid="{00000000-0005-0000-0000-00007D790000}"/>
    <cellStyle name="Migliaia 6 2 4 2 2 2 2" xfId="10800" xr:uid="{00000000-0005-0000-0000-00007E790000}"/>
    <cellStyle name="Migliaia 6 2 4 2 2 2 2 2" xfId="22218" xr:uid="{00000000-0005-0000-0000-00007F790000}"/>
    <cellStyle name="Migliaia 6 2 4 2 2 2 2 2 2" xfId="45055" xr:uid="{00000000-0005-0000-0000-000080790000}"/>
    <cellStyle name="Migliaia 6 2 4 2 2 2 2 3" xfId="33638" xr:uid="{00000000-0005-0000-0000-000081790000}"/>
    <cellStyle name="Migliaia 6 2 4 2 2 2 3" xfId="16510" xr:uid="{00000000-0005-0000-0000-000082790000}"/>
    <cellStyle name="Migliaia 6 2 4 2 2 2 3 2" xfId="39347" xr:uid="{00000000-0005-0000-0000-000083790000}"/>
    <cellStyle name="Migliaia 6 2 4 2 2 2 4" xfId="27930" xr:uid="{00000000-0005-0000-0000-000084790000}"/>
    <cellStyle name="Migliaia 6 2 4 2 2 3" xfId="7947" xr:uid="{00000000-0005-0000-0000-000085790000}"/>
    <cellStyle name="Migliaia 6 2 4 2 2 3 2" xfId="19364" xr:uid="{00000000-0005-0000-0000-000086790000}"/>
    <cellStyle name="Migliaia 6 2 4 2 2 3 2 2" xfId="42201" xr:uid="{00000000-0005-0000-0000-000087790000}"/>
    <cellStyle name="Migliaia 6 2 4 2 2 3 3" xfId="30784" xr:uid="{00000000-0005-0000-0000-000088790000}"/>
    <cellStyle name="Migliaia 6 2 4 2 2 4" xfId="13656" xr:uid="{00000000-0005-0000-0000-000089790000}"/>
    <cellStyle name="Migliaia 6 2 4 2 2 4 2" xfId="36493" xr:uid="{00000000-0005-0000-0000-00008A790000}"/>
    <cellStyle name="Migliaia 6 2 4 2 2 5" xfId="25076" xr:uid="{00000000-0005-0000-0000-00008B790000}"/>
    <cellStyle name="Migliaia 6 2 4 2 3" xfId="3665" xr:uid="{00000000-0005-0000-0000-00008C790000}"/>
    <cellStyle name="Migliaia 6 2 4 2 3 2" xfId="9374" xr:uid="{00000000-0005-0000-0000-00008D790000}"/>
    <cellStyle name="Migliaia 6 2 4 2 3 2 2" xfId="20791" xr:uid="{00000000-0005-0000-0000-00008E790000}"/>
    <cellStyle name="Migliaia 6 2 4 2 3 2 2 2" xfId="43628" xr:uid="{00000000-0005-0000-0000-00008F790000}"/>
    <cellStyle name="Migliaia 6 2 4 2 3 2 3" xfId="32211" xr:uid="{00000000-0005-0000-0000-000090790000}"/>
    <cellStyle name="Migliaia 6 2 4 2 3 3" xfId="15083" xr:uid="{00000000-0005-0000-0000-000091790000}"/>
    <cellStyle name="Migliaia 6 2 4 2 3 3 2" xfId="37920" xr:uid="{00000000-0005-0000-0000-000092790000}"/>
    <cellStyle name="Migliaia 6 2 4 2 3 4" xfId="26503" xr:uid="{00000000-0005-0000-0000-000093790000}"/>
    <cellStyle name="Migliaia 6 2 4 2 4" xfId="6520" xr:uid="{00000000-0005-0000-0000-000094790000}"/>
    <cellStyle name="Migliaia 6 2 4 2 4 2" xfId="17937" xr:uid="{00000000-0005-0000-0000-000095790000}"/>
    <cellStyle name="Migliaia 6 2 4 2 4 2 2" xfId="40774" xr:uid="{00000000-0005-0000-0000-000096790000}"/>
    <cellStyle name="Migliaia 6 2 4 2 4 3" xfId="29357" xr:uid="{00000000-0005-0000-0000-000097790000}"/>
    <cellStyle name="Migliaia 6 2 4 2 5" xfId="12229" xr:uid="{00000000-0005-0000-0000-000098790000}"/>
    <cellStyle name="Migliaia 6 2 4 2 5 2" xfId="35066" xr:uid="{00000000-0005-0000-0000-000099790000}"/>
    <cellStyle name="Migliaia 6 2 4 2 6" xfId="23649" xr:uid="{00000000-0005-0000-0000-00009A790000}"/>
    <cellStyle name="Migliaia 6 2 4 3" xfId="934" xr:uid="{00000000-0005-0000-0000-00009B790000}"/>
    <cellStyle name="Migliaia 6 2 4 3 2" xfId="2453" xr:uid="{00000000-0005-0000-0000-00009C790000}"/>
    <cellStyle name="Migliaia 6 2 4 3 2 2" xfId="5309" xr:uid="{00000000-0005-0000-0000-00009D790000}"/>
    <cellStyle name="Migliaia 6 2 4 3 2 2 2" xfId="11017" xr:uid="{00000000-0005-0000-0000-00009E790000}"/>
    <cellStyle name="Migliaia 6 2 4 3 2 2 2 2" xfId="22435" xr:uid="{00000000-0005-0000-0000-00009F790000}"/>
    <cellStyle name="Migliaia 6 2 4 3 2 2 2 2 2" xfId="45272" xr:uid="{00000000-0005-0000-0000-0000A0790000}"/>
    <cellStyle name="Migliaia 6 2 4 3 2 2 2 3" xfId="33855" xr:uid="{00000000-0005-0000-0000-0000A1790000}"/>
    <cellStyle name="Migliaia 6 2 4 3 2 2 3" xfId="16727" xr:uid="{00000000-0005-0000-0000-0000A2790000}"/>
    <cellStyle name="Migliaia 6 2 4 3 2 2 3 2" xfId="39564" xr:uid="{00000000-0005-0000-0000-0000A3790000}"/>
    <cellStyle name="Migliaia 6 2 4 3 2 2 4" xfId="28147" xr:uid="{00000000-0005-0000-0000-0000A4790000}"/>
    <cellStyle name="Migliaia 6 2 4 3 2 3" xfId="8164" xr:uid="{00000000-0005-0000-0000-0000A5790000}"/>
    <cellStyle name="Migliaia 6 2 4 3 2 3 2" xfId="19581" xr:uid="{00000000-0005-0000-0000-0000A6790000}"/>
    <cellStyle name="Migliaia 6 2 4 3 2 3 2 2" xfId="42418" xr:uid="{00000000-0005-0000-0000-0000A7790000}"/>
    <cellStyle name="Migliaia 6 2 4 3 2 3 3" xfId="31001" xr:uid="{00000000-0005-0000-0000-0000A8790000}"/>
    <cellStyle name="Migliaia 6 2 4 3 2 4" xfId="13873" xr:uid="{00000000-0005-0000-0000-0000A9790000}"/>
    <cellStyle name="Migliaia 6 2 4 3 2 4 2" xfId="36710" xr:uid="{00000000-0005-0000-0000-0000AA790000}"/>
    <cellStyle name="Migliaia 6 2 4 3 2 5" xfId="25293" xr:uid="{00000000-0005-0000-0000-0000AB790000}"/>
    <cellStyle name="Migliaia 6 2 4 3 3" xfId="3882" xr:uid="{00000000-0005-0000-0000-0000AC790000}"/>
    <cellStyle name="Migliaia 6 2 4 3 3 2" xfId="9591" xr:uid="{00000000-0005-0000-0000-0000AD790000}"/>
    <cellStyle name="Migliaia 6 2 4 3 3 2 2" xfId="21008" xr:uid="{00000000-0005-0000-0000-0000AE790000}"/>
    <cellStyle name="Migliaia 6 2 4 3 3 2 2 2" xfId="43845" xr:uid="{00000000-0005-0000-0000-0000AF790000}"/>
    <cellStyle name="Migliaia 6 2 4 3 3 2 3" xfId="32428" xr:uid="{00000000-0005-0000-0000-0000B0790000}"/>
    <cellStyle name="Migliaia 6 2 4 3 3 3" xfId="15300" xr:uid="{00000000-0005-0000-0000-0000B1790000}"/>
    <cellStyle name="Migliaia 6 2 4 3 3 3 2" xfId="38137" xr:uid="{00000000-0005-0000-0000-0000B2790000}"/>
    <cellStyle name="Migliaia 6 2 4 3 3 4" xfId="26720" xr:uid="{00000000-0005-0000-0000-0000B3790000}"/>
    <cellStyle name="Migliaia 6 2 4 3 4" xfId="6737" xr:uid="{00000000-0005-0000-0000-0000B4790000}"/>
    <cellStyle name="Migliaia 6 2 4 3 4 2" xfId="18154" xr:uid="{00000000-0005-0000-0000-0000B5790000}"/>
    <cellStyle name="Migliaia 6 2 4 3 4 2 2" xfId="40991" xr:uid="{00000000-0005-0000-0000-0000B6790000}"/>
    <cellStyle name="Migliaia 6 2 4 3 4 3" xfId="29574" xr:uid="{00000000-0005-0000-0000-0000B7790000}"/>
    <cellStyle name="Migliaia 6 2 4 3 5" xfId="12446" xr:uid="{00000000-0005-0000-0000-0000B8790000}"/>
    <cellStyle name="Migliaia 6 2 4 3 5 2" xfId="35283" xr:uid="{00000000-0005-0000-0000-0000B9790000}"/>
    <cellStyle name="Migliaia 6 2 4 3 6" xfId="23866" xr:uid="{00000000-0005-0000-0000-0000BA790000}"/>
    <cellStyle name="Migliaia 6 2 4 4" xfId="1181" xr:uid="{00000000-0005-0000-0000-0000BB790000}"/>
    <cellStyle name="Migliaia 6 2 4 4 2" xfId="2670" xr:uid="{00000000-0005-0000-0000-0000BC790000}"/>
    <cellStyle name="Migliaia 6 2 4 4 2 2" xfId="5526" xr:uid="{00000000-0005-0000-0000-0000BD790000}"/>
    <cellStyle name="Migliaia 6 2 4 4 2 2 2" xfId="11234" xr:uid="{00000000-0005-0000-0000-0000BE790000}"/>
    <cellStyle name="Migliaia 6 2 4 4 2 2 2 2" xfId="22652" xr:uid="{00000000-0005-0000-0000-0000BF790000}"/>
    <cellStyle name="Migliaia 6 2 4 4 2 2 2 2 2" xfId="45489" xr:uid="{00000000-0005-0000-0000-0000C0790000}"/>
    <cellStyle name="Migliaia 6 2 4 4 2 2 2 3" xfId="34072" xr:uid="{00000000-0005-0000-0000-0000C1790000}"/>
    <cellStyle name="Migliaia 6 2 4 4 2 2 3" xfId="16944" xr:uid="{00000000-0005-0000-0000-0000C2790000}"/>
    <cellStyle name="Migliaia 6 2 4 4 2 2 3 2" xfId="39781" xr:uid="{00000000-0005-0000-0000-0000C3790000}"/>
    <cellStyle name="Migliaia 6 2 4 4 2 2 4" xfId="28364" xr:uid="{00000000-0005-0000-0000-0000C4790000}"/>
    <cellStyle name="Migliaia 6 2 4 4 2 3" xfId="8381" xr:uid="{00000000-0005-0000-0000-0000C5790000}"/>
    <cellStyle name="Migliaia 6 2 4 4 2 3 2" xfId="19798" xr:uid="{00000000-0005-0000-0000-0000C6790000}"/>
    <cellStyle name="Migliaia 6 2 4 4 2 3 2 2" xfId="42635" xr:uid="{00000000-0005-0000-0000-0000C7790000}"/>
    <cellStyle name="Migliaia 6 2 4 4 2 3 3" xfId="31218" xr:uid="{00000000-0005-0000-0000-0000C8790000}"/>
    <cellStyle name="Migliaia 6 2 4 4 2 4" xfId="14090" xr:uid="{00000000-0005-0000-0000-0000C9790000}"/>
    <cellStyle name="Migliaia 6 2 4 4 2 4 2" xfId="36927" xr:uid="{00000000-0005-0000-0000-0000CA790000}"/>
    <cellStyle name="Migliaia 6 2 4 4 2 5" xfId="25510" xr:uid="{00000000-0005-0000-0000-0000CB790000}"/>
    <cellStyle name="Migliaia 6 2 4 4 3" xfId="4099" xr:uid="{00000000-0005-0000-0000-0000CC790000}"/>
    <cellStyle name="Migliaia 6 2 4 4 3 2" xfId="9808" xr:uid="{00000000-0005-0000-0000-0000CD790000}"/>
    <cellStyle name="Migliaia 6 2 4 4 3 2 2" xfId="21225" xr:uid="{00000000-0005-0000-0000-0000CE790000}"/>
    <cellStyle name="Migliaia 6 2 4 4 3 2 2 2" xfId="44062" xr:uid="{00000000-0005-0000-0000-0000CF790000}"/>
    <cellStyle name="Migliaia 6 2 4 4 3 2 3" xfId="32645" xr:uid="{00000000-0005-0000-0000-0000D0790000}"/>
    <cellStyle name="Migliaia 6 2 4 4 3 3" xfId="15517" xr:uid="{00000000-0005-0000-0000-0000D1790000}"/>
    <cellStyle name="Migliaia 6 2 4 4 3 3 2" xfId="38354" xr:uid="{00000000-0005-0000-0000-0000D2790000}"/>
    <cellStyle name="Migliaia 6 2 4 4 3 4" xfId="26937" xr:uid="{00000000-0005-0000-0000-0000D3790000}"/>
    <cellStyle name="Migliaia 6 2 4 4 4" xfId="6954" xr:uid="{00000000-0005-0000-0000-0000D4790000}"/>
    <cellStyle name="Migliaia 6 2 4 4 4 2" xfId="18371" xr:uid="{00000000-0005-0000-0000-0000D5790000}"/>
    <cellStyle name="Migliaia 6 2 4 4 4 2 2" xfId="41208" xr:uid="{00000000-0005-0000-0000-0000D6790000}"/>
    <cellStyle name="Migliaia 6 2 4 4 4 3" xfId="29791" xr:uid="{00000000-0005-0000-0000-0000D7790000}"/>
    <cellStyle name="Migliaia 6 2 4 4 5" xfId="12663" xr:uid="{00000000-0005-0000-0000-0000D8790000}"/>
    <cellStyle name="Migliaia 6 2 4 4 5 2" xfId="35500" xr:uid="{00000000-0005-0000-0000-0000D9790000}"/>
    <cellStyle name="Migliaia 6 2 4 4 6" xfId="24083" xr:uid="{00000000-0005-0000-0000-0000DA790000}"/>
    <cellStyle name="Migliaia 6 2 4 5" xfId="1428" xr:uid="{00000000-0005-0000-0000-0000DB790000}"/>
    <cellStyle name="Migliaia 6 2 4 5 2" xfId="2887" xr:uid="{00000000-0005-0000-0000-0000DC790000}"/>
    <cellStyle name="Migliaia 6 2 4 5 2 2" xfId="5743" xr:uid="{00000000-0005-0000-0000-0000DD790000}"/>
    <cellStyle name="Migliaia 6 2 4 5 2 2 2" xfId="11451" xr:uid="{00000000-0005-0000-0000-0000DE790000}"/>
    <cellStyle name="Migliaia 6 2 4 5 2 2 2 2" xfId="22869" xr:uid="{00000000-0005-0000-0000-0000DF790000}"/>
    <cellStyle name="Migliaia 6 2 4 5 2 2 2 2 2" xfId="45706" xr:uid="{00000000-0005-0000-0000-0000E0790000}"/>
    <cellStyle name="Migliaia 6 2 4 5 2 2 2 3" xfId="34289" xr:uid="{00000000-0005-0000-0000-0000E1790000}"/>
    <cellStyle name="Migliaia 6 2 4 5 2 2 3" xfId="17161" xr:uid="{00000000-0005-0000-0000-0000E2790000}"/>
    <cellStyle name="Migliaia 6 2 4 5 2 2 3 2" xfId="39998" xr:uid="{00000000-0005-0000-0000-0000E3790000}"/>
    <cellStyle name="Migliaia 6 2 4 5 2 2 4" xfId="28581" xr:uid="{00000000-0005-0000-0000-0000E4790000}"/>
    <cellStyle name="Migliaia 6 2 4 5 2 3" xfId="8598" xr:uid="{00000000-0005-0000-0000-0000E5790000}"/>
    <cellStyle name="Migliaia 6 2 4 5 2 3 2" xfId="20015" xr:uid="{00000000-0005-0000-0000-0000E6790000}"/>
    <cellStyle name="Migliaia 6 2 4 5 2 3 2 2" xfId="42852" xr:uid="{00000000-0005-0000-0000-0000E7790000}"/>
    <cellStyle name="Migliaia 6 2 4 5 2 3 3" xfId="31435" xr:uid="{00000000-0005-0000-0000-0000E8790000}"/>
    <cellStyle name="Migliaia 6 2 4 5 2 4" xfId="14307" xr:uid="{00000000-0005-0000-0000-0000E9790000}"/>
    <cellStyle name="Migliaia 6 2 4 5 2 4 2" xfId="37144" xr:uid="{00000000-0005-0000-0000-0000EA790000}"/>
    <cellStyle name="Migliaia 6 2 4 5 2 5" xfId="25727" xr:uid="{00000000-0005-0000-0000-0000EB790000}"/>
    <cellStyle name="Migliaia 6 2 4 5 3" xfId="4316" xr:uid="{00000000-0005-0000-0000-0000EC790000}"/>
    <cellStyle name="Migliaia 6 2 4 5 3 2" xfId="10025" xr:uid="{00000000-0005-0000-0000-0000ED790000}"/>
    <cellStyle name="Migliaia 6 2 4 5 3 2 2" xfId="21442" xr:uid="{00000000-0005-0000-0000-0000EE790000}"/>
    <cellStyle name="Migliaia 6 2 4 5 3 2 2 2" xfId="44279" xr:uid="{00000000-0005-0000-0000-0000EF790000}"/>
    <cellStyle name="Migliaia 6 2 4 5 3 2 3" xfId="32862" xr:uid="{00000000-0005-0000-0000-0000F0790000}"/>
    <cellStyle name="Migliaia 6 2 4 5 3 3" xfId="15734" xr:uid="{00000000-0005-0000-0000-0000F1790000}"/>
    <cellStyle name="Migliaia 6 2 4 5 3 3 2" xfId="38571" xr:uid="{00000000-0005-0000-0000-0000F2790000}"/>
    <cellStyle name="Migliaia 6 2 4 5 3 4" xfId="27154" xr:uid="{00000000-0005-0000-0000-0000F3790000}"/>
    <cellStyle name="Migliaia 6 2 4 5 4" xfId="7171" xr:uid="{00000000-0005-0000-0000-0000F4790000}"/>
    <cellStyle name="Migliaia 6 2 4 5 4 2" xfId="18588" xr:uid="{00000000-0005-0000-0000-0000F5790000}"/>
    <cellStyle name="Migliaia 6 2 4 5 4 2 2" xfId="41425" xr:uid="{00000000-0005-0000-0000-0000F6790000}"/>
    <cellStyle name="Migliaia 6 2 4 5 4 3" xfId="30008" xr:uid="{00000000-0005-0000-0000-0000F7790000}"/>
    <cellStyle name="Migliaia 6 2 4 5 5" xfId="12880" xr:uid="{00000000-0005-0000-0000-0000F8790000}"/>
    <cellStyle name="Migliaia 6 2 4 5 5 2" xfId="35717" xr:uid="{00000000-0005-0000-0000-0000F9790000}"/>
    <cellStyle name="Migliaia 6 2 4 5 6" xfId="24300" xr:uid="{00000000-0005-0000-0000-0000FA790000}"/>
    <cellStyle name="Migliaia 6 2 4 6" xfId="1675" xr:uid="{00000000-0005-0000-0000-0000FB790000}"/>
    <cellStyle name="Migliaia 6 2 4 6 2" xfId="3104" xr:uid="{00000000-0005-0000-0000-0000FC790000}"/>
    <cellStyle name="Migliaia 6 2 4 6 2 2" xfId="5960" xr:uid="{00000000-0005-0000-0000-0000FD790000}"/>
    <cellStyle name="Migliaia 6 2 4 6 2 2 2" xfId="11668" xr:uid="{00000000-0005-0000-0000-0000FE790000}"/>
    <cellStyle name="Migliaia 6 2 4 6 2 2 2 2" xfId="23086" xr:uid="{00000000-0005-0000-0000-0000FF790000}"/>
    <cellStyle name="Migliaia 6 2 4 6 2 2 2 2 2" xfId="45923" xr:uid="{00000000-0005-0000-0000-0000007A0000}"/>
    <cellStyle name="Migliaia 6 2 4 6 2 2 2 3" xfId="34506" xr:uid="{00000000-0005-0000-0000-0000017A0000}"/>
    <cellStyle name="Migliaia 6 2 4 6 2 2 3" xfId="17378" xr:uid="{00000000-0005-0000-0000-0000027A0000}"/>
    <cellStyle name="Migliaia 6 2 4 6 2 2 3 2" xfId="40215" xr:uid="{00000000-0005-0000-0000-0000037A0000}"/>
    <cellStyle name="Migliaia 6 2 4 6 2 2 4" xfId="28798" xr:uid="{00000000-0005-0000-0000-0000047A0000}"/>
    <cellStyle name="Migliaia 6 2 4 6 2 3" xfId="8815" xr:uid="{00000000-0005-0000-0000-0000057A0000}"/>
    <cellStyle name="Migliaia 6 2 4 6 2 3 2" xfId="20232" xr:uid="{00000000-0005-0000-0000-0000067A0000}"/>
    <cellStyle name="Migliaia 6 2 4 6 2 3 2 2" xfId="43069" xr:uid="{00000000-0005-0000-0000-0000077A0000}"/>
    <cellStyle name="Migliaia 6 2 4 6 2 3 3" xfId="31652" xr:uid="{00000000-0005-0000-0000-0000087A0000}"/>
    <cellStyle name="Migliaia 6 2 4 6 2 4" xfId="14524" xr:uid="{00000000-0005-0000-0000-0000097A0000}"/>
    <cellStyle name="Migliaia 6 2 4 6 2 4 2" xfId="37361" xr:uid="{00000000-0005-0000-0000-00000A7A0000}"/>
    <cellStyle name="Migliaia 6 2 4 6 2 5" xfId="25944" xr:uid="{00000000-0005-0000-0000-00000B7A0000}"/>
    <cellStyle name="Migliaia 6 2 4 6 3" xfId="4533" xr:uid="{00000000-0005-0000-0000-00000C7A0000}"/>
    <cellStyle name="Migliaia 6 2 4 6 3 2" xfId="10242" xr:uid="{00000000-0005-0000-0000-00000D7A0000}"/>
    <cellStyle name="Migliaia 6 2 4 6 3 2 2" xfId="21659" xr:uid="{00000000-0005-0000-0000-00000E7A0000}"/>
    <cellStyle name="Migliaia 6 2 4 6 3 2 2 2" xfId="44496" xr:uid="{00000000-0005-0000-0000-00000F7A0000}"/>
    <cellStyle name="Migliaia 6 2 4 6 3 2 3" xfId="33079" xr:uid="{00000000-0005-0000-0000-0000107A0000}"/>
    <cellStyle name="Migliaia 6 2 4 6 3 3" xfId="15951" xr:uid="{00000000-0005-0000-0000-0000117A0000}"/>
    <cellStyle name="Migliaia 6 2 4 6 3 3 2" xfId="38788" xr:uid="{00000000-0005-0000-0000-0000127A0000}"/>
    <cellStyle name="Migliaia 6 2 4 6 3 4" xfId="27371" xr:uid="{00000000-0005-0000-0000-0000137A0000}"/>
    <cellStyle name="Migliaia 6 2 4 6 4" xfId="7388" xr:uid="{00000000-0005-0000-0000-0000147A0000}"/>
    <cellStyle name="Migliaia 6 2 4 6 4 2" xfId="18805" xr:uid="{00000000-0005-0000-0000-0000157A0000}"/>
    <cellStyle name="Migliaia 6 2 4 6 4 2 2" xfId="41642" xr:uid="{00000000-0005-0000-0000-0000167A0000}"/>
    <cellStyle name="Migliaia 6 2 4 6 4 3" xfId="30225" xr:uid="{00000000-0005-0000-0000-0000177A0000}"/>
    <cellStyle name="Migliaia 6 2 4 6 5" xfId="13097" xr:uid="{00000000-0005-0000-0000-0000187A0000}"/>
    <cellStyle name="Migliaia 6 2 4 6 5 2" xfId="35934" xr:uid="{00000000-0005-0000-0000-0000197A0000}"/>
    <cellStyle name="Migliaia 6 2 4 6 6" xfId="24517" xr:uid="{00000000-0005-0000-0000-00001A7A0000}"/>
    <cellStyle name="Migliaia 6 2 4 7" xfId="2019" xr:uid="{00000000-0005-0000-0000-00001B7A0000}"/>
    <cellStyle name="Migliaia 6 2 4 7 2" xfId="4875" xr:uid="{00000000-0005-0000-0000-00001C7A0000}"/>
    <cellStyle name="Migliaia 6 2 4 7 2 2" xfId="10583" xr:uid="{00000000-0005-0000-0000-00001D7A0000}"/>
    <cellStyle name="Migliaia 6 2 4 7 2 2 2" xfId="22001" xr:uid="{00000000-0005-0000-0000-00001E7A0000}"/>
    <cellStyle name="Migliaia 6 2 4 7 2 2 2 2" xfId="44838" xr:uid="{00000000-0005-0000-0000-00001F7A0000}"/>
    <cellStyle name="Migliaia 6 2 4 7 2 2 3" xfId="33421" xr:uid="{00000000-0005-0000-0000-0000207A0000}"/>
    <cellStyle name="Migliaia 6 2 4 7 2 3" xfId="16293" xr:uid="{00000000-0005-0000-0000-0000217A0000}"/>
    <cellStyle name="Migliaia 6 2 4 7 2 3 2" xfId="39130" xr:uid="{00000000-0005-0000-0000-0000227A0000}"/>
    <cellStyle name="Migliaia 6 2 4 7 2 4" xfId="27713" xr:uid="{00000000-0005-0000-0000-0000237A0000}"/>
    <cellStyle name="Migliaia 6 2 4 7 3" xfId="7730" xr:uid="{00000000-0005-0000-0000-0000247A0000}"/>
    <cellStyle name="Migliaia 6 2 4 7 3 2" xfId="19147" xr:uid="{00000000-0005-0000-0000-0000257A0000}"/>
    <cellStyle name="Migliaia 6 2 4 7 3 2 2" xfId="41984" xr:uid="{00000000-0005-0000-0000-0000267A0000}"/>
    <cellStyle name="Migliaia 6 2 4 7 3 3" xfId="30567" xr:uid="{00000000-0005-0000-0000-0000277A0000}"/>
    <cellStyle name="Migliaia 6 2 4 7 4" xfId="13439" xr:uid="{00000000-0005-0000-0000-0000287A0000}"/>
    <cellStyle name="Migliaia 6 2 4 7 4 2" xfId="36276" xr:uid="{00000000-0005-0000-0000-0000297A0000}"/>
    <cellStyle name="Migliaia 6 2 4 7 5" xfId="24859" xr:uid="{00000000-0005-0000-0000-00002A7A0000}"/>
    <cellStyle name="Migliaia 6 2 4 8" xfId="3448" xr:uid="{00000000-0005-0000-0000-00002B7A0000}"/>
    <cellStyle name="Migliaia 6 2 4 8 2" xfId="9157" xr:uid="{00000000-0005-0000-0000-00002C7A0000}"/>
    <cellStyle name="Migliaia 6 2 4 8 2 2" xfId="20574" xr:uid="{00000000-0005-0000-0000-00002D7A0000}"/>
    <cellStyle name="Migliaia 6 2 4 8 2 2 2" xfId="43411" xr:uid="{00000000-0005-0000-0000-00002E7A0000}"/>
    <cellStyle name="Migliaia 6 2 4 8 2 3" xfId="31994" xr:uid="{00000000-0005-0000-0000-00002F7A0000}"/>
    <cellStyle name="Migliaia 6 2 4 8 3" xfId="14866" xr:uid="{00000000-0005-0000-0000-0000307A0000}"/>
    <cellStyle name="Migliaia 6 2 4 8 3 2" xfId="37703" xr:uid="{00000000-0005-0000-0000-0000317A0000}"/>
    <cellStyle name="Migliaia 6 2 4 8 4" xfId="26286" xr:uid="{00000000-0005-0000-0000-0000327A0000}"/>
    <cellStyle name="Migliaia 6 2 4 9" xfId="6303" xr:uid="{00000000-0005-0000-0000-0000337A0000}"/>
    <cellStyle name="Migliaia 6 2 4 9 2" xfId="17720" xr:uid="{00000000-0005-0000-0000-0000347A0000}"/>
    <cellStyle name="Migliaia 6 2 4 9 2 2" xfId="40557" xr:uid="{00000000-0005-0000-0000-0000357A0000}"/>
    <cellStyle name="Migliaia 6 2 4 9 3" xfId="29140" xr:uid="{00000000-0005-0000-0000-0000367A0000}"/>
    <cellStyle name="Migliaia 6 2 5" xfId="540" xr:uid="{00000000-0005-0000-0000-0000377A0000}"/>
    <cellStyle name="Migliaia 6 2 5 2" xfId="2122" xr:uid="{00000000-0005-0000-0000-0000387A0000}"/>
    <cellStyle name="Migliaia 6 2 5 2 2" xfId="4978" xr:uid="{00000000-0005-0000-0000-0000397A0000}"/>
    <cellStyle name="Migliaia 6 2 5 2 2 2" xfId="10686" xr:uid="{00000000-0005-0000-0000-00003A7A0000}"/>
    <cellStyle name="Migliaia 6 2 5 2 2 2 2" xfId="22104" xr:uid="{00000000-0005-0000-0000-00003B7A0000}"/>
    <cellStyle name="Migliaia 6 2 5 2 2 2 2 2" xfId="44941" xr:uid="{00000000-0005-0000-0000-00003C7A0000}"/>
    <cellStyle name="Migliaia 6 2 5 2 2 2 3" xfId="33524" xr:uid="{00000000-0005-0000-0000-00003D7A0000}"/>
    <cellStyle name="Migliaia 6 2 5 2 2 3" xfId="16396" xr:uid="{00000000-0005-0000-0000-00003E7A0000}"/>
    <cellStyle name="Migliaia 6 2 5 2 2 3 2" xfId="39233" xr:uid="{00000000-0005-0000-0000-00003F7A0000}"/>
    <cellStyle name="Migliaia 6 2 5 2 2 4" xfId="27816" xr:uid="{00000000-0005-0000-0000-0000407A0000}"/>
    <cellStyle name="Migliaia 6 2 5 2 3" xfId="7833" xr:uid="{00000000-0005-0000-0000-0000417A0000}"/>
    <cellStyle name="Migliaia 6 2 5 2 3 2" xfId="19250" xr:uid="{00000000-0005-0000-0000-0000427A0000}"/>
    <cellStyle name="Migliaia 6 2 5 2 3 2 2" xfId="42087" xr:uid="{00000000-0005-0000-0000-0000437A0000}"/>
    <cellStyle name="Migliaia 6 2 5 2 3 3" xfId="30670" xr:uid="{00000000-0005-0000-0000-0000447A0000}"/>
    <cellStyle name="Migliaia 6 2 5 2 4" xfId="13542" xr:uid="{00000000-0005-0000-0000-0000457A0000}"/>
    <cellStyle name="Migliaia 6 2 5 2 4 2" xfId="36379" xr:uid="{00000000-0005-0000-0000-0000467A0000}"/>
    <cellStyle name="Migliaia 6 2 5 2 5" xfId="24962" xr:uid="{00000000-0005-0000-0000-0000477A0000}"/>
    <cellStyle name="Migliaia 6 2 5 3" xfId="3551" xr:uid="{00000000-0005-0000-0000-0000487A0000}"/>
    <cellStyle name="Migliaia 6 2 5 3 2" xfId="9260" xr:uid="{00000000-0005-0000-0000-0000497A0000}"/>
    <cellStyle name="Migliaia 6 2 5 3 2 2" xfId="20677" xr:uid="{00000000-0005-0000-0000-00004A7A0000}"/>
    <cellStyle name="Migliaia 6 2 5 3 2 2 2" xfId="43514" xr:uid="{00000000-0005-0000-0000-00004B7A0000}"/>
    <cellStyle name="Migliaia 6 2 5 3 2 3" xfId="32097" xr:uid="{00000000-0005-0000-0000-00004C7A0000}"/>
    <cellStyle name="Migliaia 6 2 5 3 3" xfId="14969" xr:uid="{00000000-0005-0000-0000-00004D7A0000}"/>
    <cellStyle name="Migliaia 6 2 5 3 3 2" xfId="37806" xr:uid="{00000000-0005-0000-0000-00004E7A0000}"/>
    <cellStyle name="Migliaia 6 2 5 3 4" xfId="26389" xr:uid="{00000000-0005-0000-0000-00004F7A0000}"/>
    <cellStyle name="Migliaia 6 2 5 4" xfId="6406" xr:uid="{00000000-0005-0000-0000-0000507A0000}"/>
    <cellStyle name="Migliaia 6 2 5 4 2" xfId="17823" xr:uid="{00000000-0005-0000-0000-0000517A0000}"/>
    <cellStyle name="Migliaia 6 2 5 4 2 2" xfId="40660" xr:uid="{00000000-0005-0000-0000-0000527A0000}"/>
    <cellStyle name="Migliaia 6 2 5 4 3" xfId="29243" xr:uid="{00000000-0005-0000-0000-0000537A0000}"/>
    <cellStyle name="Migliaia 6 2 5 5" xfId="12115" xr:uid="{00000000-0005-0000-0000-0000547A0000}"/>
    <cellStyle name="Migliaia 6 2 5 5 2" xfId="34952" xr:uid="{00000000-0005-0000-0000-0000557A0000}"/>
    <cellStyle name="Migliaia 6 2 5 6" xfId="23535" xr:uid="{00000000-0005-0000-0000-0000567A0000}"/>
    <cellStyle name="Migliaia 6 2 6" xfId="803" xr:uid="{00000000-0005-0000-0000-0000577A0000}"/>
    <cellStyle name="Migliaia 6 2 6 2" xfId="2339" xr:uid="{00000000-0005-0000-0000-0000587A0000}"/>
    <cellStyle name="Migliaia 6 2 6 2 2" xfId="5195" xr:uid="{00000000-0005-0000-0000-0000597A0000}"/>
    <cellStyle name="Migliaia 6 2 6 2 2 2" xfId="10903" xr:uid="{00000000-0005-0000-0000-00005A7A0000}"/>
    <cellStyle name="Migliaia 6 2 6 2 2 2 2" xfId="22321" xr:uid="{00000000-0005-0000-0000-00005B7A0000}"/>
    <cellStyle name="Migliaia 6 2 6 2 2 2 2 2" xfId="45158" xr:uid="{00000000-0005-0000-0000-00005C7A0000}"/>
    <cellStyle name="Migliaia 6 2 6 2 2 2 3" xfId="33741" xr:uid="{00000000-0005-0000-0000-00005D7A0000}"/>
    <cellStyle name="Migliaia 6 2 6 2 2 3" xfId="16613" xr:uid="{00000000-0005-0000-0000-00005E7A0000}"/>
    <cellStyle name="Migliaia 6 2 6 2 2 3 2" xfId="39450" xr:uid="{00000000-0005-0000-0000-00005F7A0000}"/>
    <cellStyle name="Migliaia 6 2 6 2 2 4" xfId="28033" xr:uid="{00000000-0005-0000-0000-0000607A0000}"/>
    <cellStyle name="Migliaia 6 2 6 2 3" xfId="8050" xr:uid="{00000000-0005-0000-0000-0000617A0000}"/>
    <cellStyle name="Migliaia 6 2 6 2 3 2" xfId="19467" xr:uid="{00000000-0005-0000-0000-0000627A0000}"/>
    <cellStyle name="Migliaia 6 2 6 2 3 2 2" xfId="42304" xr:uid="{00000000-0005-0000-0000-0000637A0000}"/>
    <cellStyle name="Migliaia 6 2 6 2 3 3" xfId="30887" xr:uid="{00000000-0005-0000-0000-0000647A0000}"/>
    <cellStyle name="Migliaia 6 2 6 2 4" xfId="13759" xr:uid="{00000000-0005-0000-0000-0000657A0000}"/>
    <cellStyle name="Migliaia 6 2 6 2 4 2" xfId="36596" xr:uid="{00000000-0005-0000-0000-0000667A0000}"/>
    <cellStyle name="Migliaia 6 2 6 2 5" xfId="25179" xr:uid="{00000000-0005-0000-0000-0000677A0000}"/>
    <cellStyle name="Migliaia 6 2 6 3" xfId="3768" xr:uid="{00000000-0005-0000-0000-0000687A0000}"/>
    <cellStyle name="Migliaia 6 2 6 3 2" xfId="9477" xr:uid="{00000000-0005-0000-0000-0000697A0000}"/>
    <cellStyle name="Migliaia 6 2 6 3 2 2" xfId="20894" xr:uid="{00000000-0005-0000-0000-00006A7A0000}"/>
    <cellStyle name="Migliaia 6 2 6 3 2 2 2" xfId="43731" xr:uid="{00000000-0005-0000-0000-00006B7A0000}"/>
    <cellStyle name="Migliaia 6 2 6 3 2 3" xfId="32314" xr:uid="{00000000-0005-0000-0000-00006C7A0000}"/>
    <cellStyle name="Migliaia 6 2 6 3 3" xfId="15186" xr:uid="{00000000-0005-0000-0000-00006D7A0000}"/>
    <cellStyle name="Migliaia 6 2 6 3 3 2" xfId="38023" xr:uid="{00000000-0005-0000-0000-00006E7A0000}"/>
    <cellStyle name="Migliaia 6 2 6 3 4" xfId="26606" xr:uid="{00000000-0005-0000-0000-00006F7A0000}"/>
    <cellStyle name="Migliaia 6 2 6 4" xfId="6623" xr:uid="{00000000-0005-0000-0000-0000707A0000}"/>
    <cellStyle name="Migliaia 6 2 6 4 2" xfId="18040" xr:uid="{00000000-0005-0000-0000-0000717A0000}"/>
    <cellStyle name="Migliaia 6 2 6 4 2 2" xfId="40877" xr:uid="{00000000-0005-0000-0000-0000727A0000}"/>
    <cellStyle name="Migliaia 6 2 6 4 3" xfId="29460" xr:uid="{00000000-0005-0000-0000-0000737A0000}"/>
    <cellStyle name="Migliaia 6 2 6 5" xfId="12332" xr:uid="{00000000-0005-0000-0000-0000747A0000}"/>
    <cellStyle name="Migliaia 6 2 6 5 2" xfId="35169" xr:uid="{00000000-0005-0000-0000-0000757A0000}"/>
    <cellStyle name="Migliaia 6 2 6 6" xfId="23752" xr:uid="{00000000-0005-0000-0000-0000767A0000}"/>
    <cellStyle name="Migliaia 6 2 7" xfId="1050" xr:uid="{00000000-0005-0000-0000-0000777A0000}"/>
    <cellStyle name="Migliaia 6 2 7 2" xfId="2556" xr:uid="{00000000-0005-0000-0000-0000787A0000}"/>
    <cellStyle name="Migliaia 6 2 7 2 2" xfId="5412" xr:uid="{00000000-0005-0000-0000-0000797A0000}"/>
    <cellStyle name="Migliaia 6 2 7 2 2 2" xfId="11120" xr:uid="{00000000-0005-0000-0000-00007A7A0000}"/>
    <cellStyle name="Migliaia 6 2 7 2 2 2 2" xfId="22538" xr:uid="{00000000-0005-0000-0000-00007B7A0000}"/>
    <cellStyle name="Migliaia 6 2 7 2 2 2 2 2" xfId="45375" xr:uid="{00000000-0005-0000-0000-00007C7A0000}"/>
    <cellStyle name="Migliaia 6 2 7 2 2 2 3" xfId="33958" xr:uid="{00000000-0005-0000-0000-00007D7A0000}"/>
    <cellStyle name="Migliaia 6 2 7 2 2 3" xfId="16830" xr:uid="{00000000-0005-0000-0000-00007E7A0000}"/>
    <cellStyle name="Migliaia 6 2 7 2 2 3 2" xfId="39667" xr:uid="{00000000-0005-0000-0000-00007F7A0000}"/>
    <cellStyle name="Migliaia 6 2 7 2 2 4" xfId="28250" xr:uid="{00000000-0005-0000-0000-0000807A0000}"/>
    <cellStyle name="Migliaia 6 2 7 2 3" xfId="8267" xr:uid="{00000000-0005-0000-0000-0000817A0000}"/>
    <cellStyle name="Migliaia 6 2 7 2 3 2" xfId="19684" xr:uid="{00000000-0005-0000-0000-0000827A0000}"/>
    <cellStyle name="Migliaia 6 2 7 2 3 2 2" xfId="42521" xr:uid="{00000000-0005-0000-0000-0000837A0000}"/>
    <cellStyle name="Migliaia 6 2 7 2 3 3" xfId="31104" xr:uid="{00000000-0005-0000-0000-0000847A0000}"/>
    <cellStyle name="Migliaia 6 2 7 2 4" xfId="13976" xr:uid="{00000000-0005-0000-0000-0000857A0000}"/>
    <cellStyle name="Migliaia 6 2 7 2 4 2" xfId="36813" xr:uid="{00000000-0005-0000-0000-0000867A0000}"/>
    <cellStyle name="Migliaia 6 2 7 2 5" xfId="25396" xr:uid="{00000000-0005-0000-0000-0000877A0000}"/>
    <cellStyle name="Migliaia 6 2 7 3" xfId="3985" xr:uid="{00000000-0005-0000-0000-0000887A0000}"/>
    <cellStyle name="Migliaia 6 2 7 3 2" xfId="9694" xr:uid="{00000000-0005-0000-0000-0000897A0000}"/>
    <cellStyle name="Migliaia 6 2 7 3 2 2" xfId="21111" xr:uid="{00000000-0005-0000-0000-00008A7A0000}"/>
    <cellStyle name="Migliaia 6 2 7 3 2 2 2" xfId="43948" xr:uid="{00000000-0005-0000-0000-00008B7A0000}"/>
    <cellStyle name="Migliaia 6 2 7 3 2 3" xfId="32531" xr:uid="{00000000-0005-0000-0000-00008C7A0000}"/>
    <cellStyle name="Migliaia 6 2 7 3 3" xfId="15403" xr:uid="{00000000-0005-0000-0000-00008D7A0000}"/>
    <cellStyle name="Migliaia 6 2 7 3 3 2" xfId="38240" xr:uid="{00000000-0005-0000-0000-00008E7A0000}"/>
    <cellStyle name="Migliaia 6 2 7 3 4" xfId="26823" xr:uid="{00000000-0005-0000-0000-00008F7A0000}"/>
    <cellStyle name="Migliaia 6 2 7 4" xfId="6840" xr:uid="{00000000-0005-0000-0000-0000907A0000}"/>
    <cellStyle name="Migliaia 6 2 7 4 2" xfId="18257" xr:uid="{00000000-0005-0000-0000-0000917A0000}"/>
    <cellStyle name="Migliaia 6 2 7 4 2 2" xfId="41094" xr:uid="{00000000-0005-0000-0000-0000927A0000}"/>
    <cellStyle name="Migliaia 6 2 7 4 3" xfId="29677" xr:uid="{00000000-0005-0000-0000-0000937A0000}"/>
    <cellStyle name="Migliaia 6 2 7 5" xfId="12549" xr:uid="{00000000-0005-0000-0000-0000947A0000}"/>
    <cellStyle name="Migliaia 6 2 7 5 2" xfId="35386" xr:uid="{00000000-0005-0000-0000-0000957A0000}"/>
    <cellStyle name="Migliaia 6 2 7 6" xfId="23969" xr:uid="{00000000-0005-0000-0000-0000967A0000}"/>
    <cellStyle name="Migliaia 6 2 8" xfId="1297" xr:uid="{00000000-0005-0000-0000-0000977A0000}"/>
    <cellStyle name="Migliaia 6 2 8 2" xfId="2773" xr:uid="{00000000-0005-0000-0000-0000987A0000}"/>
    <cellStyle name="Migliaia 6 2 8 2 2" xfId="5629" xr:uid="{00000000-0005-0000-0000-0000997A0000}"/>
    <cellStyle name="Migliaia 6 2 8 2 2 2" xfId="11337" xr:uid="{00000000-0005-0000-0000-00009A7A0000}"/>
    <cellStyle name="Migliaia 6 2 8 2 2 2 2" xfId="22755" xr:uid="{00000000-0005-0000-0000-00009B7A0000}"/>
    <cellStyle name="Migliaia 6 2 8 2 2 2 2 2" xfId="45592" xr:uid="{00000000-0005-0000-0000-00009C7A0000}"/>
    <cellStyle name="Migliaia 6 2 8 2 2 2 3" xfId="34175" xr:uid="{00000000-0005-0000-0000-00009D7A0000}"/>
    <cellStyle name="Migliaia 6 2 8 2 2 3" xfId="17047" xr:uid="{00000000-0005-0000-0000-00009E7A0000}"/>
    <cellStyle name="Migliaia 6 2 8 2 2 3 2" xfId="39884" xr:uid="{00000000-0005-0000-0000-00009F7A0000}"/>
    <cellStyle name="Migliaia 6 2 8 2 2 4" xfId="28467" xr:uid="{00000000-0005-0000-0000-0000A07A0000}"/>
    <cellStyle name="Migliaia 6 2 8 2 3" xfId="8484" xr:uid="{00000000-0005-0000-0000-0000A17A0000}"/>
    <cellStyle name="Migliaia 6 2 8 2 3 2" xfId="19901" xr:uid="{00000000-0005-0000-0000-0000A27A0000}"/>
    <cellStyle name="Migliaia 6 2 8 2 3 2 2" xfId="42738" xr:uid="{00000000-0005-0000-0000-0000A37A0000}"/>
    <cellStyle name="Migliaia 6 2 8 2 3 3" xfId="31321" xr:uid="{00000000-0005-0000-0000-0000A47A0000}"/>
    <cellStyle name="Migliaia 6 2 8 2 4" xfId="14193" xr:uid="{00000000-0005-0000-0000-0000A57A0000}"/>
    <cellStyle name="Migliaia 6 2 8 2 4 2" xfId="37030" xr:uid="{00000000-0005-0000-0000-0000A67A0000}"/>
    <cellStyle name="Migliaia 6 2 8 2 5" xfId="25613" xr:uid="{00000000-0005-0000-0000-0000A77A0000}"/>
    <cellStyle name="Migliaia 6 2 8 3" xfId="4202" xr:uid="{00000000-0005-0000-0000-0000A87A0000}"/>
    <cellStyle name="Migliaia 6 2 8 3 2" xfId="9911" xr:uid="{00000000-0005-0000-0000-0000A97A0000}"/>
    <cellStyle name="Migliaia 6 2 8 3 2 2" xfId="21328" xr:uid="{00000000-0005-0000-0000-0000AA7A0000}"/>
    <cellStyle name="Migliaia 6 2 8 3 2 2 2" xfId="44165" xr:uid="{00000000-0005-0000-0000-0000AB7A0000}"/>
    <cellStyle name="Migliaia 6 2 8 3 2 3" xfId="32748" xr:uid="{00000000-0005-0000-0000-0000AC7A0000}"/>
    <cellStyle name="Migliaia 6 2 8 3 3" xfId="15620" xr:uid="{00000000-0005-0000-0000-0000AD7A0000}"/>
    <cellStyle name="Migliaia 6 2 8 3 3 2" xfId="38457" xr:uid="{00000000-0005-0000-0000-0000AE7A0000}"/>
    <cellStyle name="Migliaia 6 2 8 3 4" xfId="27040" xr:uid="{00000000-0005-0000-0000-0000AF7A0000}"/>
    <cellStyle name="Migliaia 6 2 8 4" xfId="7057" xr:uid="{00000000-0005-0000-0000-0000B07A0000}"/>
    <cellStyle name="Migliaia 6 2 8 4 2" xfId="18474" xr:uid="{00000000-0005-0000-0000-0000B17A0000}"/>
    <cellStyle name="Migliaia 6 2 8 4 2 2" xfId="41311" xr:uid="{00000000-0005-0000-0000-0000B27A0000}"/>
    <cellStyle name="Migliaia 6 2 8 4 3" xfId="29894" xr:uid="{00000000-0005-0000-0000-0000B37A0000}"/>
    <cellStyle name="Migliaia 6 2 8 5" xfId="12766" xr:uid="{00000000-0005-0000-0000-0000B47A0000}"/>
    <cellStyle name="Migliaia 6 2 8 5 2" xfId="35603" xr:uid="{00000000-0005-0000-0000-0000B57A0000}"/>
    <cellStyle name="Migliaia 6 2 8 6" xfId="24186" xr:uid="{00000000-0005-0000-0000-0000B67A0000}"/>
    <cellStyle name="Migliaia 6 2 9" xfId="1544" xr:uid="{00000000-0005-0000-0000-0000B77A0000}"/>
    <cellStyle name="Migliaia 6 2 9 2" xfId="2990" xr:uid="{00000000-0005-0000-0000-0000B87A0000}"/>
    <cellStyle name="Migliaia 6 2 9 2 2" xfId="5846" xr:uid="{00000000-0005-0000-0000-0000B97A0000}"/>
    <cellStyle name="Migliaia 6 2 9 2 2 2" xfId="11554" xr:uid="{00000000-0005-0000-0000-0000BA7A0000}"/>
    <cellStyle name="Migliaia 6 2 9 2 2 2 2" xfId="22972" xr:uid="{00000000-0005-0000-0000-0000BB7A0000}"/>
    <cellStyle name="Migliaia 6 2 9 2 2 2 2 2" xfId="45809" xr:uid="{00000000-0005-0000-0000-0000BC7A0000}"/>
    <cellStyle name="Migliaia 6 2 9 2 2 2 3" xfId="34392" xr:uid="{00000000-0005-0000-0000-0000BD7A0000}"/>
    <cellStyle name="Migliaia 6 2 9 2 2 3" xfId="17264" xr:uid="{00000000-0005-0000-0000-0000BE7A0000}"/>
    <cellStyle name="Migliaia 6 2 9 2 2 3 2" xfId="40101" xr:uid="{00000000-0005-0000-0000-0000BF7A0000}"/>
    <cellStyle name="Migliaia 6 2 9 2 2 4" xfId="28684" xr:uid="{00000000-0005-0000-0000-0000C07A0000}"/>
    <cellStyle name="Migliaia 6 2 9 2 3" xfId="8701" xr:uid="{00000000-0005-0000-0000-0000C17A0000}"/>
    <cellStyle name="Migliaia 6 2 9 2 3 2" xfId="20118" xr:uid="{00000000-0005-0000-0000-0000C27A0000}"/>
    <cellStyle name="Migliaia 6 2 9 2 3 2 2" xfId="42955" xr:uid="{00000000-0005-0000-0000-0000C37A0000}"/>
    <cellStyle name="Migliaia 6 2 9 2 3 3" xfId="31538" xr:uid="{00000000-0005-0000-0000-0000C47A0000}"/>
    <cellStyle name="Migliaia 6 2 9 2 4" xfId="14410" xr:uid="{00000000-0005-0000-0000-0000C57A0000}"/>
    <cellStyle name="Migliaia 6 2 9 2 4 2" xfId="37247" xr:uid="{00000000-0005-0000-0000-0000C67A0000}"/>
    <cellStyle name="Migliaia 6 2 9 2 5" xfId="25830" xr:uid="{00000000-0005-0000-0000-0000C77A0000}"/>
    <cellStyle name="Migliaia 6 2 9 3" xfId="4419" xr:uid="{00000000-0005-0000-0000-0000C87A0000}"/>
    <cellStyle name="Migliaia 6 2 9 3 2" xfId="10128" xr:uid="{00000000-0005-0000-0000-0000C97A0000}"/>
    <cellStyle name="Migliaia 6 2 9 3 2 2" xfId="21545" xr:uid="{00000000-0005-0000-0000-0000CA7A0000}"/>
    <cellStyle name="Migliaia 6 2 9 3 2 2 2" xfId="44382" xr:uid="{00000000-0005-0000-0000-0000CB7A0000}"/>
    <cellStyle name="Migliaia 6 2 9 3 2 3" xfId="32965" xr:uid="{00000000-0005-0000-0000-0000CC7A0000}"/>
    <cellStyle name="Migliaia 6 2 9 3 3" xfId="15837" xr:uid="{00000000-0005-0000-0000-0000CD7A0000}"/>
    <cellStyle name="Migliaia 6 2 9 3 3 2" xfId="38674" xr:uid="{00000000-0005-0000-0000-0000CE7A0000}"/>
    <cellStyle name="Migliaia 6 2 9 3 4" xfId="27257" xr:uid="{00000000-0005-0000-0000-0000CF7A0000}"/>
    <cellStyle name="Migliaia 6 2 9 4" xfId="7274" xr:uid="{00000000-0005-0000-0000-0000D07A0000}"/>
    <cellStyle name="Migliaia 6 2 9 4 2" xfId="18691" xr:uid="{00000000-0005-0000-0000-0000D17A0000}"/>
    <cellStyle name="Migliaia 6 2 9 4 2 2" xfId="41528" xr:uid="{00000000-0005-0000-0000-0000D27A0000}"/>
    <cellStyle name="Migliaia 6 2 9 4 3" xfId="30111" xr:uid="{00000000-0005-0000-0000-0000D37A0000}"/>
    <cellStyle name="Migliaia 6 2 9 5" xfId="12983" xr:uid="{00000000-0005-0000-0000-0000D47A0000}"/>
    <cellStyle name="Migliaia 6 2 9 5 2" xfId="35820" xr:uid="{00000000-0005-0000-0000-0000D57A0000}"/>
    <cellStyle name="Migliaia 6 2 9 6" xfId="24403" xr:uid="{00000000-0005-0000-0000-0000D67A0000}"/>
    <cellStyle name="Migliaia 6 3" xfId="226" xr:uid="{00000000-0005-0000-0000-0000D77A0000}"/>
    <cellStyle name="Migliaia 6 3 10" xfId="3295" xr:uid="{00000000-0005-0000-0000-0000D87A0000}"/>
    <cellStyle name="Migliaia 6 3 10 2" xfId="9004" xr:uid="{00000000-0005-0000-0000-0000D97A0000}"/>
    <cellStyle name="Migliaia 6 3 10 2 2" xfId="20421" xr:uid="{00000000-0005-0000-0000-0000DA7A0000}"/>
    <cellStyle name="Migliaia 6 3 10 2 2 2" xfId="43258" xr:uid="{00000000-0005-0000-0000-0000DB7A0000}"/>
    <cellStyle name="Migliaia 6 3 10 2 3" xfId="31841" xr:uid="{00000000-0005-0000-0000-0000DC7A0000}"/>
    <cellStyle name="Migliaia 6 3 10 3" xfId="14713" xr:uid="{00000000-0005-0000-0000-0000DD7A0000}"/>
    <cellStyle name="Migliaia 6 3 10 3 2" xfId="37550" xr:uid="{00000000-0005-0000-0000-0000DE7A0000}"/>
    <cellStyle name="Migliaia 6 3 10 4" xfId="26133" xr:uid="{00000000-0005-0000-0000-0000DF7A0000}"/>
    <cellStyle name="Migliaia 6 3 11" xfId="6150" xr:uid="{00000000-0005-0000-0000-0000E07A0000}"/>
    <cellStyle name="Migliaia 6 3 11 2" xfId="17567" xr:uid="{00000000-0005-0000-0000-0000E17A0000}"/>
    <cellStyle name="Migliaia 6 3 11 2 2" xfId="40404" xr:uid="{00000000-0005-0000-0000-0000E27A0000}"/>
    <cellStyle name="Migliaia 6 3 11 3" xfId="28987" xr:uid="{00000000-0005-0000-0000-0000E37A0000}"/>
    <cellStyle name="Migliaia 6 3 12" xfId="11859" xr:uid="{00000000-0005-0000-0000-0000E47A0000}"/>
    <cellStyle name="Migliaia 6 3 12 2" xfId="34696" xr:uid="{00000000-0005-0000-0000-0000E57A0000}"/>
    <cellStyle name="Migliaia 6 3 13" xfId="23279" xr:uid="{00000000-0005-0000-0000-0000E67A0000}"/>
    <cellStyle name="Migliaia 6 3 2" xfId="315" xr:uid="{00000000-0005-0000-0000-0000E77A0000}"/>
    <cellStyle name="Migliaia 6 3 2 10" xfId="6228" xr:uid="{00000000-0005-0000-0000-0000E87A0000}"/>
    <cellStyle name="Migliaia 6 3 2 10 2" xfId="17645" xr:uid="{00000000-0005-0000-0000-0000E97A0000}"/>
    <cellStyle name="Migliaia 6 3 2 10 2 2" xfId="40482" xr:uid="{00000000-0005-0000-0000-0000EA7A0000}"/>
    <cellStyle name="Migliaia 6 3 2 10 3" xfId="29065" xr:uid="{00000000-0005-0000-0000-0000EB7A0000}"/>
    <cellStyle name="Migliaia 6 3 2 11" xfId="11937" xr:uid="{00000000-0005-0000-0000-0000EC7A0000}"/>
    <cellStyle name="Migliaia 6 3 2 11 2" xfId="34774" xr:uid="{00000000-0005-0000-0000-0000ED7A0000}"/>
    <cellStyle name="Migliaia 6 3 2 12" xfId="23357" xr:uid="{00000000-0005-0000-0000-0000EE7A0000}"/>
    <cellStyle name="Migliaia 6 3 2 2" xfId="468" xr:uid="{00000000-0005-0000-0000-0000EF7A0000}"/>
    <cellStyle name="Migliaia 6 3 2 2 10" xfId="12060" xr:uid="{00000000-0005-0000-0000-0000F07A0000}"/>
    <cellStyle name="Migliaia 6 3 2 2 10 2" xfId="34897" xr:uid="{00000000-0005-0000-0000-0000F17A0000}"/>
    <cellStyle name="Migliaia 6 3 2 2 11" xfId="23480" xr:uid="{00000000-0005-0000-0000-0000F27A0000}"/>
    <cellStyle name="Migliaia 6 3 2 2 2" xfId="722" xr:uid="{00000000-0005-0000-0000-0000F37A0000}"/>
    <cellStyle name="Migliaia 6 3 2 2 2 2" xfId="2284" xr:uid="{00000000-0005-0000-0000-0000F47A0000}"/>
    <cellStyle name="Migliaia 6 3 2 2 2 2 2" xfId="5140" xr:uid="{00000000-0005-0000-0000-0000F57A0000}"/>
    <cellStyle name="Migliaia 6 3 2 2 2 2 2 2" xfId="10848" xr:uid="{00000000-0005-0000-0000-0000F67A0000}"/>
    <cellStyle name="Migliaia 6 3 2 2 2 2 2 2 2" xfId="22266" xr:uid="{00000000-0005-0000-0000-0000F77A0000}"/>
    <cellStyle name="Migliaia 6 3 2 2 2 2 2 2 2 2" xfId="45103" xr:uid="{00000000-0005-0000-0000-0000F87A0000}"/>
    <cellStyle name="Migliaia 6 3 2 2 2 2 2 2 3" xfId="33686" xr:uid="{00000000-0005-0000-0000-0000F97A0000}"/>
    <cellStyle name="Migliaia 6 3 2 2 2 2 2 3" xfId="16558" xr:uid="{00000000-0005-0000-0000-0000FA7A0000}"/>
    <cellStyle name="Migliaia 6 3 2 2 2 2 2 3 2" xfId="39395" xr:uid="{00000000-0005-0000-0000-0000FB7A0000}"/>
    <cellStyle name="Migliaia 6 3 2 2 2 2 2 4" xfId="27978" xr:uid="{00000000-0005-0000-0000-0000FC7A0000}"/>
    <cellStyle name="Migliaia 6 3 2 2 2 2 3" xfId="7995" xr:uid="{00000000-0005-0000-0000-0000FD7A0000}"/>
    <cellStyle name="Migliaia 6 3 2 2 2 2 3 2" xfId="19412" xr:uid="{00000000-0005-0000-0000-0000FE7A0000}"/>
    <cellStyle name="Migliaia 6 3 2 2 2 2 3 2 2" xfId="42249" xr:uid="{00000000-0005-0000-0000-0000FF7A0000}"/>
    <cellStyle name="Migliaia 6 3 2 2 2 2 3 3" xfId="30832" xr:uid="{00000000-0005-0000-0000-0000007B0000}"/>
    <cellStyle name="Migliaia 6 3 2 2 2 2 4" xfId="13704" xr:uid="{00000000-0005-0000-0000-0000017B0000}"/>
    <cellStyle name="Migliaia 6 3 2 2 2 2 4 2" xfId="36541" xr:uid="{00000000-0005-0000-0000-0000027B0000}"/>
    <cellStyle name="Migliaia 6 3 2 2 2 2 5" xfId="25124" xr:uid="{00000000-0005-0000-0000-0000037B0000}"/>
    <cellStyle name="Migliaia 6 3 2 2 2 3" xfId="3713" xr:uid="{00000000-0005-0000-0000-0000047B0000}"/>
    <cellStyle name="Migliaia 6 3 2 2 2 3 2" xfId="9422" xr:uid="{00000000-0005-0000-0000-0000057B0000}"/>
    <cellStyle name="Migliaia 6 3 2 2 2 3 2 2" xfId="20839" xr:uid="{00000000-0005-0000-0000-0000067B0000}"/>
    <cellStyle name="Migliaia 6 3 2 2 2 3 2 2 2" xfId="43676" xr:uid="{00000000-0005-0000-0000-0000077B0000}"/>
    <cellStyle name="Migliaia 6 3 2 2 2 3 2 3" xfId="32259" xr:uid="{00000000-0005-0000-0000-0000087B0000}"/>
    <cellStyle name="Migliaia 6 3 2 2 2 3 3" xfId="15131" xr:uid="{00000000-0005-0000-0000-0000097B0000}"/>
    <cellStyle name="Migliaia 6 3 2 2 2 3 3 2" xfId="37968" xr:uid="{00000000-0005-0000-0000-00000A7B0000}"/>
    <cellStyle name="Migliaia 6 3 2 2 2 3 4" xfId="26551" xr:uid="{00000000-0005-0000-0000-00000B7B0000}"/>
    <cellStyle name="Migliaia 6 3 2 2 2 4" xfId="6568" xr:uid="{00000000-0005-0000-0000-00000C7B0000}"/>
    <cellStyle name="Migliaia 6 3 2 2 2 4 2" xfId="17985" xr:uid="{00000000-0005-0000-0000-00000D7B0000}"/>
    <cellStyle name="Migliaia 6 3 2 2 2 4 2 2" xfId="40822" xr:uid="{00000000-0005-0000-0000-00000E7B0000}"/>
    <cellStyle name="Migliaia 6 3 2 2 2 4 3" xfId="29405" xr:uid="{00000000-0005-0000-0000-00000F7B0000}"/>
    <cellStyle name="Migliaia 6 3 2 2 2 5" xfId="12277" xr:uid="{00000000-0005-0000-0000-0000107B0000}"/>
    <cellStyle name="Migliaia 6 3 2 2 2 5 2" xfId="35114" xr:uid="{00000000-0005-0000-0000-0000117B0000}"/>
    <cellStyle name="Migliaia 6 3 2 2 2 6" xfId="23697" xr:uid="{00000000-0005-0000-0000-0000127B0000}"/>
    <cellStyle name="Migliaia 6 3 2 2 3" xfId="982" xr:uid="{00000000-0005-0000-0000-0000137B0000}"/>
    <cellStyle name="Migliaia 6 3 2 2 3 2" xfId="2501" xr:uid="{00000000-0005-0000-0000-0000147B0000}"/>
    <cellStyle name="Migliaia 6 3 2 2 3 2 2" xfId="5357" xr:uid="{00000000-0005-0000-0000-0000157B0000}"/>
    <cellStyle name="Migliaia 6 3 2 2 3 2 2 2" xfId="11065" xr:uid="{00000000-0005-0000-0000-0000167B0000}"/>
    <cellStyle name="Migliaia 6 3 2 2 3 2 2 2 2" xfId="22483" xr:uid="{00000000-0005-0000-0000-0000177B0000}"/>
    <cellStyle name="Migliaia 6 3 2 2 3 2 2 2 2 2" xfId="45320" xr:uid="{00000000-0005-0000-0000-0000187B0000}"/>
    <cellStyle name="Migliaia 6 3 2 2 3 2 2 2 3" xfId="33903" xr:uid="{00000000-0005-0000-0000-0000197B0000}"/>
    <cellStyle name="Migliaia 6 3 2 2 3 2 2 3" xfId="16775" xr:uid="{00000000-0005-0000-0000-00001A7B0000}"/>
    <cellStyle name="Migliaia 6 3 2 2 3 2 2 3 2" xfId="39612" xr:uid="{00000000-0005-0000-0000-00001B7B0000}"/>
    <cellStyle name="Migliaia 6 3 2 2 3 2 2 4" xfId="28195" xr:uid="{00000000-0005-0000-0000-00001C7B0000}"/>
    <cellStyle name="Migliaia 6 3 2 2 3 2 3" xfId="8212" xr:uid="{00000000-0005-0000-0000-00001D7B0000}"/>
    <cellStyle name="Migliaia 6 3 2 2 3 2 3 2" xfId="19629" xr:uid="{00000000-0005-0000-0000-00001E7B0000}"/>
    <cellStyle name="Migliaia 6 3 2 2 3 2 3 2 2" xfId="42466" xr:uid="{00000000-0005-0000-0000-00001F7B0000}"/>
    <cellStyle name="Migliaia 6 3 2 2 3 2 3 3" xfId="31049" xr:uid="{00000000-0005-0000-0000-0000207B0000}"/>
    <cellStyle name="Migliaia 6 3 2 2 3 2 4" xfId="13921" xr:uid="{00000000-0005-0000-0000-0000217B0000}"/>
    <cellStyle name="Migliaia 6 3 2 2 3 2 4 2" xfId="36758" xr:uid="{00000000-0005-0000-0000-0000227B0000}"/>
    <cellStyle name="Migliaia 6 3 2 2 3 2 5" xfId="25341" xr:uid="{00000000-0005-0000-0000-0000237B0000}"/>
    <cellStyle name="Migliaia 6 3 2 2 3 3" xfId="3930" xr:uid="{00000000-0005-0000-0000-0000247B0000}"/>
    <cellStyle name="Migliaia 6 3 2 2 3 3 2" xfId="9639" xr:uid="{00000000-0005-0000-0000-0000257B0000}"/>
    <cellStyle name="Migliaia 6 3 2 2 3 3 2 2" xfId="21056" xr:uid="{00000000-0005-0000-0000-0000267B0000}"/>
    <cellStyle name="Migliaia 6 3 2 2 3 3 2 2 2" xfId="43893" xr:uid="{00000000-0005-0000-0000-0000277B0000}"/>
    <cellStyle name="Migliaia 6 3 2 2 3 3 2 3" xfId="32476" xr:uid="{00000000-0005-0000-0000-0000287B0000}"/>
    <cellStyle name="Migliaia 6 3 2 2 3 3 3" xfId="15348" xr:uid="{00000000-0005-0000-0000-0000297B0000}"/>
    <cellStyle name="Migliaia 6 3 2 2 3 3 3 2" xfId="38185" xr:uid="{00000000-0005-0000-0000-00002A7B0000}"/>
    <cellStyle name="Migliaia 6 3 2 2 3 3 4" xfId="26768" xr:uid="{00000000-0005-0000-0000-00002B7B0000}"/>
    <cellStyle name="Migliaia 6 3 2 2 3 4" xfId="6785" xr:uid="{00000000-0005-0000-0000-00002C7B0000}"/>
    <cellStyle name="Migliaia 6 3 2 2 3 4 2" xfId="18202" xr:uid="{00000000-0005-0000-0000-00002D7B0000}"/>
    <cellStyle name="Migliaia 6 3 2 2 3 4 2 2" xfId="41039" xr:uid="{00000000-0005-0000-0000-00002E7B0000}"/>
    <cellStyle name="Migliaia 6 3 2 2 3 4 3" xfId="29622" xr:uid="{00000000-0005-0000-0000-00002F7B0000}"/>
    <cellStyle name="Migliaia 6 3 2 2 3 5" xfId="12494" xr:uid="{00000000-0005-0000-0000-0000307B0000}"/>
    <cellStyle name="Migliaia 6 3 2 2 3 5 2" xfId="35331" xr:uid="{00000000-0005-0000-0000-0000317B0000}"/>
    <cellStyle name="Migliaia 6 3 2 2 3 6" xfId="23914" xr:uid="{00000000-0005-0000-0000-0000327B0000}"/>
    <cellStyle name="Migliaia 6 3 2 2 4" xfId="1229" xr:uid="{00000000-0005-0000-0000-0000337B0000}"/>
    <cellStyle name="Migliaia 6 3 2 2 4 2" xfId="2718" xr:uid="{00000000-0005-0000-0000-0000347B0000}"/>
    <cellStyle name="Migliaia 6 3 2 2 4 2 2" xfId="5574" xr:uid="{00000000-0005-0000-0000-0000357B0000}"/>
    <cellStyle name="Migliaia 6 3 2 2 4 2 2 2" xfId="11282" xr:uid="{00000000-0005-0000-0000-0000367B0000}"/>
    <cellStyle name="Migliaia 6 3 2 2 4 2 2 2 2" xfId="22700" xr:uid="{00000000-0005-0000-0000-0000377B0000}"/>
    <cellStyle name="Migliaia 6 3 2 2 4 2 2 2 2 2" xfId="45537" xr:uid="{00000000-0005-0000-0000-0000387B0000}"/>
    <cellStyle name="Migliaia 6 3 2 2 4 2 2 2 3" xfId="34120" xr:uid="{00000000-0005-0000-0000-0000397B0000}"/>
    <cellStyle name="Migliaia 6 3 2 2 4 2 2 3" xfId="16992" xr:uid="{00000000-0005-0000-0000-00003A7B0000}"/>
    <cellStyle name="Migliaia 6 3 2 2 4 2 2 3 2" xfId="39829" xr:uid="{00000000-0005-0000-0000-00003B7B0000}"/>
    <cellStyle name="Migliaia 6 3 2 2 4 2 2 4" xfId="28412" xr:uid="{00000000-0005-0000-0000-00003C7B0000}"/>
    <cellStyle name="Migliaia 6 3 2 2 4 2 3" xfId="8429" xr:uid="{00000000-0005-0000-0000-00003D7B0000}"/>
    <cellStyle name="Migliaia 6 3 2 2 4 2 3 2" xfId="19846" xr:uid="{00000000-0005-0000-0000-00003E7B0000}"/>
    <cellStyle name="Migliaia 6 3 2 2 4 2 3 2 2" xfId="42683" xr:uid="{00000000-0005-0000-0000-00003F7B0000}"/>
    <cellStyle name="Migliaia 6 3 2 2 4 2 3 3" xfId="31266" xr:uid="{00000000-0005-0000-0000-0000407B0000}"/>
    <cellStyle name="Migliaia 6 3 2 2 4 2 4" xfId="14138" xr:uid="{00000000-0005-0000-0000-0000417B0000}"/>
    <cellStyle name="Migliaia 6 3 2 2 4 2 4 2" xfId="36975" xr:uid="{00000000-0005-0000-0000-0000427B0000}"/>
    <cellStyle name="Migliaia 6 3 2 2 4 2 5" xfId="25558" xr:uid="{00000000-0005-0000-0000-0000437B0000}"/>
    <cellStyle name="Migliaia 6 3 2 2 4 3" xfId="4147" xr:uid="{00000000-0005-0000-0000-0000447B0000}"/>
    <cellStyle name="Migliaia 6 3 2 2 4 3 2" xfId="9856" xr:uid="{00000000-0005-0000-0000-0000457B0000}"/>
    <cellStyle name="Migliaia 6 3 2 2 4 3 2 2" xfId="21273" xr:uid="{00000000-0005-0000-0000-0000467B0000}"/>
    <cellStyle name="Migliaia 6 3 2 2 4 3 2 2 2" xfId="44110" xr:uid="{00000000-0005-0000-0000-0000477B0000}"/>
    <cellStyle name="Migliaia 6 3 2 2 4 3 2 3" xfId="32693" xr:uid="{00000000-0005-0000-0000-0000487B0000}"/>
    <cellStyle name="Migliaia 6 3 2 2 4 3 3" xfId="15565" xr:uid="{00000000-0005-0000-0000-0000497B0000}"/>
    <cellStyle name="Migliaia 6 3 2 2 4 3 3 2" xfId="38402" xr:uid="{00000000-0005-0000-0000-00004A7B0000}"/>
    <cellStyle name="Migliaia 6 3 2 2 4 3 4" xfId="26985" xr:uid="{00000000-0005-0000-0000-00004B7B0000}"/>
    <cellStyle name="Migliaia 6 3 2 2 4 4" xfId="7002" xr:uid="{00000000-0005-0000-0000-00004C7B0000}"/>
    <cellStyle name="Migliaia 6 3 2 2 4 4 2" xfId="18419" xr:uid="{00000000-0005-0000-0000-00004D7B0000}"/>
    <cellStyle name="Migliaia 6 3 2 2 4 4 2 2" xfId="41256" xr:uid="{00000000-0005-0000-0000-00004E7B0000}"/>
    <cellStyle name="Migliaia 6 3 2 2 4 4 3" xfId="29839" xr:uid="{00000000-0005-0000-0000-00004F7B0000}"/>
    <cellStyle name="Migliaia 6 3 2 2 4 5" xfId="12711" xr:uid="{00000000-0005-0000-0000-0000507B0000}"/>
    <cellStyle name="Migliaia 6 3 2 2 4 5 2" xfId="35548" xr:uid="{00000000-0005-0000-0000-0000517B0000}"/>
    <cellStyle name="Migliaia 6 3 2 2 4 6" xfId="24131" xr:uid="{00000000-0005-0000-0000-0000527B0000}"/>
    <cellStyle name="Migliaia 6 3 2 2 5" xfId="1476" xr:uid="{00000000-0005-0000-0000-0000537B0000}"/>
    <cellStyle name="Migliaia 6 3 2 2 5 2" xfId="2935" xr:uid="{00000000-0005-0000-0000-0000547B0000}"/>
    <cellStyle name="Migliaia 6 3 2 2 5 2 2" xfId="5791" xr:uid="{00000000-0005-0000-0000-0000557B0000}"/>
    <cellStyle name="Migliaia 6 3 2 2 5 2 2 2" xfId="11499" xr:uid="{00000000-0005-0000-0000-0000567B0000}"/>
    <cellStyle name="Migliaia 6 3 2 2 5 2 2 2 2" xfId="22917" xr:uid="{00000000-0005-0000-0000-0000577B0000}"/>
    <cellStyle name="Migliaia 6 3 2 2 5 2 2 2 2 2" xfId="45754" xr:uid="{00000000-0005-0000-0000-0000587B0000}"/>
    <cellStyle name="Migliaia 6 3 2 2 5 2 2 2 3" xfId="34337" xr:uid="{00000000-0005-0000-0000-0000597B0000}"/>
    <cellStyle name="Migliaia 6 3 2 2 5 2 2 3" xfId="17209" xr:uid="{00000000-0005-0000-0000-00005A7B0000}"/>
    <cellStyle name="Migliaia 6 3 2 2 5 2 2 3 2" xfId="40046" xr:uid="{00000000-0005-0000-0000-00005B7B0000}"/>
    <cellStyle name="Migliaia 6 3 2 2 5 2 2 4" xfId="28629" xr:uid="{00000000-0005-0000-0000-00005C7B0000}"/>
    <cellStyle name="Migliaia 6 3 2 2 5 2 3" xfId="8646" xr:uid="{00000000-0005-0000-0000-00005D7B0000}"/>
    <cellStyle name="Migliaia 6 3 2 2 5 2 3 2" xfId="20063" xr:uid="{00000000-0005-0000-0000-00005E7B0000}"/>
    <cellStyle name="Migliaia 6 3 2 2 5 2 3 2 2" xfId="42900" xr:uid="{00000000-0005-0000-0000-00005F7B0000}"/>
    <cellStyle name="Migliaia 6 3 2 2 5 2 3 3" xfId="31483" xr:uid="{00000000-0005-0000-0000-0000607B0000}"/>
    <cellStyle name="Migliaia 6 3 2 2 5 2 4" xfId="14355" xr:uid="{00000000-0005-0000-0000-0000617B0000}"/>
    <cellStyle name="Migliaia 6 3 2 2 5 2 4 2" xfId="37192" xr:uid="{00000000-0005-0000-0000-0000627B0000}"/>
    <cellStyle name="Migliaia 6 3 2 2 5 2 5" xfId="25775" xr:uid="{00000000-0005-0000-0000-0000637B0000}"/>
    <cellStyle name="Migliaia 6 3 2 2 5 3" xfId="4364" xr:uid="{00000000-0005-0000-0000-0000647B0000}"/>
    <cellStyle name="Migliaia 6 3 2 2 5 3 2" xfId="10073" xr:uid="{00000000-0005-0000-0000-0000657B0000}"/>
    <cellStyle name="Migliaia 6 3 2 2 5 3 2 2" xfId="21490" xr:uid="{00000000-0005-0000-0000-0000667B0000}"/>
    <cellStyle name="Migliaia 6 3 2 2 5 3 2 2 2" xfId="44327" xr:uid="{00000000-0005-0000-0000-0000677B0000}"/>
    <cellStyle name="Migliaia 6 3 2 2 5 3 2 3" xfId="32910" xr:uid="{00000000-0005-0000-0000-0000687B0000}"/>
    <cellStyle name="Migliaia 6 3 2 2 5 3 3" xfId="15782" xr:uid="{00000000-0005-0000-0000-0000697B0000}"/>
    <cellStyle name="Migliaia 6 3 2 2 5 3 3 2" xfId="38619" xr:uid="{00000000-0005-0000-0000-00006A7B0000}"/>
    <cellStyle name="Migliaia 6 3 2 2 5 3 4" xfId="27202" xr:uid="{00000000-0005-0000-0000-00006B7B0000}"/>
    <cellStyle name="Migliaia 6 3 2 2 5 4" xfId="7219" xr:uid="{00000000-0005-0000-0000-00006C7B0000}"/>
    <cellStyle name="Migliaia 6 3 2 2 5 4 2" xfId="18636" xr:uid="{00000000-0005-0000-0000-00006D7B0000}"/>
    <cellStyle name="Migliaia 6 3 2 2 5 4 2 2" xfId="41473" xr:uid="{00000000-0005-0000-0000-00006E7B0000}"/>
    <cellStyle name="Migliaia 6 3 2 2 5 4 3" xfId="30056" xr:uid="{00000000-0005-0000-0000-00006F7B0000}"/>
    <cellStyle name="Migliaia 6 3 2 2 5 5" xfId="12928" xr:uid="{00000000-0005-0000-0000-0000707B0000}"/>
    <cellStyle name="Migliaia 6 3 2 2 5 5 2" xfId="35765" xr:uid="{00000000-0005-0000-0000-0000717B0000}"/>
    <cellStyle name="Migliaia 6 3 2 2 5 6" xfId="24348" xr:uid="{00000000-0005-0000-0000-0000727B0000}"/>
    <cellStyle name="Migliaia 6 3 2 2 6" xfId="1723" xr:uid="{00000000-0005-0000-0000-0000737B0000}"/>
    <cellStyle name="Migliaia 6 3 2 2 6 2" xfId="3152" xr:uid="{00000000-0005-0000-0000-0000747B0000}"/>
    <cellStyle name="Migliaia 6 3 2 2 6 2 2" xfId="6008" xr:uid="{00000000-0005-0000-0000-0000757B0000}"/>
    <cellStyle name="Migliaia 6 3 2 2 6 2 2 2" xfId="11716" xr:uid="{00000000-0005-0000-0000-0000767B0000}"/>
    <cellStyle name="Migliaia 6 3 2 2 6 2 2 2 2" xfId="23134" xr:uid="{00000000-0005-0000-0000-0000777B0000}"/>
    <cellStyle name="Migliaia 6 3 2 2 6 2 2 2 2 2" xfId="45971" xr:uid="{00000000-0005-0000-0000-0000787B0000}"/>
    <cellStyle name="Migliaia 6 3 2 2 6 2 2 2 3" xfId="34554" xr:uid="{00000000-0005-0000-0000-0000797B0000}"/>
    <cellStyle name="Migliaia 6 3 2 2 6 2 2 3" xfId="17426" xr:uid="{00000000-0005-0000-0000-00007A7B0000}"/>
    <cellStyle name="Migliaia 6 3 2 2 6 2 2 3 2" xfId="40263" xr:uid="{00000000-0005-0000-0000-00007B7B0000}"/>
    <cellStyle name="Migliaia 6 3 2 2 6 2 2 4" xfId="28846" xr:uid="{00000000-0005-0000-0000-00007C7B0000}"/>
    <cellStyle name="Migliaia 6 3 2 2 6 2 3" xfId="8863" xr:uid="{00000000-0005-0000-0000-00007D7B0000}"/>
    <cellStyle name="Migliaia 6 3 2 2 6 2 3 2" xfId="20280" xr:uid="{00000000-0005-0000-0000-00007E7B0000}"/>
    <cellStyle name="Migliaia 6 3 2 2 6 2 3 2 2" xfId="43117" xr:uid="{00000000-0005-0000-0000-00007F7B0000}"/>
    <cellStyle name="Migliaia 6 3 2 2 6 2 3 3" xfId="31700" xr:uid="{00000000-0005-0000-0000-0000807B0000}"/>
    <cellStyle name="Migliaia 6 3 2 2 6 2 4" xfId="14572" xr:uid="{00000000-0005-0000-0000-0000817B0000}"/>
    <cellStyle name="Migliaia 6 3 2 2 6 2 4 2" xfId="37409" xr:uid="{00000000-0005-0000-0000-0000827B0000}"/>
    <cellStyle name="Migliaia 6 3 2 2 6 2 5" xfId="25992" xr:uid="{00000000-0005-0000-0000-0000837B0000}"/>
    <cellStyle name="Migliaia 6 3 2 2 6 3" xfId="4581" xr:uid="{00000000-0005-0000-0000-0000847B0000}"/>
    <cellStyle name="Migliaia 6 3 2 2 6 3 2" xfId="10290" xr:uid="{00000000-0005-0000-0000-0000857B0000}"/>
    <cellStyle name="Migliaia 6 3 2 2 6 3 2 2" xfId="21707" xr:uid="{00000000-0005-0000-0000-0000867B0000}"/>
    <cellStyle name="Migliaia 6 3 2 2 6 3 2 2 2" xfId="44544" xr:uid="{00000000-0005-0000-0000-0000877B0000}"/>
    <cellStyle name="Migliaia 6 3 2 2 6 3 2 3" xfId="33127" xr:uid="{00000000-0005-0000-0000-0000887B0000}"/>
    <cellStyle name="Migliaia 6 3 2 2 6 3 3" xfId="15999" xr:uid="{00000000-0005-0000-0000-0000897B0000}"/>
    <cellStyle name="Migliaia 6 3 2 2 6 3 3 2" xfId="38836" xr:uid="{00000000-0005-0000-0000-00008A7B0000}"/>
    <cellStyle name="Migliaia 6 3 2 2 6 3 4" xfId="27419" xr:uid="{00000000-0005-0000-0000-00008B7B0000}"/>
    <cellStyle name="Migliaia 6 3 2 2 6 4" xfId="7436" xr:uid="{00000000-0005-0000-0000-00008C7B0000}"/>
    <cellStyle name="Migliaia 6 3 2 2 6 4 2" xfId="18853" xr:uid="{00000000-0005-0000-0000-00008D7B0000}"/>
    <cellStyle name="Migliaia 6 3 2 2 6 4 2 2" xfId="41690" xr:uid="{00000000-0005-0000-0000-00008E7B0000}"/>
    <cellStyle name="Migliaia 6 3 2 2 6 4 3" xfId="30273" xr:uid="{00000000-0005-0000-0000-00008F7B0000}"/>
    <cellStyle name="Migliaia 6 3 2 2 6 5" xfId="13145" xr:uid="{00000000-0005-0000-0000-0000907B0000}"/>
    <cellStyle name="Migliaia 6 3 2 2 6 5 2" xfId="35982" xr:uid="{00000000-0005-0000-0000-0000917B0000}"/>
    <cellStyle name="Migliaia 6 3 2 2 6 6" xfId="24565" xr:uid="{00000000-0005-0000-0000-0000927B0000}"/>
    <cellStyle name="Migliaia 6 3 2 2 7" xfId="2067" xr:uid="{00000000-0005-0000-0000-0000937B0000}"/>
    <cellStyle name="Migliaia 6 3 2 2 7 2" xfId="4923" xr:uid="{00000000-0005-0000-0000-0000947B0000}"/>
    <cellStyle name="Migliaia 6 3 2 2 7 2 2" xfId="10631" xr:uid="{00000000-0005-0000-0000-0000957B0000}"/>
    <cellStyle name="Migliaia 6 3 2 2 7 2 2 2" xfId="22049" xr:uid="{00000000-0005-0000-0000-0000967B0000}"/>
    <cellStyle name="Migliaia 6 3 2 2 7 2 2 2 2" xfId="44886" xr:uid="{00000000-0005-0000-0000-0000977B0000}"/>
    <cellStyle name="Migliaia 6 3 2 2 7 2 2 3" xfId="33469" xr:uid="{00000000-0005-0000-0000-0000987B0000}"/>
    <cellStyle name="Migliaia 6 3 2 2 7 2 3" xfId="16341" xr:uid="{00000000-0005-0000-0000-0000997B0000}"/>
    <cellStyle name="Migliaia 6 3 2 2 7 2 3 2" xfId="39178" xr:uid="{00000000-0005-0000-0000-00009A7B0000}"/>
    <cellStyle name="Migliaia 6 3 2 2 7 2 4" xfId="27761" xr:uid="{00000000-0005-0000-0000-00009B7B0000}"/>
    <cellStyle name="Migliaia 6 3 2 2 7 3" xfId="7778" xr:uid="{00000000-0005-0000-0000-00009C7B0000}"/>
    <cellStyle name="Migliaia 6 3 2 2 7 3 2" xfId="19195" xr:uid="{00000000-0005-0000-0000-00009D7B0000}"/>
    <cellStyle name="Migliaia 6 3 2 2 7 3 2 2" xfId="42032" xr:uid="{00000000-0005-0000-0000-00009E7B0000}"/>
    <cellStyle name="Migliaia 6 3 2 2 7 3 3" xfId="30615" xr:uid="{00000000-0005-0000-0000-00009F7B0000}"/>
    <cellStyle name="Migliaia 6 3 2 2 7 4" xfId="13487" xr:uid="{00000000-0005-0000-0000-0000A07B0000}"/>
    <cellStyle name="Migliaia 6 3 2 2 7 4 2" xfId="36324" xr:uid="{00000000-0005-0000-0000-0000A17B0000}"/>
    <cellStyle name="Migliaia 6 3 2 2 7 5" xfId="24907" xr:uid="{00000000-0005-0000-0000-0000A27B0000}"/>
    <cellStyle name="Migliaia 6 3 2 2 8" xfId="3496" xr:uid="{00000000-0005-0000-0000-0000A37B0000}"/>
    <cellStyle name="Migliaia 6 3 2 2 8 2" xfId="9205" xr:uid="{00000000-0005-0000-0000-0000A47B0000}"/>
    <cellStyle name="Migliaia 6 3 2 2 8 2 2" xfId="20622" xr:uid="{00000000-0005-0000-0000-0000A57B0000}"/>
    <cellStyle name="Migliaia 6 3 2 2 8 2 2 2" xfId="43459" xr:uid="{00000000-0005-0000-0000-0000A67B0000}"/>
    <cellStyle name="Migliaia 6 3 2 2 8 2 3" xfId="32042" xr:uid="{00000000-0005-0000-0000-0000A77B0000}"/>
    <cellStyle name="Migliaia 6 3 2 2 8 3" xfId="14914" xr:uid="{00000000-0005-0000-0000-0000A87B0000}"/>
    <cellStyle name="Migliaia 6 3 2 2 8 3 2" xfId="37751" xr:uid="{00000000-0005-0000-0000-0000A97B0000}"/>
    <cellStyle name="Migliaia 6 3 2 2 8 4" xfId="26334" xr:uid="{00000000-0005-0000-0000-0000AA7B0000}"/>
    <cellStyle name="Migliaia 6 3 2 2 9" xfId="6351" xr:uid="{00000000-0005-0000-0000-0000AB7B0000}"/>
    <cellStyle name="Migliaia 6 3 2 2 9 2" xfId="17768" xr:uid="{00000000-0005-0000-0000-0000AC7B0000}"/>
    <cellStyle name="Migliaia 6 3 2 2 9 2 2" xfId="40605" xr:uid="{00000000-0005-0000-0000-0000AD7B0000}"/>
    <cellStyle name="Migliaia 6 3 2 2 9 3" xfId="29188" xr:uid="{00000000-0005-0000-0000-0000AE7B0000}"/>
    <cellStyle name="Migliaia 6 3 2 3" xfId="588" xr:uid="{00000000-0005-0000-0000-0000AF7B0000}"/>
    <cellStyle name="Migliaia 6 3 2 3 2" xfId="2170" xr:uid="{00000000-0005-0000-0000-0000B07B0000}"/>
    <cellStyle name="Migliaia 6 3 2 3 2 2" xfId="5026" xr:uid="{00000000-0005-0000-0000-0000B17B0000}"/>
    <cellStyle name="Migliaia 6 3 2 3 2 2 2" xfId="10734" xr:uid="{00000000-0005-0000-0000-0000B27B0000}"/>
    <cellStyle name="Migliaia 6 3 2 3 2 2 2 2" xfId="22152" xr:uid="{00000000-0005-0000-0000-0000B37B0000}"/>
    <cellStyle name="Migliaia 6 3 2 3 2 2 2 2 2" xfId="44989" xr:uid="{00000000-0005-0000-0000-0000B47B0000}"/>
    <cellStyle name="Migliaia 6 3 2 3 2 2 2 3" xfId="33572" xr:uid="{00000000-0005-0000-0000-0000B57B0000}"/>
    <cellStyle name="Migliaia 6 3 2 3 2 2 3" xfId="16444" xr:uid="{00000000-0005-0000-0000-0000B67B0000}"/>
    <cellStyle name="Migliaia 6 3 2 3 2 2 3 2" xfId="39281" xr:uid="{00000000-0005-0000-0000-0000B77B0000}"/>
    <cellStyle name="Migliaia 6 3 2 3 2 2 4" xfId="27864" xr:uid="{00000000-0005-0000-0000-0000B87B0000}"/>
    <cellStyle name="Migliaia 6 3 2 3 2 3" xfId="7881" xr:uid="{00000000-0005-0000-0000-0000B97B0000}"/>
    <cellStyle name="Migliaia 6 3 2 3 2 3 2" xfId="19298" xr:uid="{00000000-0005-0000-0000-0000BA7B0000}"/>
    <cellStyle name="Migliaia 6 3 2 3 2 3 2 2" xfId="42135" xr:uid="{00000000-0005-0000-0000-0000BB7B0000}"/>
    <cellStyle name="Migliaia 6 3 2 3 2 3 3" xfId="30718" xr:uid="{00000000-0005-0000-0000-0000BC7B0000}"/>
    <cellStyle name="Migliaia 6 3 2 3 2 4" xfId="13590" xr:uid="{00000000-0005-0000-0000-0000BD7B0000}"/>
    <cellStyle name="Migliaia 6 3 2 3 2 4 2" xfId="36427" xr:uid="{00000000-0005-0000-0000-0000BE7B0000}"/>
    <cellStyle name="Migliaia 6 3 2 3 2 5" xfId="25010" xr:uid="{00000000-0005-0000-0000-0000BF7B0000}"/>
    <cellStyle name="Migliaia 6 3 2 3 3" xfId="3599" xr:uid="{00000000-0005-0000-0000-0000C07B0000}"/>
    <cellStyle name="Migliaia 6 3 2 3 3 2" xfId="9308" xr:uid="{00000000-0005-0000-0000-0000C17B0000}"/>
    <cellStyle name="Migliaia 6 3 2 3 3 2 2" xfId="20725" xr:uid="{00000000-0005-0000-0000-0000C27B0000}"/>
    <cellStyle name="Migliaia 6 3 2 3 3 2 2 2" xfId="43562" xr:uid="{00000000-0005-0000-0000-0000C37B0000}"/>
    <cellStyle name="Migliaia 6 3 2 3 3 2 3" xfId="32145" xr:uid="{00000000-0005-0000-0000-0000C47B0000}"/>
    <cellStyle name="Migliaia 6 3 2 3 3 3" xfId="15017" xr:uid="{00000000-0005-0000-0000-0000C57B0000}"/>
    <cellStyle name="Migliaia 6 3 2 3 3 3 2" xfId="37854" xr:uid="{00000000-0005-0000-0000-0000C67B0000}"/>
    <cellStyle name="Migliaia 6 3 2 3 3 4" xfId="26437" xr:uid="{00000000-0005-0000-0000-0000C77B0000}"/>
    <cellStyle name="Migliaia 6 3 2 3 4" xfId="6454" xr:uid="{00000000-0005-0000-0000-0000C87B0000}"/>
    <cellStyle name="Migliaia 6 3 2 3 4 2" xfId="17871" xr:uid="{00000000-0005-0000-0000-0000C97B0000}"/>
    <cellStyle name="Migliaia 6 3 2 3 4 2 2" xfId="40708" xr:uid="{00000000-0005-0000-0000-0000CA7B0000}"/>
    <cellStyle name="Migliaia 6 3 2 3 4 3" xfId="29291" xr:uid="{00000000-0005-0000-0000-0000CB7B0000}"/>
    <cellStyle name="Migliaia 6 3 2 3 5" xfId="12163" xr:uid="{00000000-0005-0000-0000-0000CC7B0000}"/>
    <cellStyle name="Migliaia 6 3 2 3 5 2" xfId="35000" xr:uid="{00000000-0005-0000-0000-0000CD7B0000}"/>
    <cellStyle name="Migliaia 6 3 2 3 6" xfId="23583" xr:uid="{00000000-0005-0000-0000-0000CE7B0000}"/>
    <cellStyle name="Migliaia 6 3 2 4" xfId="851" xr:uid="{00000000-0005-0000-0000-0000CF7B0000}"/>
    <cellStyle name="Migliaia 6 3 2 4 2" xfId="2387" xr:uid="{00000000-0005-0000-0000-0000D07B0000}"/>
    <cellStyle name="Migliaia 6 3 2 4 2 2" xfId="5243" xr:uid="{00000000-0005-0000-0000-0000D17B0000}"/>
    <cellStyle name="Migliaia 6 3 2 4 2 2 2" xfId="10951" xr:uid="{00000000-0005-0000-0000-0000D27B0000}"/>
    <cellStyle name="Migliaia 6 3 2 4 2 2 2 2" xfId="22369" xr:uid="{00000000-0005-0000-0000-0000D37B0000}"/>
    <cellStyle name="Migliaia 6 3 2 4 2 2 2 2 2" xfId="45206" xr:uid="{00000000-0005-0000-0000-0000D47B0000}"/>
    <cellStyle name="Migliaia 6 3 2 4 2 2 2 3" xfId="33789" xr:uid="{00000000-0005-0000-0000-0000D57B0000}"/>
    <cellStyle name="Migliaia 6 3 2 4 2 2 3" xfId="16661" xr:uid="{00000000-0005-0000-0000-0000D67B0000}"/>
    <cellStyle name="Migliaia 6 3 2 4 2 2 3 2" xfId="39498" xr:uid="{00000000-0005-0000-0000-0000D77B0000}"/>
    <cellStyle name="Migliaia 6 3 2 4 2 2 4" xfId="28081" xr:uid="{00000000-0005-0000-0000-0000D87B0000}"/>
    <cellStyle name="Migliaia 6 3 2 4 2 3" xfId="8098" xr:uid="{00000000-0005-0000-0000-0000D97B0000}"/>
    <cellStyle name="Migliaia 6 3 2 4 2 3 2" xfId="19515" xr:uid="{00000000-0005-0000-0000-0000DA7B0000}"/>
    <cellStyle name="Migliaia 6 3 2 4 2 3 2 2" xfId="42352" xr:uid="{00000000-0005-0000-0000-0000DB7B0000}"/>
    <cellStyle name="Migliaia 6 3 2 4 2 3 3" xfId="30935" xr:uid="{00000000-0005-0000-0000-0000DC7B0000}"/>
    <cellStyle name="Migliaia 6 3 2 4 2 4" xfId="13807" xr:uid="{00000000-0005-0000-0000-0000DD7B0000}"/>
    <cellStyle name="Migliaia 6 3 2 4 2 4 2" xfId="36644" xr:uid="{00000000-0005-0000-0000-0000DE7B0000}"/>
    <cellStyle name="Migliaia 6 3 2 4 2 5" xfId="25227" xr:uid="{00000000-0005-0000-0000-0000DF7B0000}"/>
    <cellStyle name="Migliaia 6 3 2 4 3" xfId="3816" xr:uid="{00000000-0005-0000-0000-0000E07B0000}"/>
    <cellStyle name="Migliaia 6 3 2 4 3 2" xfId="9525" xr:uid="{00000000-0005-0000-0000-0000E17B0000}"/>
    <cellStyle name="Migliaia 6 3 2 4 3 2 2" xfId="20942" xr:uid="{00000000-0005-0000-0000-0000E27B0000}"/>
    <cellStyle name="Migliaia 6 3 2 4 3 2 2 2" xfId="43779" xr:uid="{00000000-0005-0000-0000-0000E37B0000}"/>
    <cellStyle name="Migliaia 6 3 2 4 3 2 3" xfId="32362" xr:uid="{00000000-0005-0000-0000-0000E47B0000}"/>
    <cellStyle name="Migliaia 6 3 2 4 3 3" xfId="15234" xr:uid="{00000000-0005-0000-0000-0000E57B0000}"/>
    <cellStyle name="Migliaia 6 3 2 4 3 3 2" xfId="38071" xr:uid="{00000000-0005-0000-0000-0000E67B0000}"/>
    <cellStyle name="Migliaia 6 3 2 4 3 4" xfId="26654" xr:uid="{00000000-0005-0000-0000-0000E77B0000}"/>
    <cellStyle name="Migliaia 6 3 2 4 4" xfId="6671" xr:uid="{00000000-0005-0000-0000-0000E87B0000}"/>
    <cellStyle name="Migliaia 6 3 2 4 4 2" xfId="18088" xr:uid="{00000000-0005-0000-0000-0000E97B0000}"/>
    <cellStyle name="Migliaia 6 3 2 4 4 2 2" xfId="40925" xr:uid="{00000000-0005-0000-0000-0000EA7B0000}"/>
    <cellStyle name="Migliaia 6 3 2 4 4 3" xfId="29508" xr:uid="{00000000-0005-0000-0000-0000EB7B0000}"/>
    <cellStyle name="Migliaia 6 3 2 4 5" xfId="12380" xr:uid="{00000000-0005-0000-0000-0000EC7B0000}"/>
    <cellStyle name="Migliaia 6 3 2 4 5 2" xfId="35217" xr:uid="{00000000-0005-0000-0000-0000ED7B0000}"/>
    <cellStyle name="Migliaia 6 3 2 4 6" xfId="23800" xr:uid="{00000000-0005-0000-0000-0000EE7B0000}"/>
    <cellStyle name="Migliaia 6 3 2 5" xfId="1098" xr:uid="{00000000-0005-0000-0000-0000EF7B0000}"/>
    <cellStyle name="Migliaia 6 3 2 5 2" xfId="2604" xr:uid="{00000000-0005-0000-0000-0000F07B0000}"/>
    <cellStyle name="Migliaia 6 3 2 5 2 2" xfId="5460" xr:uid="{00000000-0005-0000-0000-0000F17B0000}"/>
    <cellStyle name="Migliaia 6 3 2 5 2 2 2" xfId="11168" xr:uid="{00000000-0005-0000-0000-0000F27B0000}"/>
    <cellStyle name="Migliaia 6 3 2 5 2 2 2 2" xfId="22586" xr:uid="{00000000-0005-0000-0000-0000F37B0000}"/>
    <cellStyle name="Migliaia 6 3 2 5 2 2 2 2 2" xfId="45423" xr:uid="{00000000-0005-0000-0000-0000F47B0000}"/>
    <cellStyle name="Migliaia 6 3 2 5 2 2 2 3" xfId="34006" xr:uid="{00000000-0005-0000-0000-0000F57B0000}"/>
    <cellStyle name="Migliaia 6 3 2 5 2 2 3" xfId="16878" xr:uid="{00000000-0005-0000-0000-0000F67B0000}"/>
    <cellStyle name="Migliaia 6 3 2 5 2 2 3 2" xfId="39715" xr:uid="{00000000-0005-0000-0000-0000F77B0000}"/>
    <cellStyle name="Migliaia 6 3 2 5 2 2 4" xfId="28298" xr:uid="{00000000-0005-0000-0000-0000F87B0000}"/>
    <cellStyle name="Migliaia 6 3 2 5 2 3" xfId="8315" xr:uid="{00000000-0005-0000-0000-0000F97B0000}"/>
    <cellStyle name="Migliaia 6 3 2 5 2 3 2" xfId="19732" xr:uid="{00000000-0005-0000-0000-0000FA7B0000}"/>
    <cellStyle name="Migliaia 6 3 2 5 2 3 2 2" xfId="42569" xr:uid="{00000000-0005-0000-0000-0000FB7B0000}"/>
    <cellStyle name="Migliaia 6 3 2 5 2 3 3" xfId="31152" xr:uid="{00000000-0005-0000-0000-0000FC7B0000}"/>
    <cellStyle name="Migliaia 6 3 2 5 2 4" xfId="14024" xr:uid="{00000000-0005-0000-0000-0000FD7B0000}"/>
    <cellStyle name="Migliaia 6 3 2 5 2 4 2" xfId="36861" xr:uid="{00000000-0005-0000-0000-0000FE7B0000}"/>
    <cellStyle name="Migliaia 6 3 2 5 2 5" xfId="25444" xr:uid="{00000000-0005-0000-0000-0000FF7B0000}"/>
    <cellStyle name="Migliaia 6 3 2 5 3" xfId="4033" xr:uid="{00000000-0005-0000-0000-0000007C0000}"/>
    <cellStyle name="Migliaia 6 3 2 5 3 2" xfId="9742" xr:uid="{00000000-0005-0000-0000-0000017C0000}"/>
    <cellStyle name="Migliaia 6 3 2 5 3 2 2" xfId="21159" xr:uid="{00000000-0005-0000-0000-0000027C0000}"/>
    <cellStyle name="Migliaia 6 3 2 5 3 2 2 2" xfId="43996" xr:uid="{00000000-0005-0000-0000-0000037C0000}"/>
    <cellStyle name="Migliaia 6 3 2 5 3 2 3" xfId="32579" xr:uid="{00000000-0005-0000-0000-0000047C0000}"/>
    <cellStyle name="Migliaia 6 3 2 5 3 3" xfId="15451" xr:uid="{00000000-0005-0000-0000-0000057C0000}"/>
    <cellStyle name="Migliaia 6 3 2 5 3 3 2" xfId="38288" xr:uid="{00000000-0005-0000-0000-0000067C0000}"/>
    <cellStyle name="Migliaia 6 3 2 5 3 4" xfId="26871" xr:uid="{00000000-0005-0000-0000-0000077C0000}"/>
    <cellStyle name="Migliaia 6 3 2 5 4" xfId="6888" xr:uid="{00000000-0005-0000-0000-0000087C0000}"/>
    <cellStyle name="Migliaia 6 3 2 5 4 2" xfId="18305" xr:uid="{00000000-0005-0000-0000-0000097C0000}"/>
    <cellStyle name="Migliaia 6 3 2 5 4 2 2" xfId="41142" xr:uid="{00000000-0005-0000-0000-00000A7C0000}"/>
    <cellStyle name="Migliaia 6 3 2 5 4 3" xfId="29725" xr:uid="{00000000-0005-0000-0000-00000B7C0000}"/>
    <cellStyle name="Migliaia 6 3 2 5 5" xfId="12597" xr:uid="{00000000-0005-0000-0000-00000C7C0000}"/>
    <cellStyle name="Migliaia 6 3 2 5 5 2" xfId="35434" xr:uid="{00000000-0005-0000-0000-00000D7C0000}"/>
    <cellStyle name="Migliaia 6 3 2 5 6" xfId="24017" xr:uid="{00000000-0005-0000-0000-00000E7C0000}"/>
    <cellStyle name="Migliaia 6 3 2 6" xfId="1345" xr:uid="{00000000-0005-0000-0000-00000F7C0000}"/>
    <cellStyle name="Migliaia 6 3 2 6 2" xfId="2821" xr:uid="{00000000-0005-0000-0000-0000107C0000}"/>
    <cellStyle name="Migliaia 6 3 2 6 2 2" xfId="5677" xr:uid="{00000000-0005-0000-0000-0000117C0000}"/>
    <cellStyle name="Migliaia 6 3 2 6 2 2 2" xfId="11385" xr:uid="{00000000-0005-0000-0000-0000127C0000}"/>
    <cellStyle name="Migliaia 6 3 2 6 2 2 2 2" xfId="22803" xr:uid="{00000000-0005-0000-0000-0000137C0000}"/>
    <cellStyle name="Migliaia 6 3 2 6 2 2 2 2 2" xfId="45640" xr:uid="{00000000-0005-0000-0000-0000147C0000}"/>
    <cellStyle name="Migliaia 6 3 2 6 2 2 2 3" xfId="34223" xr:uid="{00000000-0005-0000-0000-0000157C0000}"/>
    <cellStyle name="Migliaia 6 3 2 6 2 2 3" xfId="17095" xr:uid="{00000000-0005-0000-0000-0000167C0000}"/>
    <cellStyle name="Migliaia 6 3 2 6 2 2 3 2" xfId="39932" xr:uid="{00000000-0005-0000-0000-0000177C0000}"/>
    <cellStyle name="Migliaia 6 3 2 6 2 2 4" xfId="28515" xr:uid="{00000000-0005-0000-0000-0000187C0000}"/>
    <cellStyle name="Migliaia 6 3 2 6 2 3" xfId="8532" xr:uid="{00000000-0005-0000-0000-0000197C0000}"/>
    <cellStyle name="Migliaia 6 3 2 6 2 3 2" xfId="19949" xr:uid="{00000000-0005-0000-0000-00001A7C0000}"/>
    <cellStyle name="Migliaia 6 3 2 6 2 3 2 2" xfId="42786" xr:uid="{00000000-0005-0000-0000-00001B7C0000}"/>
    <cellStyle name="Migliaia 6 3 2 6 2 3 3" xfId="31369" xr:uid="{00000000-0005-0000-0000-00001C7C0000}"/>
    <cellStyle name="Migliaia 6 3 2 6 2 4" xfId="14241" xr:uid="{00000000-0005-0000-0000-00001D7C0000}"/>
    <cellStyle name="Migliaia 6 3 2 6 2 4 2" xfId="37078" xr:uid="{00000000-0005-0000-0000-00001E7C0000}"/>
    <cellStyle name="Migliaia 6 3 2 6 2 5" xfId="25661" xr:uid="{00000000-0005-0000-0000-00001F7C0000}"/>
    <cellStyle name="Migliaia 6 3 2 6 3" xfId="4250" xr:uid="{00000000-0005-0000-0000-0000207C0000}"/>
    <cellStyle name="Migliaia 6 3 2 6 3 2" xfId="9959" xr:uid="{00000000-0005-0000-0000-0000217C0000}"/>
    <cellStyle name="Migliaia 6 3 2 6 3 2 2" xfId="21376" xr:uid="{00000000-0005-0000-0000-0000227C0000}"/>
    <cellStyle name="Migliaia 6 3 2 6 3 2 2 2" xfId="44213" xr:uid="{00000000-0005-0000-0000-0000237C0000}"/>
    <cellStyle name="Migliaia 6 3 2 6 3 2 3" xfId="32796" xr:uid="{00000000-0005-0000-0000-0000247C0000}"/>
    <cellStyle name="Migliaia 6 3 2 6 3 3" xfId="15668" xr:uid="{00000000-0005-0000-0000-0000257C0000}"/>
    <cellStyle name="Migliaia 6 3 2 6 3 3 2" xfId="38505" xr:uid="{00000000-0005-0000-0000-0000267C0000}"/>
    <cellStyle name="Migliaia 6 3 2 6 3 4" xfId="27088" xr:uid="{00000000-0005-0000-0000-0000277C0000}"/>
    <cellStyle name="Migliaia 6 3 2 6 4" xfId="7105" xr:uid="{00000000-0005-0000-0000-0000287C0000}"/>
    <cellStyle name="Migliaia 6 3 2 6 4 2" xfId="18522" xr:uid="{00000000-0005-0000-0000-0000297C0000}"/>
    <cellStyle name="Migliaia 6 3 2 6 4 2 2" xfId="41359" xr:uid="{00000000-0005-0000-0000-00002A7C0000}"/>
    <cellStyle name="Migliaia 6 3 2 6 4 3" xfId="29942" xr:uid="{00000000-0005-0000-0000-00002B7C0000}"/>
    <cellStyle name="Migliaia 6 3 2 6 5" xfId="12814" xr:uid="{00000000-0005-0000-0000-00002C7C0000}"/>
    <cellStyle name="Migliaia 6 3 2 6 5 2" xfId="35651" xr:uid="{00000000-0005-0000-0000-00002D7C0000}"/>
    <cellStyle name="Migliaia 6 3 2 6 6" xfId="24234" xr:uid="{00000000-0005-0000-0000-00002E7C0000}"/>
    <cellStyle name="Migliaia 6 3 2 7" xfId="1592" xr:uid="{00000000-0005-0000-0000-00002F7C0000}"/>
    <cellStyle name="Migliaia 6 3 2 7 2" xfId="3038" xr:uid="{00000000-0005-0000-0000-0000307C0000}"/>
    <cellStyle name="Migliaia 6 3 2 7 2 2" xfId="5894" xr:uid="{00000000-0005-0000-0000-0000317C0000}"/>
    <cellStyle name="Migliaia 6 3 2 7 2 2 2" xfId="11602" xr:uid="{00000000-0005-0000-0000-0000327C0000}"/>
    <cellStyle name="Migliaia 6 3 2 7 2 2 2 2" xfId="23020" xr:uid="{00000000-0005-0000-0000-0000337C0000}"/>
    <cellStyle name="Migliaia 6 3 2 7 2 2 2 2 2" xfId="45857" xr:uid="{00000000-0005-0000-0000-0000347C0000}"/>
    <cellStyle name="Migliaia 6 3 2 7 2 2 2 3" xfId="34440" xr:uid="{00000000-0005-0000-0000-0000357C0000}"/>
    <cellStyle name="Migliaia 6 3 2 7 2 2 3" xfId="17312" xr:uid="{00000000-0005-0000-0000-0000367C0000}"/>
    <cellStyle name="Migliaia 6 3 2 7 2 2 3 2" xfId="40149" xr:uid="{00000000-0005-0000-0000-0000377C0000}"/>
    <cellStyle name="Migliaia 6 3 2 7 2 2 4" xfId="28732" xr:uid="{00000000-0005-0000-0000-0000387C0000}"/>
    <cellStyle name="Migliaia 6 3 2 7 2 3" xfId="8749" xr:uid="{00000000-0005-0000-0000-0000397C0000}"/>
    <cellStyle name="Migliaia 6 3 2 7 2 3 2" xfId="20166" xr:uid="{00000000-0005-0000-0000-00003A7C0000}"/>
    <cellStyle name="Migliaia 6 3 2 7 2 3 2 2" xfId="43003" xr:uid="{00000000-0005-0000-0000-00003B7C0000}"/>
    <cellStyle name="Migliaia 6 3 2 7 2 3 3" xfId="31586" xr:uid="{00000000-0005-0000-0000-00003C7C0000}"/>
    <cellStyle name="Migliaia 6 3 2 7 2 4" xfId="14458" xr:uid="{00000000-0005-0000-0000-00003D7C0000}"/>
    <cellStyle name="Migliaia 6 3 2 7 2 4 2" xfId="37295" xr:uid="{00000000-0005-0000-0000-00003E7C0000}"/>
    <cellStyle name="Migliaia 6 3 2 7 2 5" xfId="25878" xr:uid="{00000000-0005-0000-0000-00003F7C0000}"/>
    <cellStyle name="Migliaia 6 3 2 7 3" xfId="4467" xr:uid="{00000000-0005-0000-0000-0000407C0000}"/>
    <cellStyle name="Migliaia 6 3 2 7 3 2" xfId="10176" xr:uid="{00000000-0005-0000-0000-0000417C0000}"/>
    <cellStyle name="Migliaia 6 3 2 7 3 2 2" xfId="21593" xr:uid="{00000000-0005-0000-0000-0000427C0000}"/>
    <cellStyle name="Migliaia 6 3 2 7 3 2 2 2" xfId="44430" xr:uid="{00000000-0005-0000-0000-0000437C0000}"/>
    <cellStyle name="Migliaia 6 3 2 7 3 2 3" xfId="33013" xr:uid="{00000000-0005-0000-0000-0000447C0000}"/>
    <cellStyle name="Migliaia 6 3 2 7 3 3" xfId="15885" xr:uid="{00000000-0005-0000-0000-0000457C0000}"/>
    <cellStyle name="Migliaia 6 3 2 7 3 3 2" xfId="38722" xr:uid="{00000000-0005-0000-0000-0000467C0000}"/>
    <cellStyle name="Migliaia 6 3 2 7 3 4" xfId="27305" xr:uid="{00000000-0005-0000-0000-0000477C0000}"/>
    <cellStyle name="Migliaia 6 3 2 7 4" xfId="7322" xr:uid="{00000000-0005-0000-0000-0000487C0000}"/>
    <cellStyle name="Migliaia 6 3 2 7 4 2" xfId="18739" xr:uid="{00000000-0005-0000-0000-0000497C0000}"/>
    <cellStyle name="Migliaia 6 3 2 7 4 2 2" xfId="41576" xr:uid="{00000000-0005-0000-0000-00004A7C0000}"/>
    <cellStyle name="Migliaia 6 3 2 7 4 3" xfId="30159" xr:uid="{00000000-0005-0000-0000-00004B7C0000}"/>
    <cellStyle name="Migliaia 6 3 2 7 5" xfId="13031" xr:uid="{00000000-0005-0000-0000-00004C7C0000}"/>
    <cellStyle name="Migliaia 6 3 2 7 5 2" xfId="35868" xr:uid="{00000000-0005-0000-0000-00004D7C0000}"/>
    <cellStyle name="Migliaia 6 3 2 7 6" xfId="24451" xr:uid="{00000000-0005-0000-0000-00004E7C0000}"/>
    <cellStyle name="Migliaia 6 3 2 8" xfId="1944" xr:uid="{00000000-0005-0000-0000-00004F7C0000}"/>
    <cellStyle name="Migliaia 6 3 2 8 2" xfId="4800" xr:uid="{00000000-0005-0000-0000-0000507C0000}"/>
    <cellStyle name="Migliaia 6 3 2 8 2 2" xfId="10509" xr:uid="{00000000-0005-0000-0000-0000517C0000}"/>
    <cellStyle name="Migliaia 6 3 2 8 2 2 2" xfId="21926" xr:uid="{00000000-0005-0000-0000-0000527C0000}"/>
    <cellStyle name="Migliaia 6 3 2 8 2 2 2 2" xfId="44763" xr:uid="{00000000-0005-0000-0000-0000537C0000}"/>
    <cellStyle name="Migliaia 6 3 2 8 2 2 3" xfId="33346" xr:uid="{00000000-0005-0000-0000-0000547C0000}"/>
    <cellStyle name="Migliaia 6 3 2 8 2 3" xfId="16218" xr:uid="{00000000-0005-0000-0000-0000557C0000}"/>
    <cellStyle name="Migliaia 6 3 2 8 2 3 2" xfId="39055" xr:uid="{00000000-0005-0000-0000-0000567C0000}"/>
    <cellStyle name="Migliaia 6 3 2 8 2 4" xfId="27638" xr:uid="{00000000-0005-0000-0000-0000577C0000}"/>
    <cellStyle name="Migliaia 6 3 2 8 3" xfId="7655" xr:uid="{00000000-0005-0000-0000-0000587C0000}"/>
    <cellStyle name="Migliaia 6 3 2 8 3 2" xfId="19072" xr:uid="{00000000-0005-0000-0000-0000597C0000}"/>
    <cellStyle name="Migliaia 6 3 2 8 3 2 2" xfId="41909" xr:uid="{00000000-0005-0000-0000-00005A7C0000}"/>
    <cellStyle name="Migliaia 6 3 2 8 3 3" xfId="30492" xr:uid="{00000000-0005-0000-0000-00005B7C0000}"/>
    <cellStyle name="Migliaia 6 3 2 8 4" xfId="13364" xr:uid="{00000000-0005-0000-0000-00005C7C0000}"/>
    <cellStyle name="Migliaia 6 3 2 8 4 2" xfId="36201" xr:uid="{00000000-0005-0000-0000-00005D7C0000}"/>
    <cellStyle name="Migliaia 6 3 2 8 5" xfId="24784" xr:uid="{00000000-0005-0000-0000-00005E7C0000}"/>
    <cellStyle name="Migliaia 6 3 2 9" xfId="3373" xr:uid="{00000000-0005-0000-0000-00005F7C0000}"/>
    <cellStyle name="Migliaia 6 3 2 9 2" xfId="9082" xr:uid="{00000000-0005-0000-0000-0000607C0000}"/>
    <cellStyle name="Migliaia 6 3 2 9 2 2" xfId="20499" xr:uid="{00000000-0005-0000-0000-0000617C0000}"/>
    <cellStyle name="Migliaia 6 3 2 9 2 2 2" xfId="43336" xr:uid="{00000000-0005-0000-0000-0000627C0000}"/>
    <cellStyle name="Migliaia 6 3 2 9 2 3" xfId="31919" xr:uid="{00000000-0005-0000-0000-0000637C0000}"/>
    <cellStyle name="Migliaia 6 3 2 9 3" xfId="14791" xr:uid="{00000000-0005-0000-0000-0000647C0000}"/>
    <cellStyle name="Migliaia 6 3 2 9 3 2" xfId="37628" xr:uid="{00000000-0005-0000-0000-0000657C0000}"/>
    <cellStyle name="Migliaia 6 3 2 9 4" xfId="26211" xr:uid="{00000000-0005-0000-0000-0000667C0000}"/>
    <cellStyle name="Migliaia 6 3 3" xfId="401" xr:uid="{00000000-0005-0000-0000-0000677C0000}"/>
    <cellStyle name="Migliaia 6 3 3 10" xfId="11997" xr:uid="{00000000-0005-0000-0000-0000687C0000}"/>
    <cellStyle name="Migliaia 6 3 3 10 2" xfId="34834" xr:uid="{00000000-0005-0000-0000-0000697C0000}"/>
    <cellStyle name="Migliaia 6 3 3 11" xfId="23417" xr:uid="{00000000-0005-0000-0000-00006A7C0000}"/>
    <cellStyle name="Migliaia 6 3 3 2" xfId="655" xr:uid="{00000000-0005-0000-0000-00006B7C0000}"/>
    <cellStyle name="Migliaia 6 3 3 2 2" xfId="2221" xr:uid="{00000000-0005-0000-0000-00006C7C0000}"/>
    <cellStyle name="Migliaia 6 3 3 2 2 2" xfId="5077" xr:uid="{00000000-0005-0000-0000-00006D7C0000}"/>
    <cellStyle name="Migliaia 6 3 3 2 2 2 2" xfId="10785" xr:uid="{00000000-0005-0000-0000-00006E7C0000}"/>
    <cellStyle name="Migliaia 6 3 3 2 2 2 2 2" xfId="22203" xr:uid="{00000000-0005-0000-0000-00006F7C0000}"/>
    <cellStyle name="Migliaia 6 3 3 2 2 2 2 2 2" xfId="45040" xr:uid="{00000000-0005-0000-0000-0000707C0000}"/>
    <cellStyle name="Migliaia 6 3 3 2 2 2 2 3" xfId="33623" xr:uid="{00000000-0005-0000-0000-0000717C0000}"/>
    <cellStyle name="Migliaia 6 3 3 2 2 2 3" xfId="16495" xr:uid="{00000000-0005-0000-0000-0000727C0000}"/>
    <cellStyle name="Migliaia 6 3 3 2 2 2 3 2" xfId="39332" xr:uid="{00000000-0005-0000-0000-0000737C0000}"/>
    <cellStyle name="Migliaia 6 3 3 2 2 2 4" xfId="27915" xr:uid="{00000000-0005-0000-0000-0000747C0000}"/>
    <cellStyle name="Migliaia 6 3 3 2 2 3" xfId="7932" xr:uid="{00000000-0005-0000-0000-0000757C0000}"/>
    <cellStyle name="Migliaia 6 3 3 2 2 3 2" xfId="19349" xr:uid="{00000000-0005-0000-0000-0000767C0000}"/>
    <cellStyle name="Migliaia 6 3 3 2 2 3 2 2" xfId="42186" xr:uid="{00000000-0005-0000-0000-0000777C0000}"/>
    <cellStyle name="Migliaia 6 3 3 2 2 3 3" xfId="30769" xr:uid="{00000000-0005-0000-0000-0000787C0000}"/>
    <cellStyle name="Migliaia 6 3 3 2 2 4" xfId="13641" xr:uid="{00000000-0005-0000-0000-0000797C0000}"/>
    <cellStyle name="Migliaia 6 3 3 2 2 4 2" xfId="36478" xr:uid="{00000000-0005-0000-0000-00007A7C0000}"/>
    <cellStyle name="Migliaia 6 3 3 2 2 5" xfId="25061" xr:uid="{00000000-0005-0000-0000-00007B7C0000}"/>
    <cellStyle name="Migliaia 6 3 3 2 3" xfId="3650" xr:uid="{00000000-0005-0000-0000-00007C7C0000}"/>
    <cellStyle name="Migliaia 6 3 3 2 3 2" xfId="9359" xr:uid="{00000000-0005-0000-0000-00007D7C0000}"/>
    <cellStyle name="Migliaia 6 3 3 2 3 2 2" xfId="20776" xr:uid="{00000000-0005-0000-0000-00007E7C0000}"/>
    <cellStyle name="Migliaia 6 3 3 2 3 2 2 2" xfId="43613" xr:uid="{00000000-0005-0000-0000-00007F7C0000}"/>
    <cellStyle name="Migliaia 6 3 3 2 3 2 3" xfId="32196" xr:uid="{00000000-0005-0000-0000-0000807C0000}"/>
    <cellStyle name="Migliaia 6 3 3 2 3 3" xfId="15068" xr:uid="{00000000-0005-0000-0000-0000817C0000}"/>
    <cellStyle name="Migliaia 6 3 3 2 3 3 2" xfId="37905" xr:uid="{00000000-0005-0000-0000-0000827C0000}"/>
    <cellStyle name="Migliaia 6 3 3 2 3 4" xfId="26488" xr:uid="{00000000-0005-0000-0000-0000837C0000}"/>
    <cellStyle name="Migliaia 6 3 3 2 4" xfId="6505" xr:uid="{00000000-0005-0000-0000-0000847C0000}"/>
    <cellStyle name="Migliaia 6 3 3 2 4 2" xfId="17922" xr:uid="{00000000-0005-0000-0000-0000857C0000}"/>
    <cellStyle name="Migliaia 6 3 3 2 4 2 2" xfId="40759" xr:uid="{00000000-0005-0000-0000-0000867C0000}"/>
    <cellStyle name="Migliaia 6 3 3 2 4 3" xfId="29342" xr:uid="{00000000-0005-0000-0000-0000877C0000}"/>
    <cellStyle name="Migliaia 6 3 3 2 5" xfId="12214" xr:uid="{00000000-0005-0000-0000-0000887C0000}"/>
    <cellStyle name="Migliaia 6 3 3 2 5 2" xfId="35051" xr:uid="{00000000-0005-0000-0000-0000897C0000}"/>
    <cellStyle name="Migliaia 6 3 3 2 6" xfId="23634" xr:uid="{00000000-0005-0000-0000-00008A7C0000}"/>
    <cellStyle name="Migliaia 6 3 3 3" xfId="915" xr:uid="{00000000-0005-0000-0000-00008B7C0000}"/>
    <cellStyle name="Migliaia 6 3 3 3 2" xfId="2438" xr:uid="{00000000-0005-0000-0000-00008C7C0000}"/>
    <cellStyle name="Migliaia 6 3 3 3 2 2" xfId="5294" xr:uid="{00000000-0005-0000-0000-00008D7C0000}"/>
    <cellStyle name="Migliaia 6 3 3 3 2 2 2" xfId="11002" xr:uid="{00000000-0005-0000-0000-00008E7C0000}"/>
    <cellStyle name="Migliaia 6 3 3 3 2 2 2 2" xfId="22420" xr:uid="{00000000-0005-0000-0000-00008F7C0000}"/>
    <cellStyle name="Migliaia 6 3 3 3 2 2 2 2 2" xfId="45257" xr:uid="{00000000-0005-0000-0000-0000907C0000}"/>
    <cellStyle name="Migliaia 6 3 3 3 2 2 2 3" xfId="33840" xr:uid="{00000000-0005-0000-0000-0000917C0000}"/>
    <cellStyle name="Migliaia 6 3 3 3 2 2 3" xfId="16712" xr:uid="{00000000-0005-0000-0000-0000927C0000}"/>
    <cellStyle name="Migliaia 6 3 3 3 2 2 3 2" xfId="39549" xr:uid="{00000000-0005-0000-0000-0000937C0000}"/>
    <cellStyle name="Migliaia 6 3 3 3 2 2 4" xfId="28132" xr:uid="{00000000-0005-0000-0000-0000947C0000}"/>
    <cellStyle name="Migliaia 6 3 3 3 2 3" xfId="8149" xr:uid="{00000000-0005-0000-0000-0000957C0000}"/>
    <cellStyle name="Migliaia 6 3 3 3 2 3 2" xfId="19566" xr:uid="{00000000-0005-0000-0000-0000967C0000}"/>
    <cellStyle name="Migliaia 6 3 3 3 2 3 2 2" xfId="42403" xr:uid="{00000000-0005-0000-0000-0000977C0000}"/>
    <cellStyle name="Migliaia 6 3 3 3 2 3 3" xfId="30986" xr:uid="{00000000-0005-0000-0000-0000987C0000}"/>
    <cellStyle name="Migliaia 6 3 3 3 2 4" xfId="13858" xr:uid="{00000000-0005-0000-0000-0000997C0000}"/>
    <cellStyle name="Migliaia 6 3 3 3 2 4 2" xfId="36695" xr:uid="{00000000-0005-0000-0000-00009A7C0000}"/>
    <cellStyle name="Migliaia 6 3 3 3 2 5" xfId="25278" xr:uid="{00000000-0005-0000-0000-00009B7C0000}"/>
    <cellStyle name="Migliaia 6 3 3 3 3" xfId="3867" xr:uid="{00000000-0005-0000-0000-00009C7C0000}"/>
    <cellStyle name="Migliaia 6 3 3 3 3 2" xfId="9576" xr:uid="{00000000-0005-0000-0000-00009D7C0000}"/>
    <cellStyle name="Migliaia 6 3 3 3 3 2 2" xfId="20993" xr:uid="{00000000-0005-0000-0000-00009E7C0000}"/>
    <cellStyle name="Migliaia 6 3 3 3 3 2 2 2" xfId="43830" xr:uid="{00000000-0005-0000-0000-00009F7C0000}"/>
    <cellStyle name="Migliaia 6 3 3 3 3 2 3" xfId="32413" xr:uid="{00000000-0005-0000-0000-0000A07C0000}"/>
    <cellStyle name="Migliaia 6 3 3 3 3 3" xfId="15285" xr:uid="{00000000-0005-0000-0000-0000A17C0000}"/>
    <cellStyle name="Migliaia 6 3 3 3 3 3 2" xfId="38122" xr:uid="{00000000-0005-0000-0000-0000A27C0000}"/>
    <cellStyle name="Migliaia 6 3 3 3 3 4" xfId="26705" xr:uid="{00000000-0005-0000-0000-0000A37C0000}"/>
    <cellStyle name="Migliaia 6 3 3 3 4" xfId="6722" xr:uid="{00000000-0005-0000-0000-0000A47C0000}"/>
    <cellStyle name="Migliaia 6 3 3 3 4 2" xfId="18139" xr:uid="{00000000-0005-0000-0000-0000A57C0000}"/>
    <cellStyle name="Migliaia 6 3 3 3 4 2 2" xfId="40976" xr:uid="{00000000-0005-0000-0000-0000A67C0000}"/>
    <cellStyle name="Migliaia 6 3 3 3 4 3" xfId="29559" xr:uid="{00000000-0005-0000-0000-0000A77C0000}"/>
    <cellStyle name="Migliaia 6 3 3 3 5" xfId="12431" xr:uid="{00000000-0005-0000-0000-0000A87C0000}"/>
    <cellStyle name="Migliaia 6 3 3 3 5 2" xfId="35268" xr:uid="{00000000-0005-0000-0000-0000A97C0000}"/>
    <cellStyle name="Migliaia 6 3 3 3 6" xfId="23851" xr:uid="{00000000-0005-0000-0000-0000AA7C0000}"/>
    <cellStyle name="Migliaia 6 3 3 4" xfId="1162" xr:uid="{00000000-0005-0000-0000-0000AB7C0000}"/>
    <cellStyle name="Migliaia 6 3 3 4 2" xfId="2655" xr:uid="{00000000-0005-0000-0000-0000AC7C0000}"/>
    <cellStyle name="Migliaia 6 3 3 4 2 2" xfId="5511" xr:uid="{00000000-0005-0000-0000-0000AD7C0000}"/>
    <cellStyle name="Migliaia 6 3 3 4 2 2 2" xfId="11219" xr:uid="{00000000-0005-0000-0000-0000AE7C0000}"/>
    <cellStyle name="Migliaia 6 3 3 4 2 2 2 2" xfId="22637" xr:uid="{00000000-0005-0000-0000-0000AF7C0000}"/>
    <cellStyle name="Migliaia 6 3 3 4 2 2 2 2 2" xfId="45474" xr:uid="{00000000-0005-0000-0000-0000B07C0000}"/>
    <cellStyle name="Migliaia 6 3 3 4 2 2 2 3" xfId="34057" xr:uid="{00000000-0005-0000-0000-0000B17C0000}"/>
    <cellStyle name="Migliaia 6 3 3 4 2 2 3" xfId="16929" xr:uid="{00000000-0005-0000-0000-0000B27C0000}"/>
    <cellStyle name="Migliaia 6 3 3 4 2 2 3 2" xfId="39766" xr:uid="{00000000-0005-0000-0000-0000B37C0000}"/>
    <cellStyle name="Migliaia 6 3 3 4 2 2 4" xfId="28349" xr:uid="{00000000-0005-0000-0000-0000B47C0000}"/>
    <cellStyle name="Migliaia 6 3 3 4 2 3" xfId="8366" xr:uid="{00000000-0005-0000-0000-0000B57C0000}"/>
    <cellStyle name="Migliaia 6 3 3 4 2 3 2" xfId="19783" xr:uid="{00000000-0005-0000-0000-0000B67C0000}"/>
    <cellStyle name="Migliaia 6 3 3 4 2 3 2 2" xfId="42620" xr:uid="{00000000-0005-0000-0000-0000B77C0000}"/>
    <cellStyle name="Migliaia 6 3 3 4 2 3 3" xfId="31203" xr:uid="{00000000-0005-0000-0000-0000B87C0000}"/>
    <cellStyle name="Migliaia 6 3 3 4 2 4" xfId="14075" xr:uid="{00000000-0005-0000-0000-0000B97C0000}"/>
    <cellStyle name="Migliaia 6 3 3 4 2 4 2" xfId="36912" xr:uid="{00000000-0005-0000-0000-0000BA7C0000}"/>
    <cellStyle name="Migliaia 6 3 3 4 2 5" xfId="25495" xr:uid="{00000000-0005-0000-0000-0000BB7C0000}"/>
    <cellStyle name="Migliaia 6 3 3 4 3" xfId="4084" xr:uid="{00000000-0005-0000-0000-0000BC7C0000}"/>
    <cellStyle name="Migliaia 6 3 3 4 3 2" xfId="9793" xr:uid="{00000000-0005-0000-0000-0000BD7C0000}"/>
    <cellStyle name="Migliaia 6 3 3 4 3 2 2" xfId="21210" xr:uid="{00000000-0005-0000-0000-0000BE7C0000}"/>
    <cellStyle name="Migliaia 6 3 3 4 3 2 2 2" xfId="44047" xr:uid="{00000000-0005-0000-0000-0000BF7C0000}"/>
    <cellStyle name="Migliaia 6 3 3 4 3 2 3" xfId="32630" xr:uid="{00000000-0005-0000-0000-0000C07C0000}"/>
    <cellStyle name="Migliaia 6 3 3 4 3 3" xfId="15502" xr:uid="{00000000-0005-0000-0000-0000C17C0000}"/>
    <cellStyle name="Migliaia 6 3 3 4 3 3 2" xfId="38339" xr:uid="{00000000-0005-0000-0000-0000C27C0000}"/>
    <cellStyle name="Migliaia 6 3 3 4 3 4" xfId="26922" xr:uid="{00000000-0005-0000-0000-0000C37C0000}"/>
    <cellStyle name="Migliaia 6 3 3 4 4" xfId="6939" xr:uid="{00000000-0005-0000-0000-0000C47C0000}"/>
    <cellStyle name="Migliaia 6 3 3 4 4 2" xfId="18356" xr:uid="{00000000-0005-0000-0000-0000C57C0000}"/>
    <cellStyle name="Migliaia 6 3 3 4 4 2 2" xfId="41193" xr:uid="{00000000-0005-0000-0000-0000C67C0000}"/>
    <cellStyle name="Migliaia 6 3 3 4 4 3" xfId="29776" xr:uid="{00000000-0005-0000-0000-0000C77C0000}"/>
    <cellStyle name="Migliaia 6 3 3 4 5" xfId="12648" xr:uid="{00000000-0005-0000-0000-0000C87C0000}"/>
    <cellStyle name="Migliaia 6 3 3 4 5 2" xfId="35485" xr:uid="{00000000-0005-0000-0000-0000C97C0000}"/>
    <cellStyle name="Migliaia 6 3 3 4 6" xfId="24068" xr:uid="{00000000-0005-0000-0000-0000CA7C0000}"/>
    <cellStyle name="Migliaia 6 3 3 5" xfId="1409" xr:uid="{00000000-0005-0000-0000-0000CB7C0000}"/>
    <cellStyle name="Migliaia 6 3 3 5 2" xfId="2872" xr:uid="{00000000-0005-0000-0000-0000CC7C0000}"/>
    <cellStyle name="Migliaia 6 3 3 5 2 2" xfId="5728" xr:uid="{00000000-0005-0000-0000-0000CD7C0000}"/>
    <cellStyle name="Migliaia 6 3 3 5 2 2 2" xfId="11436" xr:uid="{00000000-0005-0000-0000-0000CE7C0000}"/>
    <cellStyle name="Migliaia 6 3 3 5 2 2 2 2" xfId="22854" xr:uid="{00000000-0005-0000-0000-0000CF7C0000}"/>
    <cellStyle name="Migliaia 6 3 3 5 2 2 2 2 2" xfId="45691" xr:uid="{00000000-0005-0000-0000-0000D07C0000}"/>
    <cellStyle name="Migliaia 6 3 3 5 2 2 2 3" xfId="34274" xr:uid="{00000000-0005-0000-0000-0000D17C0000}"/>
    <cellStyle name="Migliaia 6 3 3 5 2 2 3" xfId="17146" xr:uid="{00000000-0005-0000-0000-0000D27C0000}"/>
    <cellStyle name="Migliaia 6 3 3 5 2 2 3 2" xfId="39983" xr:uid="{00000000-0005-0000-0000-0000D37C0000}"/>
    <cellStyle name="Migliaia 6 3 3 5 2 2 4" xfId="28566" xr:uid="{00000000-0005-0000-0000-0000D47C0000}"/>
    <cellStyle name="Migliaia 6 3 3 5 2 3" xfId="8583" xr:uid="{00000000-0005-0000-0000-0000D57C0000}"/>
    <cellStyle name="Migliaia 6 3 3 5 2 3 2" xfId="20000" xr:uid="{00000000-0005-0000-0000-0000D67C0000}"/>
    <cellStyle name="Migliaia 6 3 3 5 2 3 2 2" xfId="42837" xr:uid="{00000000-0005-0000-0000-0000D77C0000}"/>
    <cellStyle name="Migliaia 6 3 3 5 2 3 3" xfId="31420" xr:uid="{00000000-0005-0000-0000-0000D87C0000}"/>
    <cellStyle name="Migliaia 6 3 3 5 2 4" xfId="14292" xr:uid="{00000000-0005-0000-0000-0000D97C0000}"/>
    <cellStyle name="Migliaia 6 3 3 5 2 4 2" xfId="37129" xr:uid="{00000000-0005-0000-0000-0000DA7C0000}"/>
    <cellStyle name="Migliaia 6 3 3 5 2 5" xfId="25712" xr:uid="{00000000-0005-0000-0000-0000DB7C0000}"/>
    <cellStyle name="Migliaia 6 3 3 5 3" xfId="4301" xr:uid="{00000000-0005-0000-0000-0000DC7C0000}"/>
    <cellStyle name="Migliaia 6 3 3 5 3 2" xfId="10010" xr:uid="{00000000-0005-0000-0000-0000DD7C0000}"/>
    <cellStyle name="Migliaia 6 3 3 5 3 2 2" xfId="21427" xr:uid="{00000000-0005-0000-0000-0000DE7C0000}"/>
    <cellStyle name="Migliaia 6 3 3 5 3 2 2 2" xfId="44264" xr:uid="{00000000-0005-0000-0000-0000DF7C0000}"/>
    <cellStyle name="Migliaia 6 3 3 5 3 2 3" xfId="32847" xr:uid="{00000000-0005-0000-0000-0000E07C0000}"/>
    <cellStyle name="Migliaia 6 3 3 5 3 3" xfId="15719" xr:uid="{00000000-0005-0000-0000-0000E17C0000}"/>
    <cellStyle name="Migliaia 6 3 3 5 3 3 2" xfId="38556" xr:uid="{00000000-0005-0000-0000-0000E27C0000}"/>
    <cellStyle name="Migliaia 6 3 3 5 3 4" xfId="27139" xr:uid="{00000000-0005-0000-0000-0000E37C0000}"/>
    <cellStyle name="Migliaia 6 3 3 5 4" xfId="7156" xr:uid="{00000000-0005-0000-0000-0000E47C0000}"/>
    <cellStyle name="Migliaia 6 3 3 5 4 2" xfId="18573" xr:uid="{00000000-0005-0000-0000-0000E57C0000}"/>
    <cellStyle name="Migliaia 6 3 3 5 4 2 2" xfId="41410" xr:uid="{00000000-0005-0000-0000-0000E67C0000}"/>
    <cellStyle name="Migliaia 6 3 3 5 4 3" xfId="29993" xr:uid="{00000000-0005-0000-0000-0000E77C0000}"/>
    <cellStyle name="Migliaia 6 3 3 5 5" xfId="12865" xr:uid="{00000000-0005-0000-0000-0000E87C0000}"/>
    <cellStyle name="Migliaia 6 3 3 5 5 2" xfId="35702" xr:uid="{00000000-0005-0000-0000-0000E97C0000}"/>
    <cellStyle name="Migliaia 6 3 3 5 6" xfId="24285" xr:uid="{00000000-0005-0000-0000-0000EA7C0000}"/>
    <cellStyle name="Migliaia 6 3 3 6" xfId="1656" xr:uid="{00000000-0005-0000-0000-0000EB7C0000}"/>
    <cellStyle name="Migliaia 6 3 3 6 2" xfId="3089" xr:uid="{00000000-0005-0000-0000-0000EC7C0000}"/>
    <cellStyle name="Migliaia 6 3 3 6 2 2" xfId="5945" xr:uid="{00000000-0005-0000-0000-0000ED7C0000}"/>
    <cellStyle name="Migliaia 6 3 3 6 2 2 2" xfId="11653" xr:uid="{00000000-0005-0000-0000-0000EE7C0000}"/>
    <cellStyle name="Migliaia 6 3 3 6 2 2 2 2" xfId="23071" xr:uid="{00000000-0005-0000-0000-0000EF7C0000}"/>
    <cellStyle name="Migliaia 6 3 3 6 2 2 2 2 2" xfId="45908" xr:uid="{00000000-0005-0000-0000-0000F07C0000}"/>
    <cellStyle name="Migliaia 6 3 3 6 2 2 2 3" xfId="34491" xr:uid="{00000000-0005-0000-0000-0000F17C0000}"/>
    <cellStyle name="Migliaia 6 3 3 6 2 2 3" xfId="17363" xr:uid="{00000000-0005-0000-0000-0000F27C0000}"/>
    <cellStyle name="Migliaia 6 3 3 6 2 2 3 2" xfId="40200" xr:uid="{00000000-0005-0000-0000-0000F37C0000}"/>
    <cellStyle name="Migliaia 6 3 3 6 2 2 4" xfId="28783" xr:uid="{00000000-0005-0000-0000-0000F47C0000}"/>
    <cellStyle name="Migliaia 6 3 3 6 2 3" xfId="8800" xr:uid="{00000000-0005-0000-0000-0000F57C0000}"/>
    <cellStyle name="Migliaia 6 3 3 6 2 3 2" xfId="20217" xr:uid="{00000000-0005-0000-0000-0000F67C0000}"/>
    <cellStyle name="Migliaia 6 3 3 6 2 3 2 2" xfId="43054" xr:uid="{00000000-0005-0000-0000-0000F77C0000}"/>
    <cellStyle name="Migliaia 6 3 3 6 2 3 3" xfId="31637" xr:uid="{00000000-0005-0000-0000-0000F87C0000}"/>
    <cellStyle name="Migliaia 6 3 3 6 2 4" xfId="14509" xr:uid="{00000000-0005-0000-0000-0000F97C0000}"/>
    <cellStyle name="Migliaia 6 3 3 6 2 4 2" xfId="37346" xr:uid="{00000000-0005-0000-0000-0000FA7C0000}"/>
    <cellStyle name="Migliaia 6 3 3 6 2 5" xfId="25929" xr:uid="{00000000-0005-0000-0000-0000FB7C0000}"/>
    <cellStyle name="Migliaia 6 3 3 6 3" xfId="4518" xr:uid="{00000000-0005-0000-0000-0000FC7C0000}"/>
    <cellStyle name="Migliaia 6 3 3 6 3 2" xfId="10227" xr:uid="{00000000-0005-0000-0000-0000FD7C0000}"/>
    <cellStyle name="Migliaia 6 3 3 6 3 2 2" xfId="21644" xr:uid="{00000000-0005-0000-0000-0000FE7C0000}"/>
    <cellStyle name="Migliaia 6 3 3 6 3 2 2 2" xfId="44481" xr:uid="{00000000-0005-0000-0000-0000FF7C0000}"/>
    <cellStyle name="Migliaia 6 3 3 6 3 2 3" xfId="33064" xr:uid="{00000000-0005-0000-0000-0000007D0000}"/>
    <cellStyle name="Migliaia 6 3 3 6 3 3" xfId="15936" xr:uid="{00000000-0005-0000-0000-0000017D0000}"/>
    <cellStyle name="Migliaia 6 3 3 6 3 3 2" xfId="38773" xr:uid="{00000000-0005-0000-0000-0000027D0000}"/>
    <cellStyle name="Migliaia 6 3 3 6 3 4" xfId="27356" xr:uid="{00000000-0005-0000-0000-0000037D0000}"/>
    <cellStyle name="Migliaia 6 3 3 6 4" xfId="7373" xr:uid="{00000000-0005-0000-0000-0000047D0000}"/>
    <cellStyle name="Migliaia 6 3 3 6 4 2" xfId="18790" xr:uid="{00000000-0005-0000-0000-0000057D0000}"/>
    <cellStyle name="Migliaia 6 3 3 6 4 2 2" xfId="41627" xr:uid="{00000000-0005-0000-0000-0000067D0000}"/>
    <cellStyle name="Migliaia 6 3 3 6 4 3" xfId="30210" xr:uid="{00000000-0005-0000-0000-0000077D0000}"/>
    <cellStyle name="Migliaia 6 3 3 6 5" xfId="13082" xr:uid="{00000000-0005-0000-0000-0000087D0000}"/>
    <cellStyle name="Migliaia 6 3 3 6 5 2" xfId="35919" xr:uid="{00000000-0005-0000-0000-0000097D0000}"/>
    <cellStyle name="Migliaia 6 3 3 6 6" xfId="24502" xr:uid="{00000000-0005-0000-0000-00000A7D0000}"/>
    <cellStyle name="Migliaia 6 3 3 7" xfId="2004" xr:uid="{00000000-0005-0000-0000-00000B7D0000}"/>
    <cellStyle name="Migliaia 6 3 3 7 2" xfId="4860" xr:uid="{00000000-0005-0000-0000-00000C7D0000}"/>
    <cellStyle name="Migliaia 6 3 3 7 2 2" xfId="10568" xr:uid="{00000000-0005-0000-0000-00000D7D0000}"/>
    <cellStyle name="Migliaia 6 3 3 7 2 2 2" xfId="21986" xr:uid="{00000000-0005-0000-0000-00000E7D0000}"/>
    <cellStyle name="Migliaia 6 3 3 7 2 2 2 2" xfId="44823" xr:uid="{00000000-0005-0000-0000-00000F7D0000}"/>
    <cellStyle name="Migliaia 6 3 3 7 2 2 3" xfId="33406" xr:uid="{00000000-0005-0000-0000-0000107D0000}"/>
    <cellStyle name="Migliaia 6 3 3 7 2 3" xfId="16278" xr:uid="{00000000-0005-0000-0000-0000117D0000}"/>
    <cellStyle name="Migliaia 6 3 3 7 2 3 2" xfId="39115" xr:uid="{00000000-0005-0000-0000-0000127D0000}"/>
    <cellStyle name="Migliaia 6 3 3 7 2 4" xfId="27698" xr:uid="{00000000-0005-0000-0000-0000137D0000}"/>
    <cellStyle name="Migliaia 6 3 3 7 3" xfId="7715" xr:uid="{00000000-0005-0000-0000-0000147D0000}"/>
    <cellStyle name="Migliaia 6 3 3 7 3 2" xfId="19132" xr:uid="{00000000-0005-0000-0000-0000157D0000}"/>
    <cellStyle name="Migliaia 6 3 3 7 3 2 2" xfId="41969" xr:uid="{00000000-0005-0000-0000-0000167D0000}"/>
    <cellStyle name="Migliaia 6 3 3 7 3 3" xfId="30552" xr:uid="{00000000-0005-0000-0000-0000177D0000}"/>
    <cellStyle name="Migliaia 6 3 3 7 4" xfId="13424" xr:uid="{00000000-0005-0000-0000-0000187D0000}"/>
    <cellStyle name="Migliaia 6 3 3 7 4 2" xfId="36261" xr:uid="{00000000-0005-0000-0000-0000197D0000}"/>
    <cellStyle name="Migliaia 6 3 3 7 5" xfId="24844" xr:uid="{00000000-0005-0000-0000-00001A7D0000}"/>
    <cellStyle name="Migliaia 6 3 3 8" xfId="3433" xr:uid="{00000000-0005-0000-0000-00001B7D0000}"/>
    <cellStyle name="Migliaia 6 3 3 8 2" xfId="9142" xr:uid="{00000000-0005-0000-0000-00001C7D0000}"/>
    <cellStyle name="Migliaia 6 3 3 8 2 2" xfId="20559" xr:uid="{00000000-0005-0000-0000-00001D7D0000}"/>
    <cellStyle name="Migliaia 6 3 3 8 2 2 2" xfId="43396" xr:uid="{00000000-0005-0000-0000-00001E7D0000}"/>
    <cellStyle name="Migliaia 6 3 3 8 2 3" xfId="31979" xr:uid="{00000000-0005-0000-0000-00001F7D0000}"/>
    <cellStyle name="Migliaia 6 3 3 8 3" xfId="14851" xr:uid="{00000000-0005-0000-0000-0000207D0000}"/>
    <cellStyle name="Migliaia 6 3 3 8 3 2" xfId="37688" xr:uid="{00000000-0005-0000-0000-0000217D0000}"/>
    <cellStyle name="Migliaia 6 3 3 8 4" xfId="26271" xr:uid="{00000000-0005-0000-0000-0000227D0000}"/>
    <cellStyle name="Migliaia 6 3 3 9" xfId="6288" xr:uid="{00000000-0005-0000-0000-0000237D0000}"/>
    <cellStyle name="Migliaia 6 3 3 9 2" xfId="17705" xr:uid="{00000000-0005-0000-0000-0000247D0000}"/>
    <cellStyle name="Migliaia 6 3 3 9 2 2" xfId="40542" xr:uid="{00000000-0005-0000-0000-0000257D0000}"/>
    <cellStyle name="Migliaia 6 3 3 9 3" xfId="29125" xr:uid="{00000000-0005-0000-0000-0000267D0000}"/>
    <cellStyle name="Migliaia 6 3 4" xfId="521" xr:uid="{00000000-0005-0000-0000-0000277D0000}"/>
    <cellStyle name="Migliaia 6 3 4 2" xfId="2107" xr:uid="{00000000-0005-0000-0000-0000287D0000}"/>
    <cellStyle name="Migliaia 6 3 4 2 2" xfId="4963" xr:uid="{00000000-0005-0000-0000-0000297D0000}"/>
    <cellStyle name="Migliaia 6 3 4 2 2 2" xfId="10671" xr:uid="{00000000-0005-0000-0000-00002A7D0000}"/>
    <cellStyle name="Migliaia 6 3 4 2 2 2 2" xfId="22089" xr:uid="{00000000-0005-0000-0000-00002B7D0000}"/>
    <cellStyle name="Migliaia 6 3 4 2 2 2 2 2" xfId="44926" xr:uid="{00000000-0005-0000-0000-00002C7D0000}"/>
    <cellStyle name="Migliaia 6 3 4 2 2 2 3" xfId="33509" xr:uid="{00000000-0005-0000-0000-00002D7D0000}"/>
    <cellStyle name="Migliaia 6 3 4 2 2 3" xfId="16381" xr:uid="{00000000-0005-0000-0000-00002E7D0000}"/>
    <cellStyle name="Migliaia 6 3 4 2 2 3 2" xfId="39218" xr:uid="{00000000-0005-0000-0000-00002F7D0000}"/>
    <cellStyle name="Migliaia 6 3 4 2 2 4" xfId="27801" xr:uid="{00000000-0005-0000-0000-0000307D0000}"/>
    <cellStyle name="Migliaia 6 3 4 2 3" xfId="7818" xr:uid="{00000000-0005-0000-0000-0000317D0000}"/>
    <cellStyle name="Migliaia 6 3 4 2 3 2" xfId="19235" xr:uid="{00000000-0005-0000-0000-0000327D0000}"/>
    <cellStyle name="Migliaia 6 3 4 2 3 2 2" xfId="42072" xr:uid="{00000000-0005-0000-0000-0000337D0000}"/>
    <cellStyle name="Migliaia 6 3 4 2 3 3" xfId="30655" xr:uid="{00000000-0005-0000-0000-0000347D0000}"/>
    <cellStyle name="Migliaia 6 3 4 2 4" xfId="13527" xr:uid="{00000000-0005-0000-0000-0000357D0000}"/>
    <cellStyle name="Migliaia 6 3 4 2 4 2" xfId="36364" xr:uid="{00000000-0005-0000-0000-0000367D0000}"/>
    <cellStyle name="Migliaia 6 3 4 2 5" xfId="24947" xr:uid="{00000000-0005-0000-0000-0000377D0000}"/>
    <cellStyle name="Migliaia 6 3 4 3" xfId="3536" xr:uid="{00000000-0005-0000-0000-0000387D0000}"/>
    <cellStyle name="Migliaia 6 3 4 3 2" xfId="9245" xr:uid="{00000000-0005-0000-0000-0000397D0000}"/>
    <cellStyle name="Migliaia 6 3 4 3 2 2" xfId="20662" xr:uid="{00000000-0005-0000-0000-00003A7D0000}"/>
    <cellStyle name="Migliaia 6 3 4 3 2 2 2" xfId="43499" xr:uid="{00000000-0005-0000-0000-00003B7D0000}"/>
    <cellStyle name="Migliaia 6 3 4 3 2 3" xfId="32082" xr:uid="{00000000-0005-0000-0000-00003C7D0000}"/>
    <cellStyle name="Migliaia 6 3 4 3 3" xfId="14954" xr:uid="{00000000-0005-0000-0000-00003D7D0000}"/>
    <cellStyle name="Migliaia 6 3 4 3 3 2" xfId="37791" xr:uid="{00000000-0005-0000-0000-00003E7D0000}"/>
    <cellStyle name="Migliaia 6 3 4 3 4" xfId="26374" xr:uid="{00000000-0005-0000-0000-00003F7D0000}"/>
    <cellStyle name="Migliaia 6 3 4 4" xfId="6391" xr:uid="{00000000-0005-0000-0000-0000407D0000}"/>
    <cellStyle name="Migliaia 6 3 4 4 2" xfId="17808" xr:uid="{00000000-0005-0000-0000-0000417D0000}"/>
    <cellStyle name="Migliaia 6 3 4 4 2 2" xfId="40645" xr:uid="{00000000-0005-0000-0000-0000427D0000}"/>
    <cellStyle name="Migliaia 6 3 4 4 3" xfId="29228" xr:uid="{00000000-0005-0000-0000-0000437D0000}"/>
    <cellStyle name="Migliaia 6 3 4 5" xfId="12100" xr:uid="{00000000-0005-0000-0000-0000447D0000}"/>
    <cellStyle name="Migliaia 6 3 4 5 2" xfId="34937" xr:uid="{00000000-0005-0000-0000-0000457D0000}"/>
    <cellStyle name="Migliaia 6 3 4 6" xfId="23520" xr:uid="{00000000-0005-0000-0000-0000467D0000}"/>
    <cellStyle name="Migliaia 6 3 5" xfId="784" xr:uid="{00000000-0005-0000-0000-0000477D0000}"/>
    <cellStyle name="Migliaia 6 3 5 2" xfId="2324" xr:uid="{00000000-0005-0000-0000-0000487D0000}"/>
    <cellStyle name="Migliaia 6 3 5 2 2" xfId="5180" xr:uid="{00000000-0005-0000-0000-0000497D0000}"/>
    <cellStyle name="Migliaia 6 3 5 2 2 2" xfId="10888" xr:uid="{00000000-0005-0000-0000-00004A7D0000}"/>
    <cellStyle name="Migliaia 6 3 5 2 2 2 2" xfId="22306" xr:uid="{00000000-0005-0000-0000-00004B7D0000}"/>
    <cellStyle name="Migliaia 6 3 5 2 2 2 2 2" xfId="45143" xr:uid="{00000000-0005-0000-0000-00004C7D0000}"/>
    <cellStyle name="Migliaia 6 3 5 2 2 2 3" xfId="33726" xr:uid="{00000000-0005-0000-0000-00004D7D0000}"/>
    <cellStyle name="Migliaia 6 3 5 2 2 3" xfId="16598" xr:uid="{00000000-0005-0000-0000-00004E7D0000}"/>
    <cellStyle name="Migliaia 6 3 5 2 2 3 2" xfId="39435" xr:uid="{00000000-0005-0000-0000-00004F7D0000}"/>
    <cellStyle name="Migliaia 6 3 5 2 2 4" xfId="28018" xr:uid="{00000000-0005-0000-0000-0000507D0000}"/>
    <cellStyle name="Migliaia 6 3 5 2 3" xfId="8035" xr:uid="{00000000-0005-0000-0000-0000517D0000}"/>
    <cellStyle name="Migliaia 6 3 5 2 3 2" xfId="19452" xr:uid="{00000000-0005-0000-0000-0000527D0000}"/>
    <cellStyle name="Migliaia 6 3 5 2 3 2 2" xfId="42289" xr:uid="{00000000-0005-0000-0000-0000537D0000}"/>
    <cellStyle name="Migliaia 6 3 5 2 3 3" xfId="30872" xr:uid="{00000000-0005-0000-0000-0000547D0000}"/>
    <cellStyle name="Migliaia 6 3 5 2 4" xfId="13744" xr:uid="{00000000-0005-0000-0000-0000557D0000}"/>
    <cellStyle name="Migliaia 6 3 5 2 4 2" xfId="36581" xr:uid="{00000000-0005-0000-0000-0000567D0000}"/>
    <cellStyle name="Migliaia 6 3 5 2 5" xfId="25164" xr:uid="{00000000-0005-0000-0000-0000577D0000}"/>
    <cellStyle name="Migliaia 6 3 5 3" xfId="3753" xr:uid="{00000000-0005-0000-0000-0000587D0000}"/>
    <cellStyle name="Migliaia 6 3 5 3 2" xfId="9462" xr:uid="{00000000-0005-0000-0000-0000597D0000}"/>
    <cellStyle name="Migliaia 6 3 5 3 2 2" xfId="20879" xr:uid="{00000000-0005-0000-0000-00005A7D0000}"/>
    <cellStyle name="Migliaia 6 3 5 3 2 2 2" xfId="43716" xr:uid="{00000000-0005-0000-0000-00005B7D0000}"/>
    <cellStyle name="Migliaia 6 3 5 3 2 3" xfId="32299" xr:uid="{00000000-0005-0000-0000-00005C7D0000}"/>
    <cellStyle name="Migliaia 6 3 5 3 3" xfId="15171" xr:uid="{00000000-0005-0000-0000-00005D7D0000}"/>
    <cellStyle name="Migliaia 6 3 5 3 3 2" xfId="38008" xr:uid="{00000000-0005-0000-0000-00005E7D0000}"/>
    <cellStyle name="Migliaia 6 3 5 3 4" xfId="26591" xr:uid="{00000000-0005-0000-0000-00005F7D0000}"/>
    <cellStyle name="Migliaia 6 3 5 4" xfId="6608" xr:uid="{00000000-0005-0000-0000-0000607D0000}"/>
    <cellStyle name="Migliaia 6 3 5 4 2" xfId="18025" xr:uid="{00000000-0005-0000-0000-0000617D0000}"/>
    <cellStyle name="Migliaia 6 3 5 4 2 2" xfId="40862" xr:uid="{00000000-0005-0000-0000-0000627D0000}"/>
    <cellStyle name="Migliaia 6 3 5 4 3" xfId="29445" xr:uid="{00000000-0005-0000-0000-0000637D0000}"/>
    <cellStyle name="Migliaia 6 3 5 5" xfId="12317" xr:uid="{00000000-0005-0000-0000-0000647D0000}"/>
    <cellStyle name="Migliaia 6 3 5 5 2" xfId="35154" xr:uid="{00000000-0005-0000-0000-0000657D0000}"/>
    <cellStyle name="Migliaia 6 3 5 6" xfId="23737" xr:uid="{00000000-0005-0000-0000-0000667D0000}"/>
    <cellStyle name="Migliaia 6 3 6" xfId="1031" xr:uid="{00000000-0005-0000-0000-0000677D0000}"/>
    <cellStyle name="Migliaia 6 3 6 2" xfId="2541" xr:uid="{00000000-0005-0000-0000-0000687D0000}"/>
    <cellStyle name="Migliaia 6 3 6 2 2" xfId="5397" xr:uid="{00000000-0005-0000-0000-0000697D0000}"/>
    <cellStyle name="Migliaia 6 3 6 2 2 2" xfId="11105" xr:uid="{00000000-0005-0000-0000-00006A7D0000}"/>
    <cellStyle name="Migliaia 6 3 6 2 2 2 2" xfId="22523" xr:uid="{00000000-0005-0000-0000-00006B7D0000}"/>
    <cellStyle name="Migliaia 6 3 6 2 2 2 2 2" xfId="45360" xr:uid="{00000000-0005-0000-0000-00006C7D0000}"/>
    <cellStyle name="Migliaia 6 3 6 2 2 2 3" xfId="33943" xr:uid="{00000000-0005-0000-0000-00006D7D0000}"/>
    <cellStyle name="Migliaia 6 3 6 2 2 3" xfId="16815" xr:uid="{00000000-0005-0000-0000-00006E7D0000}"/>
    <cellStyle name="Migliaia 6 3 6 2 2 3 2" xfId="39652" xr:uid="{00000000-0005-0000-0000-00006F7D0000}"/>
    <cellStyle name="Migliaia 6 3 6 2 2 4" xfId="28235" xr:uid="{00000000-0005-0000-0000-0000707D0000}"/>
    <cellStyle name="Migliaia 6 3 6 2 3" xfId="8252" xr:uid="{00000000-0005-0000-0000-0000717D0000}"/>
    <cellStyle name="Migliaia 6 3 6 2 3 2" xfId="19669" xr:uid="{00000000-0005-0000-0000-0000727D0000}"/>
    <cellStyle name="Migliaia 6 3 6 2 3 2 2" xfId="42506" xr:uid="{00000000-0005-0000-0000-0000737D0000}"/>
    <cellStyle name="Migliaia 6 3 6 2 3 3" xfId="31089" xr:uid="{00000000-0005-0000-0000-0000747D0000}"/>
    <cellStyle name="Migliaia 6 3 6 2 4" xfId="13961" xr:uid="{00000000-0005-0000-0000-0000757D0000}"/>
    <cellStyle name="Migliaia 6 3 6 2 4 2" xfId="36798" xr:uid="{00000000-0005-0000-0000-0000767D0000}"/>
    <cellStyle name="Migliaia 6 3 6 2 5" xfId="25381" xr:uid="{00000000-0005-0000-0000-0000777D0000}"/>
    <cellStyle name="Migliaia 6 3 6 3" xfId="3970" xr:uid="{00000000-0005-0000-0000-0000787D0000}"/>
    <cellStyle name="Migliaia 6 3 6 3 2" xfId="9679" xr:uid="{00000000-0005-0000-0000-0000797D0000}"/>
    <cellStyle name="Migliaia 6 3 6 3 2 2" xfId="21096" xr:uid="{00000000-0005-0000-0000-00007A7D0000}"/>
    <cellStyle name="Migliaia 6 3 6 3 2 2 2" xfId="43933" xr:uid="{00000000-0005-0000-0000-00007B7D0000}"/>
    <cellStyle name="Migliaia 6 3 6 3 2 3" xfId="32516" xr:uid="{00000000-0005-0000-0000-00007C7D0000}"/>
    <cellStyle name="Migliaia 6 3 6 3 3" xfId="15388" xr:uid="{00000000-0005-0000-0000-00007D7D0000}"/>
    <cellStyle name="Migliaia 6 3 6 3 3 2" xfId="38225" xr:uid="{00000000-0005-0000-0000-00007E7D0000}"/>
    <cellStyle name="Migliaia 6 3 6 3 4" xfId="26808" xr:uid="{00000000-0005-0000-0000-00007F7D0000}"/>
    <cellStyle name="Migliaia 6 3 6 4" xfId="6825" xr:uid="{00000000-0005-0000-0000-0000807D0000}"/>
    <cellStyle name="Migliaia 6 3 6 4 2" xfId="18242" xr:uid="{00000000-0005-0000-0000-0000817D0000}"/>
    <cellStyle name="Migliaia 6 3 6 4 2 2" xfId="41079" xr:uid="{00000000-0005-0000-0000-0000827D0000}"/>
    <cellStyle name="Migliaia 6 3 6 4 3" xfId="29662" xr:uid="{00000000-0005-0000-0000-0000837D0000}"/>
    <cellStyle name="Migliaia 6 3 6 5" xfId="12534" xr:uid="{00000000-0005-0000-0000-0000847D0000}"/>
    <cellStyle name="Migliaia 6 3 6 5 2" xfId="35371" xr:uid="{00000000-0005-0000-0000-0000857D0000}"/>
    <cellStyle name="Migliaia 6 3 6 6" xfId="23954" xr:uid="{00000000-0005-0000-0000-0000867D0000}"/>
    <cellStyle name="Migliaia 6 3 7" xfId="1278" xr:uid="{00000000-0005-0000-0000-0000877D0000}"/>
    <cellStyle name="Migliaia 6 3 7 2" xfId="2758" xr:uid="{00000000-0005-0000-0000-0000887D0000}"/>
    <cellStyle name="Migliaia 6 3 7 2 2" xfId="5614" xr:uid="{00000000-0005-0000-0000-0000897D0000}"/>
    <cellStyle name="Migliaia 6 3 7 2 2 2" xfId="11322" xr:uid="{00000000-0005-0000-0000-00008A7D0000}"/>
    <cellStyle name="Migliaia 6 3 7 2 2 2 2" xfId="22740" xr:uid="{00000000-0005-0000-0000-00008B7D0000}"/>
    <cellStyle name="Migliaia 6 3 7 2 2 2 2 2" xfId="45577" xr:uid="{00000000-0005-0000-0000-00008C7D0000}"/>
    <cellStyle name="Migliaia 6 3 7 2 2 2 3" xfId="34160" xr:uid="{00000000-0005-0000-0000-00008D7D0000}"/>
    <cellStyle name="Migliaia 6 3 7 2 2 3" xfId="17032" xr:uid="{00000000-0005-0000-0000-00008E7D0000}"/>
    <cellStyle name="Migliaia 6 3 7 2 2 3 2" xfId="39869" xr:uid="{00000000-0005-0000-0000-00008F7D0000}"/>
    <cellStyle name="Migliaia 6 3 7 2 2 4" xfId="28452" xr:uid="{00000000-0005-0000-0000-0000907D0000}"/>
    <cellStyle name="Migliaia 6 3 7 2 3" xfId="8469" xr:uid="{00000000-0005-0000-0000-0000917D0000}"/>
    <cellStyle name="Migliaia 6 3 7 2 3 2" xfId="19886" xr:uid="{00000000-0005-0000-0000-0000927D0000}"/>
    <cellStyle name="Migliaia 6 3 7 2 3 2 2" xfId="42723" xr:uid="{00000000-0005-0000-0000-0000937D0000}"/>
    <cellStyle name="Migliaia 6 3 7 2 3 3" xfId="31306" xr:uid="{00000000-0005-0000-0000-0000947D0000}"/>
    <cellStyle name="Migliaia 6 3 7 2 4" xfId="14178" xr:uid="{00000000-0005-0000-0000-0000957D0000}"/>
    <cellStyle name="Migliaia 6 3 7 2 4 2" xfId="37015" xr:uid="{00000000-0005-0000-0000-0000967D0000}"/>
    <cellStyle name="Migliaia 6 3 7 2 5" xfId="25598" xr:uid="{00000000-0005-0000-0000-0000977D0000}"/>
    <cellStyle name="Migliaia 6 3 7 3" xfId="4187" xr:uid="{00000000-0005-0000-0000-0000987D0000}"/>
    <cellStyle name="Migliaia 6 3 7 3 2" xfId="9896" xr:uid="{00000000-0005-0000-0000-0000997D0000}"/>
    <cellStyle name="Migliaia 6 3 7 3 2 2" xfId="21313" xr:uid="{00000000-0005-0000-0000-00009A7D0000}"/>
    <cellStyle name="Migliaia 6 3 7 3 2 2 2" xfId="44150" xr:uid="{00000000-0005-0000-0000-00009B7D0000}"/>
    <cellStyle name="Migliaia 6 3 7 3 2 3" xfId="32733" xr:uid="{00000000-0005-0000-0000-00009C7D0000}"/>
    <cellStyle name="Migliaia 6 3 7 3 3" xfId="15605" xr:uid="{00000000-0005-0000-0000-00009D7D0000}"/>
    <cellStyle name="Migliaia 6 3 7 3 3 2" xfId="38442" xr:uid="{00000000-0005-0000-0000-00009E7D0000}"/>
    <cellStyle name="Migliaia 6 3 7 3 4" xfId="27025" xr:uid="{00000000-0005-0000-0000-00009F7D0000}"/>
    <cellStyle name="Migliaia 6 3 7 4" xfId="7042" xr:uid="{00000000-0005-0000-0000-0000A07D0000}"/>
    <cellStyle name="Migliaia 6 3 7 4 2" xfId="18459" xr:uid="{00000000-0005-0000-0000-0000A17D0000}"/>
    <cellStyle name="Migliaia 6 3 7 4 2 2" xfId="41296" xr:uid="{00000000-0005-0000-0000-0000A27D0000}"/>
    <cellStyle name="Migliaia 6 3 7 4 3" xfId="29879" xr:uid="{00000000-0005-0000-0000-0000A37D0000}"/>
    <cellStyle name="Migliaia 6 3 7 5" xfId="12751" xr:uid="{00000000-0005-0000-0000-0000A47D0000}"/>
    <cellStyle name="Migliaia 6 3 7 5 2" xfId="35588" xr:uid="{00000000-0005-0000-0000-0000A57D0000}"/>
    <cellStyle name="Migliaia 6 3 7 6" xfId="24171" xr:uid="{00000000-0005-0000-0000-0000A67D0000}"/>
    <cellStyle name="Migliaia 6 3 8" xfId="1525" xr:uid="{00000000-0005-0000-0000-0000A77D0000}"/>
    <cellStyle name="Migliaia 6 3 8 2" xfId="2975" xr:uid="{00000000-0005-0000-0000-0000A87D0000}"/>
    <cellStyle name="Migliaia 6 3 8 2 2" xfId="5831" xr:uid="{00000000-0005-0000-0000-0000A97D0000}"/>
    <cellStyle name="Migliaia 6 3 8 2 2 2" xfId="11539" xr:uid="{00000000-0005-0000-0000-0000AA7D0000}"/>
    <cellStyle name="Migliaia 6 3 8 2 2 2 2" xfId="22957" xr:uid="{00000000-0005-0000-0000-0000AB7D0000}"/>
    <cellStyle name="Migliaia 6 3 8 2 2 2 2 2" xfId="45794" xr:uid="{00000000-0005-0000-0000-0000AC7D0000}"/>
    <cellStyle name="Migliaia 6 3 8 2 2 2 3" xfId="34377" xr:uid="{00000000-0005-0000-0000-0000AD7D0000}"/>
    <cellStyle name="Migliaia 6 3 8 2 2 3" xfId="17249" xr:uid="{00000000-0005-0000-0000-0000AE7D0000}"/>
    <cellStyle name="Migliaia 6 3 8 2 2 3 2" xfId="40086" xr:uid="{00000000-0005-0000-0000-0000AF7D0000}"/>
    <cellStyle name="Migliaia 6 3 8 2 2 4" xfId="28669" xr:uid="{00000000-0005-0000-0000-0000B07D0000}"/>
    <cellStyle name="Migliaia 6 3 8 2 3" xfId="8686" xr:uid="{00000000-0005-0000-0000-0000B17D0000}"/>
    <cellStyle name="Migliaia 6 3 8 2 3 2" xfId="20103" xr:uid="{00000000-0005-0000-0000-0000B27D0000}"/>
    <cellStyle name="Migliaia 6 3 8 2 3 2 2" xfId="42940" xr:uid="{00000000-0005-0000-0000-0000B37D0000}"/>
    <cellStyle name="Migliaia 6 3 8 2 3 3" xfId="31523" xr:uid="{00000000-0005-0000-0000-0000B47D0000}"/>
    <cellStyle name="Migliaia 6 3 8 2 4" xfId="14395" xr:uid="{00000000-0005-0000-0000-0000B57D0000}"/>
    <cellStyle name="Migliaia 6 3 8 2 4 2" xfId="37232" xr:uid="{00000000-0005-0000-0000-0000B67D0000}"/>
    <cellStyle name="Migliaia 6 3 8 2 5" xfId="25815" xr:uid="{00000000-0005-0000-0000-0000B77D0000}"/>
    <cellStyle name="Migliaia 6 3 8 3" xfId="4404" xr:uid="{00000000-0005-0000-0000-0000B87D0000}"/>
    <cellStyle name="Migliaia 6 3 8 3 2" xfId="10113" xr:uid="{00000000-0005-0000-0000-0000B97D0000}"/>
    <cellStyle name="Migliaia 6 3 8 3 2 2" xfId="21530" xr:uid="{00000000-0005-0000-0000-0000BA7D0000}"/>
    <cellStyle name="Migliaia 6 3 8 3 2 2 2" xfId="44367" xr:uid="{00000000-0005-0000-0000-0000BB7D0000}"/>
    <cellStyle name="Migliaia 6 3 8 3 2 3" xfId="32950" xr:uid="{00000000-0005-0000-0000-0000BC7D0000}"/>
    <cellStyle name="Migliaia 6 3 8 3 3" xfId="15822" xr:uid="{00000000-0005-0000-0000-0000BD7D0000}"/>
    <cellStyle name="Migliaia 6 3 8 3 3 2" xfId="38659" xr:uid="{00000000-0005-0000-0000-0000BE7D0000}"/>
    <cellStyle name="Migliaia 6 3 8 3 4" xfId="27242" xr:uid="{00000000-0005-0000-0000-0000BF7D0000}"/>
    <cellStyle name="Migliaia 6 3 8 4" xfId="7259" xr:uid="{00000000-0005-0000-0000-0000C07D0000}"/>
    <cellStyle name="Migliaia 6 3 8 4 2" xfId="18676" xr:uid="{00000000-0005-0000-0000-0000C17D0000}"/>
    <cellStyle name="Migliaia 6 3 8 4 2 2" xfId="41513" xr:uid="{00000000-0005-0000-0000-0000C27D0000}"/>
    <cellStyle name="Migliaia 6 3 8 4 3" xfId="30096" xr:uid="{00000000-0005-0000-0000-0000C37D0000}"/>
    <cellStyle name="Migliaia 6 3 8 5" xfId="12968" xr:uid="{00000000-0005-0000-0000-0000C47D0000}"/>
    <cellStyle name="Migliaia 6 3 8 5 2" xfId="35805" xr:uid="{00000000-0005-0000-0000-0000C57D0000}"/>
    <cellStyle name="Migliaia 6 3 8 6" xfId="24388" xr:uid="{00000000-0005-0000-0000-0000C67D0000}"/>
    <cellStyle name="Migliaia 6 3 9" xfId="1866" xr:uid="{00000000-0005-0000-0000-0000C77D0000}"/>
    <cellStyle name="Migliaia 6 3 9 2" xfId="4722" xr:uid="{00000000-0005-0000-0000-0000C87D0000}"/>
    <cellStyle name="Migliaia 6 3 9 2 2" xfId="10431" xr:uid="{00000000-0005-0000-0000-0000C97D0000}"/>
    <cellStyle name="Migliaia 6 3 9 2 2 2" xfId="21848" xr:uid="{00000000-0005-0000-0000-0000CA7D0000}"/>
    <cellStyle name="Migliaia 6 3 9 2 2 2 2" xfId="44685" xr:uid="{00000000-0005-0000-0000-0000CB7D0000}"/>
    <cellStyle name="Migliaia 6 3 9 2 2 3" xfId="33268" xr:uid="{00000000-0005-0000-0000-0000CC7D0000}"/>
    <cellStyle name="Migliaia 6 3 9 2 3" xfId="16140" xr:uid="{00000000-0005-0000-0000-0000CD7D0000}"/>
    <cellStyle name="Migliaia 6 3 9 2 3 2" xfId="38977" xr:uid="{00000000-0005-0000-0000-0000CE7D0000}"/>
    <cellStyle name="Migliaia 6 3 9 2 4" xfId="27560" xr:uid="{00000000-0005-0000-0000-0000CF7D0000}"/>
    <cellStyle name="Migliaia 6 3 9 3" xfId="7577" xr:uid="{00000000-0005-0000-0000-0000D07D0000}"/>
    <cellStyle name="Migliaia 6 3 9 3 2" xfId="18994" xr:uid="{00000000-0005-0000-0000-0000D17D0000}"/>
    <cellStyle name="Migliaia 6 3 9 3 2 2" xfId="41831" xr:uid="{00000000-0005-0000-0000-0000D27D0000}"/>
    <cellStyle name="Migliaia 6 3 9 3 3" xfId="30414" xr:uid="{00000000-0005-0000-0000-0000D37D0000}"/>
    <cellStyle name="Migliaia 6 3 9 4" xfId="13286" xr:uid="{00000000-0005-0000-0000-0000D47D0000}"/>
    <cellStyle name="Migliaia 6 3 9 4 2" xfId="36123" xr:uid="{00000000-0005-0000-0000-0000D57D0000}"/>
    <cellStyle name="Migliaia 6 3 9 5" xfId="24706" xr:uid="{00000000-0005-0000-0000-0000D67D0000}"/>
    <cellStyle name="Migliaia 6 4" xfId="300" xr:uid="{00000000-0005-0000-0000-0000D77D0000}"/>
    <cellStyle name="Migliaia 6 4 10" xfId="6213" xr:uid="{00000000-0005-0000-0000-0000D87D0000}"/>
    <cellStyle name="Migliaia 6 4 10 2" xfId="17630" xr:uid="{00000000-0005-0000-0000-0000D97D0000}"/>
    <cellStyle name="Migliaia 6 4 10 2 2" xfId="40467" xr:uid="{00000000-0005-0000-0000-0000DA7D0000}"/>
    <cellStyle name="Migliaia 6 4 10 3" xfId="29050" xr:uid="{00000000-0005-0000-0000-0000DB7D0000}"/>
    <cellStyle name="Migliaia 6 4 11" xfId="11922" xr:uid="{00000000-0005-0000-0000-0000DC7D0000}"/>
    <cellStyle name="Migliaia 6 4 11 2" xfId="34759" xr:uid="{00000000-0005-0000-0000-0000DD7D0000}"/>
    <cellStyle name="Migliaia 6 4 12" xfId="23342" xr:uid="{00000000-0005-0000-0000-0000DE7D0000}"/>
    <cellStyle name="Migliaia 6 4 2" xfId="455" xr:uid="{00000000-0005-0000-0000-0000DF7D0000}"/>
    <cellStyle name="Migliaia 6 4 2 10" xfId="12047" xr:uid="{00000000-0005-0000-0000-0000E07D0000}"/>
    <cellStyle name="Migliaia 6 4 2 10 2" xfId="34884" xr:uid="{00000000-0005-0000-0000-0000E17D0000}"/>
    <cellStyle name="Migliaia 6 4 2 11" xfId="23467" xr:uid="{00000000-0005-0000-0000-0000E27D0000}"/>
    <cellStyle name="Migliaia 6 4 2 2" xfId="709" xr:uid="{00000000-0005-0000-0000-0000E37D0000}"/>
    <cellStyle name="Migliaia 6 4 2 2 2" xfId="2271" xr:uid="{00000000-0005-0000-0000-0000E47D0000}"/>
    <cellStyle name="Migliaia 6 4 2 2 2 2" xfId="5127" xr:uid="{00000000-0005-0000-0000-0000E57D0000}"/>
    <cellStyle name="Migliaia 6 4 2 2 2 2 2" xfId="10835" xr:uid="{00000000-0005-0000-0000-0000E67D0000}"/>
    <cellStyle name="Migliaia 6 4 2 2 2 2 2 2" xfId="22253" xr:uid="{00000000-0005-0000-0000-0000E77D0000}"/>
    <cellStyle name="Migliaia 6 4 2 2 2 2 2 2 2" xfId="45090" xr:uid="{00000000-0005-0000-0000-0000E87D0000}"/>
    <cellStyle name="Migliaia 6 4 2 2 2 2 2 3" xfId="33673" xr:uid="{00000000-0005-0000-0000-0000E97D0000}"/>
    <cellStyle name="Migliaia 6 4 2 2 2 2 3" xfId="16545" xr:uid="{00000000-0005-0000-0000-0000EA7D0000}"/>
    <cellStyle name="Migliaia 6 4 2 2 2 2 3 2" xfId="39382" xr:uid="{00000000-0005-0000-0000-0000EB7D0000}"/>
    <cellStyle name="Migliaia 6 4 2 2 2 2 4" xfId="27965" xr:uid="{00000000-0005-0000-0000-0000EC7D0000}"/>
    <cellStyle name="Migliaia 6 4 2 2 2 3" xfId="7982" xr:uid="{00000000-0005-0000-0000-0000ED7D0000}"/>
    <cellStyle name="Migliaia 6 4 2 2 2 3 2" xfId="19399" xr:uid="{00000000-0005-0000-0000-0000EE7D0000}"/>
    <cellStyle name="Migliaia 6 4 2 2 2 3 2 2" xfId="42236" xr:uid="{00000000-0005-0000-0000-0000EF7D0000}"/>
    <cellStyle name="Migliaia 6 4 2 2 2 3 3" xfId="30819" xr:uid="{00000000-0005-0000-0000-0000F07D0000}"/>
    <cellStyle name="Migliaia 6 4 2 2 2 4" xfId="13691" xr:uid="{00000000-0005-0000-0000-0000F17D0000}"/>
    <cellStyle name="Migliaia 6 4 2 2 2 4 2" xfId="36528" xr:uid="{00000000-0005-0000-0000-0000F27D0000}"/>
    <cellStyle name="Migliaia 6 4 2 2 2 5" xfId="25111" xr:uid="{00000000-0005-0000-0000-0000F37D0000}"/>
    <cellStyle name="Migliaia 6 4 2 2 3" xfId="3700" xr:uid="{00000000-0005-0000-0000-0000F47D0000}"/>
    <cellStyle name="Migliaia 6 4 2 2 3 2" xfId="9409" xr:uid="{00000000-0005-0000-0000-0000F57D0000}"/>
    <cellStyle name="Migliaia 6 4 2 2 3 2 2" xfId="20826" xr:uid="{00000000-0005-0000-0000-0000F67D0000}"/>
    <cellStyle name="Migliaia 6 4 2 2 3 2 2 2" xfId="43663" xr:uid="{00000000-0005-0000-0000-0000F77D0000}"/>
    <cellStyle name="Migliaia 6 4 2 2 3 2 3" xfId="32246" xr:uid="{00000000-0005-0000-0000-0000F87D0000}"/>
    <cellStyle name="Migliaia 6 4 2 2 3 3" xfId="15118" xr:uid="{00000000-0005-0000-0000-0000F97D0000}"/>
    <cellStyle name="Migliaia 6 4 2 2 3 3 2" xfId="37955" xr:uid="{00000000-0005-0000-0000-0000FA7D0000}"/>
    <cellStyle name="Migliaia 6 4 2 2 3 4" xfId="26538" xr:uid="{00000000-0005-0000-0000-0000FB7D0000}"/>
    <cellStyle name="Migliaia 6 4 2 2 4" xfId="6555" xr:uid="{00000000-0005-0000-0000-0000FC7D0000}"/>
    <cellStyle name="Migliaia 6 4 2 2 4 2" xfId="17972" xr:uid="{00000000-0005-0000-0000-0000FD7D0000}"/>
    <cellStyle name="Migliaia 6 4 2 2 4 2 2" xfId="40809" xr:uid="{00000000-0005-0000-0000-0000FE7D0000}"/>
    <cellStyle name="Migliaia 6 4 2 2 4 3" xfId="29392" xr:uid="{00000000-0005-0000-0000-0000FF7D0000}"/>
    <cellStyle name="Migliaia 6 4 2 2 5" xfId="12264" xr:uid="{00000000-0005-0000-0000-0000007E0000}"/>
    <cellStyle name="Migliaia 6 4 2 2 5 2" xfId="35101" xr:uid="{00000000-0005-0000-0000-0000017E0000}"/>
    <cellStyle name="Migliaia 6 4 2 2 6" xfId="23684" xr:uid="{00000000-0005-0000-0000-0000027E0000}"/>
    <cellStyle name="Migliaia 6 4 2 3" xfId="969" xr:uid="{00000000-0005-0000-0000-0000037E0000}"/>
    <cellStyle name="Migliaia 6 4 2 3 2" xfId="2488" xr:uid="{00000000-0005-0000-0000-0000047E0000}"/>
    <cellStyle name="Migliaia 6 4 2 3 2 2" xfId="5344" xr:uid="{00000000-0005-0000-0000-0000057E0000}"/>
    <cellStyle name="Migliaia 6 4 2 3 2 2 2" xfId="11052" xr:uid="{00000000-0005-0000-0000-0000067E0000}"/>
    <cellStyle name="Migliaia 6 4 2 3 2 2 2 2" xfId="22470" xr:uid="{00000000-0005-0000-0000-0000077E0000}"/>
    <cellStyle name="Migliaia 6 4 2 3 2 2 2 2 2" xfId="45307" xr:uid="{00000000-0005-0000-0000-0000087E0000}"/>
    <cellStyle name="Migliaia 6 4 2 3 2 2 2 3" xfId="33890" xr:uid="{00000000-0005-0000-0000-0000097E0000}"/>
    <cellStyle name="Migliaia 6 4 2 3 2 2 3" xfId="16762" xr:uid="{00000000-0005-0000-0000-00000A7E0000}"/>
    <cellStyle name="Migliaia 6 4 2 3 2 2 3 2" xfId="39599" xr:uid="{00000000-0005-0000-0000-00000B7E0000}"/>
    <cellStyle name="Migliaia 6 4 2 3 2 2 4" xfId="28182" xr:uid="{00000000-0005-0000-0000-00000C7E0000}"/>
    <cellStyle name="Migliaia 6 4 2 3 2 3" xfId="8199" xr:uid="{00000000-0005-0000-0000-00000D7E0000}"/>
    <cellStyle name="Migliaia 6 4 2 3 2 3 2" xfId="19616" xr:uid="{00000000-0005-0000-0000-00000E7E0000}"/>
    <cellStyle name="Migliaia 6 4 2 3 2 3 2 2" xfId="42453" xr:uid="{00000000-0005-0000-0000-00000F7E0000}"/>
    <cellStyle name="Migliaia 6 4 2 3 2 3 3" xfId="31036" xr:uid="{00000000-0005-0000-0000-0000107E0000}"/>
    <cellStyle name="Migliaia 6 4 2 3 2 4" xfId="13908" xr:uid="{00000000-0005-0000-0000-0000117E0000}"/>
    <cellStyle name="Migliaia 6 4 2 3 2 4 2" xfId="36745" xr:uid="{00000000-0005-0000-0000-0000127E0000}"/>
    <cellStyle name="Migliaia 6 4 2 3 2 5" xfId="25328" xr:uid="{00000000-0005-0000-0000-0000137E0000}"/>
    <cellStyle name="Migliaia 6 4 2 3 3" xfId="3917" xr:uid="{00000000-0005-0000-0000-0000147E0000}"/>
    <cellStyle name="Migliaia 6 4 2 3 3 2" xfId="9626" xr:uid="{00000000-0005-0000-0000-0000157E0000}"/>
    <cellStyle name="Migliaia 6 4 2 3 3 2 2" xfId="21043" xr:uid="{00000000-0005-0000-0000-0000167E0000}"/>
    <cellStyle name="Migliaia 6 4 2 3 3 2 2 2" xfId="43880" xr:uid="{00000000-0005-0000-0000-0000177E0000}"/>
    <cellStyle name="Migliaia 6 4 2 3 3 2 3" xfId="32463" xr:uid="{00000000-0005-0000-0000-0000187E0000}"/>
    <cellStyle name="Migliaia 6 4 2 3 3 3" xfId="15335" xr:uid="{00000000-0005-0000-0000-0000197E0000}"/>
    <cellStyle name="Migliaia 6 4 2 3 3 3 2" xfId="38172" xr:uid="{00000000-0005-0000-0000-00001A7E0000}"/>
    <cellStyle name="Migliaia 6 4 2 3 3 4" xfId="26755" xr:uid="{00000000-0005-0000-0000-00001B7E0000}"/>
    <cellStyle name="Migliaia 6 4 2 3 4" xfId="6772" xr:uid="{00000000-0005-0000-0000-00001C7E0000}"/>
    <cellStyle name="Migliaia 6 4 2 3 4 2" xfId="18189" xr:uid="{00000000-0005-0000-0000-00001D7E0000}"/>
    <cellStyle name="Migliaia 6 4 2 3 4 2 2" xfId="41026" xr:uid="{00000000-0005-0000-0000-00001E7E0000}"/>
    <cellStyle name="Migliaia 6 4 2 3 4 3" xfId="29609" xr:uid="{00000000-0005-0000-0000-00001F7E0000}"/>
    <cellStyle name="Migliaia 6 4 2 3 5" xfId="12481" xr:uid="{00000000-0005-0000-0000-0000207E0000}"/>
    <cellStyle name="Migliaia 6 4 2 3 5 2" xfId="35318" xr:uid="{00000000-0005-0000-0000-0000217E0000}"/>
    <cellStyle name="Migliaia 6 4 2 3 6" xfId="23901" xr:uid="{00000000-0005-0000-0000-0000227E0000}"/>
    <cellStyle name="Migliaia 6 4 2 4" xfId="1216" xr:uid="{00000000-0005-0000-0000-0000237E0000}"/>
    <cellStyle name="Migliaia 6 4 2 4 2" xfId="2705" xr:uid="{00000000-0005-0000-0000-0000247E0000}"/>
    <cellStyle name="Migliaia 6 4 2 4 2 2" xfId="5561" xr:uid="{00000000-0005-0000-0000-0000257E0000}"/>
    <cellStyle name="Migliaia 6 4 2 4 2 2 2" xfId="11269" xr:uid="{00000000-0005-0000-0000-0000267E0000}"/>
    <cellStyle name="Migliaia 6 4 2 4 2 2 2 2" xfId="22687" xr:uid="{00000000-0005-0000-0000-0000277E0000}"/>
    <cellStyle name="Migliaia 6 4 2 4 2 2 2 2 2" xfId="45524" xr:uid="{00000000-0005-0000-0000-0000287E0000}"/>
    <cellStyle name="Migliaia 6 4 2 4 2 2 2 3" xfId="34107" xr:uid="{00000000-0005-0000-0000-0000297E0000}"/>
    <cellStyle name="Migliaia 6 4 2 4 2 2 3" xfId="16979" xr:uid="{00000000-0005-0000-0000-00002A7E0000}"/>
    <cellStyle name="Migliaia 6 4 2 4 2 2 3 2" xfId="39816" xr:uid="{00000000-0005-0000-0000-00002B7E0000}"/>
    <cellStyle name="Migliaia 6 4 2 4 2 2 4" xfId="28399" xr:uid="{00000000-0005-0000-0000-00002C7E0000}"/>
    <cellStyle name="Migliaia 6 4 2 4 2 3" xfId="8416" xr:uid="{00000000-0005-0000-0000-00002D7E0000}"/>
    <cellStyle name="Migliaia 6 4 2 4 2 3 2" xfId="19833" xr:uid="{00000000-0005-0000-0000-00002E7E0000}"/>
    <cellStyle name="Migliaia 6 4 2 4 2 3 2 2" xfId="42670" xr:uid="{00000000-0005-0000-0000-00002F7E0000}"/>
    <cellStyle name="Migliaia 6 4 2 4 2 3 3" xfId="31253" xr:uid="{00000000-0005-0000-0000-0000307E0000}"/>
    <cellStyle name="Migliaia 6 4 2 4 2 4" xfId="14125" xr:uid="{00000000-0005-0000-0000-0000317E0000}"/>
    <cellStyle name="Migliaia 6 4 2 4 2 4 2" xfId="36962" xr:uid="{00000000-0005-0000-0000-0000327E0000}"/>
    <cellStyle name="Migliaia 6 4 2 4 2 5" xfId="25545" xr:uid="{00000000-0005-0000-0000-0000337E0000}"/>
    <cellStyle name="Migliaia 6 4 2 4 3" xfId="4134" xr:uid="{00000000-0005-0000-0000-0000347E0000}"/>
    <cellStyle name="Migliaia 6 4 2 4 3 2" xfId="9843" xr:uid="{00000000-0005-0000-0000-0000357E0000}"/>
    <cellStyle name="Migliaia 6 4 2 4 3 2 2" xfId="21260" xr:uid="{00000000-0005-0000-0000-0000367E0000}"/>
    <cellStyle name="Migliaia 6 4 2 4 3 2 2 2" xfId="44097" xr:uid="{00000000-0005-0000-0000-0000377E0000}"/>
    <cellStyle name="Migliaia 6 4 2 4 3 2 3" xfId="32680" xr:uid="{00000000-0005-0000-0000-0000387E0000}"/>
    <cellStyle name="Migliaia 6 4 2 4 3 3" xfId="15552" xr:uid="{00000000-0005-0000-0000-0000397E0000}"/>
    <cellStyle name="Migliaia 6 4 2 4 3 3 2" xfId="38389" xr:uid="{00000000-0005-0000-0000-00003A7E0000}"/>
    <cellStyle name="Migliaia 6 4 2 4 3 4" xfId="26972" xr:uid="{00000000-0005-0000-0000-00003B7E0000}"/>
    <cellStyle name="Migliaia 6 4 2 4 4" xfId="6989" xr:uid="{00000000-0005-0000-0000-00003C7E0000}"/>
    <cellStyle name="Migliaia 6 4 2 4 4 2" xfId="18406" xr:uid="{00000000-0005-0000-0000-00003D7E0000}"/>
    <cellStyle name="Migliaia 6 4 2 4 4 2 2" xfId="41243" xr:uid="{00000000-0005-0000-0000-00003E7E0000}"/>
    <cellStyle name="Migliaia 6 4 2 4 4 3" xfId="29826" xr:uid="{00000000-0005-0000-0000-00003F7E0000}"/>
    <cellStyle name="Migliaia 6 4 2 4 5" xfId="12698" xr:uid="{00000000-0005-0000-0000-0000407E0000}"/>
    <cellStyle name="Migliaia 6 4 2 4 5 2" xfId="35535" xr:uid="{00000000-0005-0000-0000-0000417E0000}"/>
    <cellStyle name="Migliaia 6 4 2 4 6" xfId="24118" xr:uid="{00000000-0005-0000-0000-0000427E0000}"/>
    <cellStyle name="Migliaia 6 4 2 5" xfId="1463" xr:uid="{00000000-0005-0000-0000-0000437E0000}"/>
    <cellStyle name="Migliaia 6 4 2 5 2" xfId="2922" xr:uid="{00000000-0005-0000-0000-0000447E0000}"/>
    <cellStyle name="Migliaia 6 4 2 5 2 2" xfId="5778" xr:uid="{00000000-0005-0000-0000-0000457E0000}"/>
    <cellStyle name="Migliaia 6 4 2 5 2 2 2" xfId="11486" xr:uid="{00000000-0005-0000-0000-0000467E0000}"/>
    <cellStyle name="Migliaia 6 4 2 5 2 2 2 2" xfId="22904" xr:uid="{00000000-0005-0000-0000-0000477E0000}"/>
    <cellStyle name="Migliaia 6 4 2 5 2 2 2 2 2" xfId="45741" xr:uid="{00000000-0005-0000-0000-0000487E0000}"/>
    <cellStyle name="Migliaia 6 4 2 5 2 2 2 3" xfId="34324" xr:uid="{00000000-0005-0000-0000-0000497E0000}"/>
    <cellStyle name="Migliaia 6 4 2 5 2 2 3" xfId="17196" xr:uid="{00000000-0005-0000-0000-00004A7E0000}"/>
    <cellStyle name="Migliaia 6 4 2 5 2 2 3 2" xfId="40033" xr:uid="{00000000-0005-0000-0000-00004B7E0000}"/>
    <cellStyle name="Migliaia 6 4 2 5 2 2 4" xfId="28616" xr:uid="{00000000-0005-0000-0000-00004C7E0000}"/>
    <cellStyle name="Migliaia 6 4 2 5 2 3" xfId="8633" xr:uid="{00000000-0005-0000-0000-00004D7E0000}"/>
    <cellStyle name="Migliaia 6 4 2 5 2 3 2" xfId="20050" xr:uid="{00000000-0005-0000-0000-00004E7E0000}"/>
    <cellStyle name="Migliaia 6 4 2 5 2 3 2 2" xfId="42887" xr:uid="{00000000-0005-0000-0000-00004F7E0000}"/>
    <cellStyle name="Migliaia 6 4 2 5 2 3 3" xfId="31470" xr:uid="{00000000-0005-0000-0000-0000507E0000}"/>
    <cellStyle name="Migliaia 6 4 2 5 2 4" xfId="14342" xr:uid="{00000000-0005-0000-0000-0000517E0000}"/>
    <cellStyle name="Migliaia 6 4 2 5 2 4 2" xfId="37179" xr:uid="{00000000-0005-0000-0000-0000527E0000}"/>
    <cellStyle name="Migliaia 6 4 2 5 2 5" xfId="25762" xr:uid="{00000000-0005-0000-0000-0000537E0000}"/>
    <cellStyle name="Migliaia 6 4 2 5 3" xfId="4351" xr:uid="{00000000-0005-0000-0000-0000547E0000}"/>
    <cellStyle name="Migliaia 6 4 2 5 3 2" xfId="10060" xr:uid="{00000000-0005-0000-0000-0000557E0000}"/>
    <cellStyle name="Migliaia 6 4 2 5 3 2 2" xfId="21477" xr:uid="{00000000-0005-0000-0000-0000567E0000}"/>
    <cellStyle name="Migliaia 6 4 2 5 3 2 2 2" xfId="44314" xr:uid="{00000000-0005-0000-0000-0000577E0000}"/>
    <cellStyle name="Migliaia 6 4 2 5 3 2 3" xfId="32897" xr:uid="{00000000-0005-0000-0000-0000587E0000}"/>
    <cellStyle name="Migliaia 6 4 2 5 3 3" xfId="15769" xr:uid="{00000000-0005-0000-0000-0000597E0000}"/>
    <cellStyle name="Migliaia 6 4 2 5 3 3 2" xfId="38606" xr:uid="{00000000-0005-0000-0000-00005A7E0000}"/>
    <cellStyle name="Migliaia 6 4 2 5 3 4" xfId="27189" xr:uid="{00000000-0005-0000-0000-00005B7E0000}"/>
    <cellStyle name="Migliaia 6 4 2 5 4" xfId="7206" xr:uid="{00000000-0005-0000-0000-00005C7E0000}"/>
    <cellStyle name="Migliaia 6 4 2 5 4 2" xfId="18623" xr:uid="{00000000-0005-0000-0000-00005D7E0000}"/>
    <cellStyle name="Migliaia 6 4 2 5 4 2 2" xfId="41460" xr:uid="{00000000-0005-0000-0000-00005E7E0000}"/>
    <cellStyle name="Migliaia 6 4 2 5 4 3" xfId="30043" xr:uid="{00000000-0005-0000-0000-00005F7E0000}"/>
    <cellStyle name="Migliaia 6 4 2 5 5" xfId="12915" xr:uid="{00000000-0005-0000-0000-0000607E0000}"/>
    <cellStyle name="Migliaia 6 4 2 5 5 2" xfId="35752" xr:uid="{00000000-0005-0000-0000-0000617E0000}"/>
    <cellStyle name="Migliaia 6 4 2 5 6" xfId="24335" xr:uid="{00000000-0005-0000-0000-0000627E0000}"/>
    <cellStyle name="Migliaia 6 4 2 6" xfId="1710" xr:uid="{00000000-0005-0000-0000-0000637E0000}"/>
    <cellStyle name="Migliaia 6 4 2 6 2" xfId="3139" xr:uid="{00000000-0005-0000-0000-0000647E0000}"/>
    <cellStyle name="Migliaia 6 4 2 6 2 2" xfId="5995" xr:uid="{00000000-0005-0000-0000-0000657E0000}"/>
    <cellStyle name="Migliaia 6 4 2 6 2 2 2" xfId="11703" xr:uid="{00000000-0005-0000-0000-0000667E0000}"/>
    <cellStyle name="Migliaia 6 4 2 6 2 2 2 2" xfId="23121" xr:uid="{00000000-0005-0000-0000-0000677E0000}"/>
    <cellStyle name="Migliaia 6 4 2 6 2 2 2 2 2" xfId="45958" xr:uid="{00000000-0005-0000-0000-0000687E0000}"/>
    <cellStyle name="Migliaia 6 4 2 6 2 2 2 3" xfId="34541" xr:uid="{00000000-0005-0000-0000-0000697E0000}"/>
    <cellStyle name="Migliaia 6 4 2 6 2 2 3" xfId="17413" xr:uid="{00000000-0005-0000-0000-00006A7E0000}"/>
    <cellStyle name="Migliaia 6 4 2 6 2 2 3 2" xfId="40250" xr:uid="{00000000-0005-0000-0000-00006B7E0000}"/>
    <cellStyle name="Migliaia 6 4 2 6 2 2 4" xfId="28833" xr:uid="{00000000-0005-0000-0000-00006C7E0000}"/>
    <cellStyle name="Migliaia 6 4 2 6 2 3" xfId="8850" xr:uid="{00000000-0005-0000-0000-00006D7E0000}"/>
    <cellStyle name="Migliaia 6 4 2 6 2 3 2" xfId="20267" xr:uid="{00000000-0005-0000-0000-00006E7E0000}"/>
    <cellStyle name="Migliaia 6 4 2 6 2 3 2 2" xfId="43104" xr:uid="{00000000-0005-0000-0000-00006F7E0000}"/>
    <cellStyle name="Migliaia 6 4 2 6 2 3 3" xfId="31687" xr:uid="{00000000-0005-0000-0000-0000707E0000}"/>
    <cellStyle name="Migliaia 6 4 2 6 2 4" xfId="14559" xr:uid="{00000000-0005-0000-0000-0000717E0000}"/>
    <cellStyle name="Migliaia 6 4 2 6 2 4 2" xfId="37396" xr:uid="{00000000-0005-0000-0000-0000727E0000}"/>
    <cellStyle name="Migliaia 6 4 2 6 2 5" xfId="25979" xr:uid="{00000000-0005-0000-0000-0000737E0000}"/>
    <cellStyle name="Migliaia 6 4 2 6 3" xfId="4568" xr:uid="{00000000-0005-0000-0000-0000747E0000}"/>
    <cellStyle name="Migliaia 6 4 2 6 3 2" xfId="10277" xr:uid="{00000000-0005-0000-0000-0000757E0000}"/>
    <cellStyle name="Migliaia 6 4 2 6 3 2 2" xfId="21694" xr:uid="{00000000-0005-0000-0000-0000767E0000}"/>
    <cellStyle name="Migliaia 6 4 2 6 3 2 2 2" xfId="44531" xr:uid="{00000000-0005-0000-0000-0000777E0000}"/>
    <cellStyle name="Migliaia 6 4 2 6 3 2 3" xfId="33114" xr:uid="{00000000-0005-0000-0000-0000787E0000}"/>
    <cellStyle name="Migliaia 6 4 2 6 3 3" xfId="15986" xr:uid="{00000000-0005-0000-0000-0000797E0000}"/>
    <cellStyle name="Migliaia 6 4 2 6 3 3 2" xfId="38823" xr:uid="{00000000-0005-0000-0000-00007A7E0000}"/>
    <cellStyle name="Migliaia 6 4 2 6 3 4" xfId="27406" xr:uid="{00000000-0005-0000-0000-00007B7E0000}"/>
    <cellStyle name="Migliaia 6 4 2 6 4" xfId="7423" xr:uid="{00000000-0005-0000-0000-00007C7E0000}"/>
    <cellStyle name="Migliaia 6 4 2 6 4 2" xfId="18840" xr:uid="{00000000-0005-0000-0000-00007D7E0000}"/>
    <cellStyle name="Migliaia 6 4 2 6 4 2 2" xfId="41677" xr:uid="{00000000-0005-0000-0000-00007E7E0000}"/>
    <cellStyle name="Migliaia 6 4 2 6 4 3" xfId="30260" xr:uid="{00000000-0005-0000-0000-00007F7E0000}"/>
    <cellStyle name="Migliaia 6 4 2 6 5" xfId="13132" xr:uid="{00000000-0005-0000-0000-0000807E0000}"/>
    <cellStyle name="Migliaia 6 4 2 6 5 2" xfId="35969" xr:uid="{00000000-0005-0000-0000-0000817E0000}"/>
    <cellStyle name="Migliaia 6 4 2 6 6" xfId="24552" xr:uid="{00000000-0005-0000-0000-0000827E0000}"/>
    <cellStyle name="Migliaia 6 4 2 7" xfId="2054" xr:uid="{00000000-0005-0000-0000-0000837E0000}"/>
    <cellStyle name="Migliaia 6 4 2 7 2" xfId="4910" xr:uid="{00000000-0005-0000-0000-0000847E0000}"/>
    <cellStyle name="Migliaia 6 4 2 7 2 2" xfId="10618" xr:uid="{00000000-0005-0000-0000-0000857E0000}"/>
    <cellStyle name="Migliaia 6 4 2 7 2 2 2" xfId="22036" xr:uid="{00000000-0005-0000-0000-0000867E0000}"/>
    <cellStyle name="Migliaia 6 4 2 7 2 2 2 2" xfId="44873" xr:uid="{00000000-0005-0000-0000-0000877E0000}"/>
    <cellStyle name="Migliaia 6 4 2 7 2 2 3" xfId="33456" xr:uid="{00000000-0005-0000-0000-0000887E0000}"/>
    <cellStyle name="Migliaia 6 4 2 7 2 3" xfId="16328" xr:uid="{00000000-0005-0000-0000-0000897E0000}"/>
    <cellStyle name="Migliaia 6 4 2 7 2 3 2" xfId="39165" xr:uid="{00000000-0005-0000-0000-00008A7E0000}"/>
    <cellStyle name="Migliaia 6 4 2 7 2 4" xfId="27748" xr:uid="{00000000-0005-0000-0000-00008B7E0000}"/>
    <cellStyle name="Migliaia 6 4 2 7 3" xfId="7765" xr:uid="{00000000-0005-0000-0000-00008C7E0000}"/>
    <cellStyle name="Migliaia 6 4 2 7 3 2" xfId="19182" xr:uid="{00000000-0005-0000-0000-00008D7E0000}"/>
    <cellStyle name="Migliaia 6 4 2 7 3 2 2" xfId="42019" xr:uid="{00000000-0005-0000-0000-00008E7E0000}"/>
    <cellStyle name="Migliaia 6 4 2 7 3 3" xfId="30602" xr:uid="{00000000-0005-0000-0000-00008F7E0000}"/>
    <cellStyle name="Migliaia 6 4 2 7 4" xfId="13474" xr:uid="{00000000-0005-0000-0000-0000907E0000}"/>
    <cellStyle name="Migliaia 6 4 2 7 4 2" xfId="36311" xr:uid="{00000000-0005-0000-0000-0000917E0000}"/>
    <cellStyle name="Migliaia 6 4 2 7 5" xfId="24894" xr:uid="{00000000-0005-0000-0000-0000927E0000}"/>
    <cellStyle name="Migliaia 6 4 2 8" xfId="3483" xr:uid="{00000000-0005-0000-0000-0000937E0000}"/>
    <cellStyle name="Migliaia 6 4 2 8 2" xfId="9192" xr:uid="{00000000-0005-0000-0000-0000947E0000}"/>
    <cellStyle name="Migliaia 6 4 2 8 2 2" xfId="20609" xr:uid="{00000000-0005-0000-0000-0000957E0000}"/>
    <cellStyle name="Migliaia 6 4 2 8 2 2 2" xfId="43446" xr:uid="{00000000-0005-0000-0000-0000967E0000}"/>
    <cellStyle name="Migliaia 6 4 2 8 2 3" xfId="32029" xr:uid="{00000000-0005-0000-0000-0000977E0000}"/>
    <cellStyle name="Migliaia 6 4 2 8 3" xfId="14901" xr:uid="{00000000-0005-0000-0000-0000987E0000}"/>
    <cellStyle name="Migliaia 6 4 2 8 3 2" xfId="37738" xr:uid="{00000000-0005-0000-0000-0000997E0000}"/>
    <cellStyle name="Migliaia 6 4 2 8 4" xfId="26321" xr:uid="{00000000-0005-0000-0000-00009A7E0000}"/>
    <cellStyle name="Migliaia 6 4 2 9" xfId="6338" xr:uid="{00000000-0005-0000-0000-00009B7E0000}"/>
    <cellStyle name="Migliaia 6 4 2 9 2" xfId="17755" xr:uid="{00000000-0005-0000-0000-00009C7E0000}"/>
    <cellStyle name="Migliaia 6 4 2 9 2 2" xfId="40592" xr:uid="{00000000-0005-0000-0000-00009D7E0000}"/>
    <cellStyle name="Migliaia 6 4 2 9 3" xfId="29175" xr:uid="{00000000-0005-0000-0000-00009E7E0000}"/>
    <cellStyle name="Migliaia 6 4 3" xfId="575" xr:uid="{00000000-0005-0000-0000-00009F7E0000}"/>
    <cellStyle name="Migliaia 6 4 3 2" xfId="2157" xr:uid="{00000000-0005-0000-0000-0000A07E0000}"/>
    <cellStyle name="Migliaia 6 4 3 2 2" xfId="5013" xr:uid="{00000000-0005-0000-0000-0000A17E0000}"/>
    <cellStyle name="Migliaia 6 4 3 2 2 2" xfId="10721" xr:uid="{00000000-0005-0000-0000-0000A27E0000}"/>
    <cellStyle name="Migliaia 6 4 3 2 2 2 2" xfId="22139" xr:uid="{00000000-0005-0000-0000-0000A37E0000}"/>
    <cellStyle name="Migliaia 6 4 3 2 2 2 2 2" xfId="44976" xr:uid="{00000000-0005-0000-0000-0000A47E0000}"/>
    <cellStyle name="Migliaia 6 4 3 2 2 2 3" xfId="33559" xr:uid="{00000000-0005-0000-0000-0000A57E0000}"/>
    <cellStyle name="Migliaia 6 4 3 2 2 3" xfId="16431" xr:uid="{00000000-0005-0000-0000-0000A67E0000}"/>
    <cellStyle name="Migliaia 6 4 3 2 2 3 2" xfId="39268" xr:uid="{00000000-0005-0000-0000-0000A77E0000}"/>
    <cellStyle name="Migliaia 6 4 3 2 2 4" xfId="27851" xr:uid="{00000000-0005-0000-0000-0000A87E0000}"/>
    <cellStyle name="Migliaia 6 4 3 2 3" xfId="7868" xr:uid="{00000000-0005-0000-0000-0000A97E0000}"/>
    <cellStyle name="Migliaia 6 4 3 2 3 2" xfId="19285" xr:uid="{00000000-0005-0000-0000-0000AA7E0000}"/>
    <cellStyle name="Migliaia 6 4 3 2 3 2 2" xfId="42122" xr:uid="{00000000-0005-0000-0000-0000AB7E0000}"/>
    <cellStyle name="Migliaia 6 4 3 2 3 3" xfId="30705" xr:uid="{00000000-0005-0000-0000-0000AC7E0000}"/>
    <cellStyle name="Migliaia 6 4 3 2 4" xfId="13577" xr:uid="{00000000-0005-0000-0000-0000AD7E0000}"/>
    <cellStyle name="Migliaia 6 4 3 2 4 2" xfId="36414" xr:uid="{00000000-0005-0000-0000-0000AE7E0000}"/>
    <cellStyle name="Migliaia 6 4 3 2 5" xfId="24997" xr:uid="{00000000-0005-0000-0000-0000AF7E0000}"/>
    <cellStyle name="Migliaia 6 4 3 3" xfId="3586" xr:uid="{00000000-0005-0000-0000-0000B07E0000}"/>
    <cellStyle name="Migliaia 6 4 3 3 2" xfId="9295" xr:uid="{00000000-0005-0000-0000-0000B17E0000}"/>
    <cellStyle name="Migliaia 6 4 3 3 2 2" xfId="20712" xr:uid="{00000000-0005-0000-0000-0000B27E0000}"/>
    <cellStyle name="Migliaia 6 4 3 3 2 2 2" xfId="43549" xr:uid="{00000000-0005-0000-0000-0000B37E0000}"/>
    <cellStyle name="Migliaia 6 4 3 3 2 3" xfId="32132" xr:uid="{00000000-0005-0000-0000-0000B47E0000}"/>
    <cellStyle name="Migliaia 6 4 3 3 3" xfId="15004" xr:uid="{00000000-0005-0000-0000-0000B57E0000}"/>
    <cellStyle name="Migliaia 6 4 3 3 3 2" xfId="37841" xr:uid="{00000000-0005-0000-0000-0000B67E0000}"/>
    <cellStyle name="Migliaia 6 4 3 3 4" xfId="26424" xr:uid="{00000000-0005-0000-0000-0000B77E0000}"/>
    <cellStyle name="Migliaia 6 4 3 4" xfId="6441" xr:uid="{00000000-0005-0000-0000-0000B87E0000}"/>
    <cellStyle name="Migliaia 6 4 3 4 2" xfId="17858" xr:uid="{00000000-0005-0000-0000-0000B97E0000}"/>
    <cellStyle name="Migliaia 6 4 3 4 2 2" xfId="40695" xr:uid="{00000000-0005-0000-0000-0000BA7E0000}"/>
    <cellStyle name="Migliaia 6 4 3 4 3" xfId="29278" xr:uid="{00000000-0005-0000-0000-0000BB7E0000}"/>
    <cellStyle name="Migliaia 6 4 3 5" xfId="12150" xr:uid="{00000000-0005-0000-0000-0000BC7E0000}"/>
    <cellStyle name="Migliaia 6 4 3 5 2" xfId="34987" xr:uid="{00000000-0005-0000-0000-0000BD7E0000}"/>
    <cellStyle name="Migliaia 6 4 3 6" xfId="23570" xr:uid="{00000000-0005-0000-0000-0000BE7E0000}"/>
    <cellStyle name="Migliaia 6 4 4" xfId="838" xr:uid="{00000000-0005-0000-0000-0000BF7E0000}"/>
    <cellStyle name="Migliaia 6 4 4 2" xfId="2374" xr:uid="{00000000-0005-0000-0000-0000C07E0000}"/>
    <cellStyle name="Migliaia 6 4 4 2 2" xfId="5230" xr:uid="{00000000-0005-0000-0000-0000C17E0000}"/>
    <cellStyle name="Migliaia 6 4 4 2 2 2" xfId="10938" xr:uid="{00000000-0005-0000-0000-0000C27E0000}"/>
    <cellStyle name="Migliaia 6 4 4 2 2 2 2" xfId="22356" xr:uid="{00000000-0005-0000-0000-0000C37E0000}"/>
    <cellStyle name="Migliaia 6 4 4 2 2 2 2 2" xfId="45193" xr:uid="{00000000-0005-0000-0000-0000C47E0000}"/>
    <cellStyle name="Migliaia 6 4 4 2 2 2 3" xfId="33776" xr:uid="{00000000-0005-0000-0000-0000C57E0000}"/>
    <cellStyle name="Migliaia 6 4 4 2 2 3" xfId="16648" xr:uid="{00000000-0005-0000-0000-0000C67E0000}"/>
    <cellStyle name="Migliaia 6 4 4 2 2 3 2" xfId="39485" xr:uid="{00000000-0005-0000-0000-0000C77E0000}"/>
    <cellStyle name="Migliaia 6 4 4 2 2 4" xfId="28068" xr:uid="{00000000-0005-0000-0000-0000C87E0000}"/>
    <cellStyle name="Migliaia 6 4 4 2 3" xfId="8085" xr:uid="{00000000-0005-0000-0000-0000C97E0000}"/>
    <cellStyle name="Migliaia 6 4 4 2 3 2" xfId="19502" xr:uid="{00000000-0005-0000-0000-0000CA7E0000}"/>
    <cellStyle name="Migliaia 6 4 4 2 3 2 2" xfId="42339" xr:uid="{00000000-0005-0000-0000-0000CB7E0000}"/>
    <cellStyle name="Migliaia 6 4 4 2 3 3" xfId="30922" xr:uid="{00000000-0005-0000-0000-0000CC7E0000}"/>
    <cellStyle name="Migliaia 6 4 4 2 4" xfId="13794" xr:uid="{00000000-0005-0000-0000-0000CD7E0000}"/>
    <cellStyle name="Migliaia 6 4 4 2 4 2" xfId="36631" xr:uid="{00000000-0005-0000-0000-0000CE7E0000}"/>
    <cellStyle name="Migliaia 6 4 4 2 5" xfId="25214" xr:uid="{00000000-0005-0000-0000-0000CF7E0000}"/>
    <cellStyle name="Migliaia 6 4 4 3" xfId="3803" xr:uid="{00000000-0005-0000-0000-0000D07E0000}"/>
    <cellStyle name="Migliaia 6 4 4 3 2" xfId="9512" xr:uid="{00000000-0005-0000-0000-0000D17E0000}"/>
    <cellStyle name="Migliaia 6 4 4 3 2 2" xfId="20929" xr:uid="{00000000-0005-0000-0000-0000D27E0000}"/>
    <cellStyle name="Migliaia 6 4 4 3 2 2 2" xfId="43766" xr:uid="{00000000-0005-0000-0000-0000D37E0000}"/>
    <cellStyle name="Migliaia 6 4 4 3 2 3" xfId="32349" xr:uid="{00000000-0005-0000-0000-0000D47E0000}"/>
    <cellStyle name="Migliaia 6 4 4 3 3" xfId="15221" xr:uid="{00000000-0005-0000-0000-0000D57E0000}"/>
    <cellStyle name="Migliaia 6 4 4 3 3 2" xfId="38058" xr:uid="{00000000-0005-0000-0000-0000D67E0000}"/>
    <cellStyle name="Migliaia 6 4 4 3 4" xfId="26641" xr:uid="{00000000-0005-0000-0000-0000D77E0000}"/>
    <cellStyle name="Migliaia 6 4 4 4" xfId="6658" xr:uid="{00000000-0005-0000-0000-0000D87E0000}"/>
    <cellStyle name="Migliaia 6 4 4 4 2" xfId="18075" xr:uid="{00000000-0005-0000-0000-0000D97E0000}"/>
    <cellStyle name="Migliaia 6 4 4 4 2 2" xfId="40912" xr:uid="{00000000-0005-0000-0000-0000DA7E0000}"/>
    <cellStyle name="Migliaia 6 4 4 4 3" xfId="29495" xr:uid="{00000000-0005-0000-0000-0000DB7E0000}"/>
    <cellStyle name="Migliaia 6 4 4 5" xfId="12367" xr:uid="{00000000-0005-0000-0000-0000DC7E0000}"/>
    <cellStyle name="Migliaia 6 4 4 5 2" xfId="35204" xr:uid="{00000000-0005-0000-0000-0000DD7E0000}"/>
    <cellStyle name="Migliaia 6 4 4 6" xfId="23787" xr:uid="{00000000-0005-0000-0000-0000DE7E0000}"/>
    <cellStyle name="Migliaia 6 4 5" xfId="1085" xr:uid="{00000000-0005-0000-0000-0000DF7E0000}"/>
    <cellStyle name="Migliaia 6 4 5 2" xfId="2591" xr:uid="{00000000-0005-0000-0000-0000E07E0000}"/>
    <cellStyle name="Migliaia 6 4 5 2 2" xfId="5447" xr:uid="{00000000-0005-0000-0000-0000E17E0000}"/>
    <cellStyle name="Migliaia 6 4 5 2 2 2" xfId="11155" xr:uid="{00000000-0005-0000-0000-0000E27E0000}"/>
    <cellStyle name="Migliaia 6 4 5 2 2 2 2" xfId="22573" xr:uid="{00000000-0005-0000-0000-0000E37E0000}"/>
    <cellStyle name="Migliaia 6 4 5 2 2 2 2 2" xfId="45410" xr:uid="{00000000-0005-0000-0000-0000E47E0000}"/>
    <cellStyle name="Migliaia 6 4 5 2 2 2 3" xfId="33993" xr:uid="{00000000-0005-0000-0000-0000E57E0000}"/>
    <cellStyle name="Migliaia 6 4 5 2 2 3" xfId="16865" xr:uid="{00000000-0005-0000-0000-0000E67E0000}"/>
    <cellStyle name="Migliaia 6 4 5 2 2 3 2" xfId="39702" xr:uid="{00000000-0005-0000-0000-0000E77E0000}"/>
    <cellStyle name="Migliaia 6 4 5 2 2 4" xfId="28285" xr:uid="{00000000-0005-0000-0000-0000E87E0000}"/>
    <cellStyle name="Migliaia 6 4 5 2 3" xfId="8302" xr:uid="{00000000-0005-0000-0000-0000E97E0000}"/>
    <cellStyle name="Migliaia 6 4 5 2 3 2" xfId="19719" xr:uid="{00000000-0005-0000-0000-0000EA7E0000}"/>
    <cellStyle name="Migliaia 6 4 5 2 3 2 2" xfId="42556" xr:uid="{00000000-0005-0000-0000-0000EB7E0000}"/>
    <cellStyle name="Migliaia 6 4 5 2 3 3" xfId="31139" xr:uid="{00000000-0005-0000-0000-0000EC7E0000}"/>
    <cellStyle name="Migliaia 6 4 5 2 4" xfId="14011" xr:uid="{00000000-0005-0000-0000-0000ED7E0000}"/>
    <cellStyle name="Migliaia 6 4 5 2 4 2" xfId="36848" xr:uid="{00000000-0005-0000-0000-0000EE7E0000}"/>
    <cellStyle name="Migliaia 6 4 5 2 5" xfId="25431" xr:uid="{00000000-0005-0000-0000-0000EF7E0000}"/>
    <cellStyle name="Migliaia 6 4 5 3" xfId="4020" xr:uid="{00000000-0005-0000-0000-0000F07E0000}"/>
    <cellStyle name="Migliaia 6 4 5 3 2" xfId="9729" xr:uid="{00000000-0005-0000-0000-0000F17E0000}"/>
    <cellStyle name="Migliaia 6 4 5 3 2 2" xfId="21146" xr:uid="{00000000-0005-0000-0000-0000F27E0000}"/>
    <cellStyle name="Migliaia 6 4 5 3 2 2 2" xfId="43983" xr:uid="{00000000-0005-0000-0000-0000F37E0000}"/>
    <cellStyle name="Migliaia 6 4 5 3 2 3" xfId="32566" xr:uid="{00000000-0005-0000-0000-0000F47E0000}"/>
    <cellStyle name="Migliaia 6 4 5 3 3" xfId="15438" xr:uid="{00000000-0005-0000-0000-0000F57E0000}"/>
    <cellStyle name="Migliaia 6 4 5 3 3 2" xfId="38275" xr:uid="{00000000-0005-0000-0000-0000F67E0000}"/>
    <cellStyle name="Migliaia 6 4 5 3 4" xfId="26858" xr:uid="{00000000-0005-0000-0000-0000F77E0000}"/>
    <cellStyle name="Migliaia 6 4 5 4" xfId="6875" xr:uid="{00000000-0005-0000-0000-0000F87E0000}"/>
    <cellStyle name="Migliaia 6 4 5 4 2" xfId="18292" xr:uid="{00000000-0005-0000-0000-0000F97E0000}"/>
    <cellStyle name="Migliaia 6 4 5 4 2 2" xfId="41129" xr:uid="{00000000-0005-0000-0000-0000FA7E0000}"/>
    <cellStyle name="Migliaia 6 4 5 4 3" xfId="29712" xr:uid="{00000000-0005-0000-0000-0000FB7E0000}"/>
    <cellStyle name="Migliaia 6 4 5 5" xfId="12584" xr:uid="{00000000-0005-0000-0000-0000FC7E0000}"/>
    <cellStyle name="Migliaia 6 4 5 5 2" xfId="35421" xr:uid="{00000000-0005-0000-0000-0000FD7E0000}"/>
    <cellStyle name="Migliaia 6 4 5 6" xfId="24004" xr:uid="{00000000-0005-0000-0000-0000FE7E0000}"/>
    <cellStyle name="Migliaia 6 4 6" xfId="1332" xr:uid="{00000000-0005-0000-0000-0000FF7E0000}"/>
    <cellStyle name="Migliaia 6 4 6 2" xfId="2808" xr:uid="{00000000-0005-0000-0000-0000007F0000}"/>
    <cellStyle name="Migliaia 6 4 6 2 2" xfId="5664" xr:uid="{00000000-0005-0000-0000-0000017F0000}"/>
    <cellStyle name="Migliaia 6 4 6 2 2 2" xfId="11372" xr:uid="{00000000-0005-0000-0000-0000027F0000}"/>
    <cellStyle name="Migliaia 6 4 6 2 2 2 2" xfId="22790" xr:uid="{00000000-0005-0000-0000-0000037F0000}"/>
    <cellStyle name="Migliaia 6 4 6 2 2 2 2 2" xfId="45627" xr:uid="{00000000-0005-0000-0000-0000047F0000}"/>
    <cellStyle name="Migliaia 6 4 6 2 2 2 3" xfId="34210" xr:uid="{00000000-0005-0000-0000-0000057F0000}"/>
    <cellStyle name="Migliaia 6 4 6 2 2 3" xfId="17082" xr:uid="{00000000-0005-0000-0000-0000067F0000}"/>
    <cellStyle name="Migliaia 6 4 6 2 2 3 2" xfId="39919" xr:uid="{00000000-0005-0000-0000-0000077F0000}"/>
    <cellStyle name="Migliaia 6 4 6 2 2 4" xfId="28502" xr:uid="{00000000-0005-0000-0000-0000087F0000}"/>
    <cellStyle name="Migliaia 6 4 6 2 3" xfId="8519" xr:uid="{00000000-0005-0000-0000-0000097F0000}"/>
    <cellStyle name="Migliaia 6 4 6 2 3 2" xfId="19936" xr:uid="{00000000-0005-0000-0000-00000A7F0000}"/>
    <cellStyle name="Migliaia 6 4 6 2 3 2 2" xfId="42773" xr:uid="{00000000-0005-0000-0000-00000B7F0000}"/>
    <cellStyle name="Migliaia 6 4 6 2 3 3" xfId="31356" xr:uid="{00000000-0005-0000-0000-00000C7F0000}"/>
    <cellStyle name="Migliaia 6 4 6 2 4" xfId="14228" xr:uid="{00000000-0005-0000-0000-00000D7F0000}"/>
    <cellStyle name="Migliaia 6 4 6 2 4 2" xfId="37065" xr:uid="{00000000-0005-0000-0000-00000E7F0000}"/>
    <cellStyle name="Migliaia 6 4 6 2 5" xfId="25648" xr:uid="{00000000-0005-0000-0000-00000F7F0000}"/>
    <cellStyle name="Migliaia 6 4 6 3" xfId="4237" xr:uid="{00000000-0005-0000-0000-0000107F0000}"/>
    <cellStyle name="Migliaia 6 4 6 3 2" xfId="9946" xr:uid="{00000000-0005-0000-0000-0000117F0000}"/>
    <cellStyle name="Migliaia 6 4 6 3 2 2" xfId="21363" xr:uid="{00000000-0005-0000-0000-0000127F0000}"/>
    <cellStyle name="Migliaia 6 4 6 3 2 2 2" xfId="44200" xr:uid="{00000000-0005-0000-0000-0000137F0000}"/>
    <cellStyle name="Migliaia 6 4 6 3 2 3" xfId="32783" xr:uid="{00000000-0005-0000-0000-0000147F0000}"/>
    <cellStyle name="Migliaia 6 4 6 3 3" xfId="15655" xr:uid="{00000000-0005-0000-0000-0000157F0000}"/>
    <cellStyle name="Migliaia 6 4 6 3 3 2" xfId="38492" xr:uid="{00000000-0005-0000-0000-0000167F0000}"/>
    <cellStyle name="Migliaia 6 4 6 3 4" xfId="27075" xr:uid="{00000000-0005-0000-0000-0000177F0000}"/>
    <cellStyle name="Migliaia 6 4 6 4" xfId="7092" xr:uid="{00000000-0005-0000-0000-0000187F0000}"/>
    <cellStyle name="Migliaia 6 4 6 4 2" xfId="18509" xr:uid="{00000000-0005-0000-0000-0000197F0000}"/>
    <cellStyle name="Migliaia 6 4 6 4 2 2" xfId="41346" xr:uid="{00000000-0005-0000-0000-00001A7F0000}"/>
    <cellStyle name="Migliaia 6 4 6 4 3" xfId="29929" xr:uid="{00000000-0005-0000-0000-00001B7F0000}"/>
    <cellStyle name="Migliaia 6 4 6 5" xfId="12801" xr:uid="{00000000-0005-0000-0000-00001C7F0000}"/>
    <cellStyle name="Migliaia 6 4 6 5 2" xfId="35638" xr:uid="{00000000-0005-0000-0000-00001D7F0000}"/>
    <cellStyle name="Migliaia 6 4 6 6" xfId="24221" xr:uid="{00000000-0005-0000-0000-00001E7F0000}"/>
    <cellStyle name="Migliaia 6 4 7" xfId="1579" xr:uid="{00000000-0005-0000-0000-00001F7F0000}"/>
    <cellStyle name="Migliaia 6 4 7 2" xfId="3025" xr:uid="{00000000-0005-0000-0000-0000207F0000}"/>
    <cellStyle name="Migliaia 6 4 7 2 2" xfId="5881" xr:uid="{00000000-0005-0000-0000-0000217F0000}"/>
    <cellStyle name="Migliaia 6 4 7 2 2 2" xfId="11589" xr:uid="{00000000-0005-0000-0000-0000227F0000}"/>
    <cellStyle name="Migliaia 6 4 7 2 2 2 2" xfId="23007" xr:uid="{00000000-0005-0000-0000-0000237F0000}"/>
    <cellStyle name="Migliaia 6 4 7 2 2 2 2 2" xfId="45844" xr:uid="{00000000-0005-0000-0000-0000247F0000}"/>
    <cellStyle name="Migliaia 6 4 7 2 2 2 3" xfId="34427" xr:uid="{00000000-0005-0000-0000-0000257F0000}"/>
    <cellStyle name="Migliaia 6 4 7 2 2 3" xfId="17299" xr:uid="{00000000-0005-0000-0000-0000267F0000}"/>
    <cellStyle name="Migliaia 6 4 7 2 2 3 2" xfId="40136" xr:uid="{00000000-0005-0000-0000-0000277F0000}"/>
    <cellStyle name="Migliaia 6 4 7 2 2 4" xfId="28719" xr:uid="{00000000-0005-0000-0000-0000287F0000}"/>
    <cellStyle name="Migliaia 6 4 7 2 3" xfId="8736" xr:uid="{00000000-0005-0000-0000-0000297F0000}"/>
    <cellStyle name="Migliaia 6 4 7 2 3 2" xfId="20153" xr:uid="{00000000-0005-0000-0000-00002A7F0000}"/>
    <cellStyle name="Migliaia 6 4 7 2 3 2 2" xfId="42990" xr:uid="{00000000-0005-0000-0000-00002B7F0000}"/>
    <cellStyle name="Migliaia 6 4 7 2 3 3" xfId="31573" xr:uid="{00000000-0005-0000-0000-00002C7F0000}"/>
    <cellStyle name="Migliaia 6 4 7 2 4" xfId="14445" xr:uid="{00000000-0005-0000-0000-00002D7F0000}"/>
    <cellStyle name="Migliaia 6 4 7 2 4 2" xfId="37282" xr:uid="{00000000-0005-0000-0000-00002E7F0000}"/>
    <cellStyle name="Migliaia 6 4 7 2 5" xfId="25865" xr:uid="{00000000-0005-0000-0000-00002F7F0000}"/>
    <cellStyle name="Migliaia 6 4 7 3" xfId="4454" xr:uid="{00000000-0005-0000-0000-0000307F0000}"/>
    <cellStyle name="Migliaia 6 4 7 3 2" xfId="10163" xr:uid="{00000000-0005-0000-0000-0000317F0000}"/>
    <cellStyle name="Migliaia 6 4 7 3 2 2" xfId="21580" xr:uid="{00000000-0005-0000-0000-0000327F0000}"/>
    <cellStyle name="Migliaia 6 4 7 3 2 2 2" xfId="44417" xr:uid="{00000000-0005-0000-0000-0000337F0000}"/>
    <cellStyle name="Migliaia 6 4 7 3 2 3" xfId="33000" xr:uid="{00000000-0005-0000-0000-0000347F0000}"/>
    <cellStyle name="Migliaia 6 4 7 3 3" xfId="15872" xr:uid="{00000000-0005-0000-0000-0000357F0000}"/>
    <cellStyle name="Migliaia 6 4 7 3 3 2" xfId="38709" xr:uid="{00000000-0005-0000-0000-0000367F0000}"/>
    <cellStyle name="Migliaia 6 4 7 3 4" xfId="27292" xr:uid="{00000000-0005-0000-0000-0000377F0000}"/>
    <cellStyle name="Migliaia 6 4 7 4" xfId="7309" xr:uid="{00000000-0005-0000-0000-0000387F0000}"/>
    <cellStyle name="Migliaia 6 4 7 4 2" xfId="18726" xr:uid="{00000000-0005-0000-0000-0000397F0000}"/>
    <cellStyle name="Migliaia 6 4 7 4 2 2" xfId="41563" xr:uid="{00000000-0005-0000-0000-00003A7F0000}"/>
    <cellStyle name="Migliaia 6 4 7 4 3" xfId="30146" xr:uid="{00000000-0005-0000-0000-00003B7F0000}"/>
    <cellStyle name="Migliaia 6 4 7 5" xfId="13018" xr:uid="{00000000-0005-0000-0000-00003C7F0000}"/>
    <cellStyle name="Migliaia 6 4 7 5 2" xfId="35855" xr:uid="{00000000-0005-0000-0000-00003D7F0000}"/>
    <cellStyle name="Migliaia 6 4 7 6" xfId="24438" xr:uid="{00000000-0005-0000-0000-00003E7F0000}"/>
    <cellStyle name="Migliaia 6 4 8" xfId="1929" xr:uid="{00000000-0005-0000-0000-00003F7F0000}"/>
    <cellStyle name="Migliaia 6 4 8 2" xfId="4785" xr:uid="{00000000-0005-0000-0000-0000407F0000}"/>
    <cellStyle name="Migliaia 6 4 8 2 2" xfId="10494" xr:uid="{00000000-0005-0000-0000-0000417F0000}"/>
    <cellStyle name="Migliaia 6 4 8 2 2 2" xfId="21911" xr:uid="{00000000-0005-0000-0000-0000427F0000}"/>
    <cellStyle name="Migliaia 6 4 8 2 2 2 2" xfId="44748" xr:uid="{00000000-0005-0000-0000-0000437F0000}"/>
    <cellStyle name="Migliaia 6 4 8 2 2 3" xfId="33331" xr:uid="{00000000-0005-0000-0000-0000447F0000}"/>
    <cellStyle name="Migliaia 6 4 8 2 3" xfId="16203" xr:uid="{00000000-0005-0000-0000-0000457F0000}"/>
    <cellStyle name="Migliaia 6 4 8 2 3 2" xfId="39040" xr:uid="{00000000-0005-0000-0000-0000467F0000}"/>
    <cellStyle name="Migliaia 6 4 8 2 4" xfId="27623" xr:uid="{00000000-0005-0000-0000-0000477F0000}"/>
    <cellStyle name="Migliaia 6 4 8 3" xfId="7640" xr:uid="{00000000-0005-0000-0000-0000487F0000}"/>
    <cellStyle name="Migliaia 6 4 8 3 2" xfId="19057" xr:uid="{00000000-0005-0000-0000-0000497F0000}"/>
    <cellStyle name="Migliaia 6 4 8 3 2 2" xfId="41894" xr:uid="{00000000-0005-0000-0000-00004A7F0000}"/>
    <cellStyle name="Migliaia 6 4 8 3 3" xfId="30477" xr:uid="{00000000-0005-0000-0000-00004B7F0000}"/>
    <cellStyle name="Migliaia 6 4 8 4" xfId="13349" xr:uid="{00000000-0005-0000-0000-00004C7F0000}"/>
    <cellStyle name="Migliaia 6 4 8 4 2" xfId="36186" xr:uid="{00000000-0005-0000-0000-00004D7F0000}"/>
    <cellStyle name="Migliaia 6 4 8 5" xfId="24769" xr:uid="{00000000-0005-0000-0000-00004E7F0000}"/>
    <cellStyle name="Migliaia 6 4 9" xfId="3358" xr:uid="{00000000-0005-0000-0000-00004F7F0000}"/>
    <cellStyle name="Migliaia 6 4 9 2" xfId="9067" xr:uid="{00000000-0005-0000-0000-0000507F0000}"/>
    <cellStyle name="Migliaia 6 4 9 2 2" xfId="20484" xr:uid="{00000000-0005-0000-0000-0000517F0000}"/>
    <cellStyle name="Migliaia 6 4 9 2 2 2" xfId="43321" xr:uid="{00000000-0005-0000-0000-0000527F0000}"/>
    <cellStyle name="Migliaia 6 4 9 2 3" xfId="31904" xr:uid="{00000000-0005-0000-0000-0000537F0000}"/>
    <cellStyle name="Migliaia 6 4 9 3" xfId="14776" xr:uid="{00000000-0005-0000-0000-0000547F0000}"/>
    <cellStyle name="Migliaia 6 4 9 3 2" xfId="37613" xr:uid="{00000000-0005-0000-0000-0000557F0000}"/>
    <cellStyle name="Migliaia 6 4 9 4" xfId="26196" xr:uid="{00000000-0005-0000-0000-0000567F0000}"/>
    <cellStyle name="Migliaia 6 5" xfId="276" xr:uid="{00000000-0005-0000-0000-0000577F0000}"/>
    <cellStyle name="Migliaia 6 5 10" xfId="6189" xr:uid="{00000000-0005-0000-0000-0000587F0000}"/>
    <cellStyle name="Migliaia 6 5 10 2" xfId="17606" xr:uid="{00000000-0005-0000-0000-0000597F0000}"/>
    <cellStyle name="Migliaia 6 5 10 2 2" xfId="40443" xr:uid="{00000000-0005-0000-0000-00005A7F0000}"/>
    <cellStyle name="Migliaia 6 5 10 3" xfId="29026" xr:uid="{00000000-0005-0000-0000-00005B7F0000}"/>
    <cellStyle name="Migliaia 6 5 11" xfId="11898" xr:uid="{00000000-0005-0000-0000-00005C7F0000}"/>
    <cellStyle name="Migliaia 6 5 11 2" xfId="34735" xr:uid="{00000000-0005-0000-0000-00005D7F0000}"/>
    <cellStyle name="Migliaia 6 5 12" xfId="23318" xr:uid="{00000000-0005-0000-0000-00005E7F0000}"/>
    <cellStyle name="Migliaia 6 5 2" xfId="435" xr:uid="{00000000-0005-0000-0000-00005F7F0000}"/>
    <cellStyle name="Migliaia 6 5 2 10" xfId="12027" xr:uid="{00000000-0005-0000-0000-0000607F0000}"/>
    <cellStyle name="Migliaia 6 5 2 10 2" xfId="34864" xr:uid="{00000000-0005-0000-0000-0000617F0000}"/>
    <cellStyle name="Migliaia 6 5 2 11" xfId="23447" xr:uid="{00000000-0005-0000-0000-0000627F0000}"/>
    <cellStyle name="Migliaia 6 5 2 2" xfId="689" xr:uid="{00000000-0005-0000-0000-0000637F0000}"/>
    <cellStyle name="Migliaia 6 5 2 2 2" xfId="2251" xr:uid="{00000000-0005-0000-0000-0000647F0000}"/>
    <cellStyle name="Migliaia 6 5 2 2 2 2" xfId="5107" xr:uid="{00000000-0005-0000-0000-0000657F0000}"/>
    <cellStyle name="Migliaia 6 5 2 2 2 2 2" xfId="10815" xr:uid="{00000000-0005-0000-0000-0000667F0000}"/>
    <cellStyle name="Migliaia 6 5 2 2 2 2 2 2" xfId="22233" xr:uid="{00000000-0005-0000-0000-0000677F0000}"/>
    <cellStyle name="Migliaia 6 5 2 2 2 2 2 2 2" xfId="45070" xr:uid="{00000000-0005-0000-0000-0000687F0000}"/>
    <cellStyle name="Migliaia 6 5 2 2 2 2 2 3" xfId="33653" xr:uid="{00000000-0005-0000-0000-0000697F0000}"/>
    <cellStyle name="Migliaia 6 5 2 2 2 2 3" xfId="16525" xr:uid="{00000000-0005-0000-0000-00006A7F0000}"/>
    <cellStyle name="Migliaia 6 5 2 2 2 2 3 2" xfId="39362" xr:uid="{00000000-0005-0000-0000-00006B7F0000}"/>
    <cellStyle name="Migliaia 6 5 2 2 2 2 4" xfId="27945" xr:uid="{00000000-0005-0000-0000-00006C7F0000}"/>
    <cellStyle name="Migliaia 6 5 2 2 2 3" xfId="7962" xr:uid="{00000000-0005-0000-0000-00006D7F0000}"/>
    <cellStyle name="Migliaia 6 5 2 2 2 3 2" xfId="19379" xr:uid="{00000000-0005-0000-0000-00006E7F0000}"/>
    <cellStyle name="Migliaia 6 5 2 2 2 3 2 2" xfId="42216" xr:uid="{00000000-0005-0000-0000-00006F7F0000}"/>
    <cellStyle name="Migliaia 6 5 2 2 2 3 3" xfId="30799" xr:uid="{00000000-0005-0000-0000-0000707F0000}"/>
    <cellStyle name="Migliaia 6 5 2 2 2 4" xfId="13671" xr:uid="{00000000-0005-0000-0000-0000717F0000}"/>
    <cellStyle name="Migliaia 6 5 2 2 2 4 2" xfId="36508" xr:uid="{00000000-0005-0000-0000-0000727F0000}"/>
    <cellStyle name="Migliaia 6 5 2 2 2 5" xfId="25091" xr:uid="{00000000-0005-0000-0000-0000737F0000}"/>
    <cellStyle name="Migliaia 6 5 2 2 3" xfId="3680" xr:uid="{00000000-0005-0000-0000-0000747F0000}"/>
    <cellStyle name="Migliaia 6 5 2 2 3 2" xfId="9389" xr:uid="{00000000-0005-0000-0000-0000757F0000}"/>
    <cellStyle name="Migliaia 6 5 2 2 3 2 2" xfId="20806" xr:uid="{00000000-0005-0000-0000-0000767F0000}"/>
    <cellStyle name="Migliaia 6 5 2 2 3 2 2 2" xfId="43643" xr:uid="{00000000-0005-0000-0000-0000777F0000}"/>
    <cellStyle name="Migliaia 6 5 2 2 3 2 3" xfId="32226" xr:uid="{00000000-0005-0000-0000-0000787F0000}"/>
    <cellStyle name="Migliaia 6 5 2 2 3 3" xfId="15098" xr:uid="{00000000-0005-0000-0000-0000797F0000}"/>
    <cellStyle name="Migliaia 6 5 2 2 3 3 2" xfId="37935" xr:uid="{00000000-0005-0000-0000-00007A7F0000}"/>
    <cellStyle name="Migliaia 6 5 2 2 3 4" xfId="26518" xr:uid="{00000000-0005-0000-0000-00007B7F0000}"/>
    <cellStyle name="Migliaia 6 5 2 2 4" xfId="6535" xr:uid="{00000000-0005-0000-0000-00007C7F0000}"/>
    <cellStyle name="Migliaia 6 5 2 2 4 2" xfId="17952" xr:uid="{00000000-0005-0000-0000-00007D7F0000}"/>
    <cellStyle name="Migliaia 6 5 2 2 4 2 2" xfId="40789" xr:uid="{00000000-0005-0000-0000-00007E7F0000}"/>
    <cellStyle name="Migliaia 6 5 2 2 4 3" xfId="29372" xr:uid="{00000000-0005-0000-0000-00007F7F0000}"/>
    <cellStyle name="Migliaia 6 5 2 2 5" xfId="12244" xr:uid="{00000000-0005-0000-0000-0000807F0000}"/>
    <cellStyle name="Migliaia 6 5 2 2 5 2" xfId="35081" xr:uid="{00000000-0005-0000-0000-0000817F0000}"/>
    <cellStyle name="Migliaia 6 5 2 2 6" xfId="23664" xr:uid="{00000000-0005-0000-0000-0000827F0000}"/>
    <cellStyle name="Migliaia 6 5 2 3" xfId="949" xr:uid="{00000000-0005-0000-0000-0000837F0000}"/>
    <cellStyle name="Migliaia 6 5 2 3 2" xfId="2468" xr:uid="{00000000-0005-0000-0000-0000847F0000}"/>
    <cellStyle name="Migliaia 6 5 2 3 2 2" xfId="5324" xr:uid="{00000000-0005-0000-0000-0000857F0000}"/>
    <cellStyle name="Migliaia 6 5 2 3 2 2 2" xfId="11032" xr:uid="{00000000-0005-0000-0000-0000867F0000}"/>
    <cellStyle name="Migliaia 6 5 2 3 2 2 2 2" xfId="22450" xr:uid="{00000000-0005-0000-0000-0000877F0000}"/>
    <cellStyle name="Migliaia 6 5 2 3 2 2 2 2 2" xfId="45287" xr:uid="{00000000-0005-0000-0000-0000887F0000}"/>
    <cellStyle name="Migliaia 6 5 2 3 2 2 2 3" xfId="33870" xr:uid="{00000000-0005-0000-0000-0000897F0000}"/>
    <cellStyle name="Migliaia 6 5 2 3 2 2 3" xfId="16742" xr:uid="{00000000-0005-0000-0000-00008A7F0000}"/>
    <cellStyle name="Migliaia 6 5 2 3 2 2 3 2" xfId="39579" xr:uid="{00000000-0005-0000-0000-00008B7F0000}"/>
    <cellStyle name="Migliaia 6 5 2 3 2 2 4" xfId="28162" xr:uid="{00000000-0005-0000-0000-00008C7F0000}"/>
    <cellStyle name="Migliaia 6 5 2 3 2 3" xfId="8179" xr:uid="{00000000-0005-0000-0000-00008D7F0000}"/>
    <cellStyle name="Migliaia 6 5 2 3 2 3 2" xfId="19596" xr:uid="{00000000-0005-0000-0000-00008E7F0000}"/>
    <cellStyle name="Migliaia 6 5 2 3 2 3 2 2" xfId="42433" xr:uid="{00000000-0005-0000-0000-00008F7F0000}"/>
    <cellStyle name="Migliaia 6 5 2 3 2 3 3" xfId="31016" xr:uid="{00000000-0005-0000-0000-0000907F0000}"/>
    <cellStyle name="Migliaia 6 5 2 3 2 4" xfId="13888" xr:uid="{00000000-0005-0000-0000-0000917F0000}"/>
    <cellStyle name="Migliaia 6 5 2 3 2 4 2" xfId="36725" xr:uid="{00000000-0005-0000-0000-0000927F0000}"/>
    <cellStyle name="Migliaia 6 5 2 3 2 5" xfId="25308" xr:uid="{00000000-0005-0000-0000-0000937F0000}"/>
    <cellStyle name="Migliaia 6 5 2 3 3" xfId="3897" xr:uid="{00000000-0005-0000-0000-0000947F0000}"/>
    <cellStyle name="Migliaia 6 5 2 3 3 2" xfId="9606" xr:uid="{00000000-0005-0000-0000-0000957F0000}"/>
    <cellStyle name="Migliaia 6 5 2 3 3 2 2" xfId="21023" xr:uid="{00000000-0005-0000-0000-0000967F0000}"/>
    <cellStyle name="Migliaia 6 5 2 3 3 2 2 2" xfId="43860" xr:uid="{00000000-0005-0000-0000-0000977F0000}"/>
    <cellStyle name="Migliaia 6 5 2 3 3 2 3" xfId="32443" xr:uid="{00000000-0005-0000-0000-0000987F0000}"/>
    <cellStyle name="Migliaia 6 5 2 3 3 3" xfId="15315" xr:uid="{00000000-0005-0000-0000-0000997F0000}"/>
    <cellStyle name="Migliaia 6 5 2 3 3 3 2" xfId="38152" xr:uid="{00000000-0005-0000-0000-00009A7F0000}"/>
    <cellStyle name="Migliaia 6 5 2 3 3 4" xfId="26735" xr:uid="{00000000-0005-0000-0000-00009B7F0000}"/>
    <cellStyle name="Migliaia 6 5 2 3 4" xfId="6752" xr:uid="{00000000-0005-0000-0000-00009C7F0000}"/>
    <cellStyle name="Migliaia 6 5 2 3 4 2" xfId="18169" xr:uid="{00000000-0005-0000-0000-00009D7F0000}"/>
    <cellStyle name="Migliaia 6 5 2 3 4 2 2" xfId="41006" xr:uid="{00000000-0005-0000-0000-00009E7F0000}"/>
    <cellStyle name="Migliaia 6 5 2 3 4 3" xfId="29589" xr:uid="{00000000-0005-0000-0000-00009F7F0000}"/>
    <cellStyle name="Migliaia 6 5 2 3 5" xfId="12461" xr:uid="{00000000-0005-0000-0000-0000A07F0000}"/>
    <cellStyle name="Migliaia 6 5 2 3 5 2" xfId="35298" xr:uid="{00000000-0005-0000-0000-0000A17F0000}"/>
    <cellStyle name="Migliaia 6 5 2 3 6" xfId="23881" xr:uid="{00000000-0005-0000-0000-0000A27F0000}"/>
    <cellStyle name="Migliaia 6 5 2 4" xfId="1196" xr:uid="{00000000-0005-0000-0000-0000A37F0000}"/>
    <cellStyle name="Migliaia 6 5 2 4 2" xfId="2685" xr:uid="{00000000-0005-0000-0000-0000A47F0000}"/>
    <cellStyle name="Migliaia 6 5 2 4 2 2" xfId="5541" xr:uid="{00000000-0005-0000-0000-0000A57F0000}"/>
    <cellStyle name="Migliaia 6 5 2 4 2 2 2" xfId="11249" xr:uid="{00000000-0005-0000-0000-0000A67F0000}"/>
    <cellStyle name="Migliaia 6 5 2 4 2 2 2 2" xfId="22667" xr:uid="{00000000-0005-0000-0000-0000A77F0000}"/>
    <cellStyle name="Migliaia 6 5 2 4 2 2 2 2 2" xfId="45504" xr:uid="{00000000-0005-0000-0000-0000A87F0000}"/>
    <cellStyle name="Migliaia 6 5 2 4 2 2 2 3" xfId="34087" xr:uid="{00000000-0005-0000-0000-0000A97F0000}"/>
    <cellStyle name="Migliaia 6 5 2 4 2 2 3" xfId="16959" xr:uid="{00000000-0005-0000-0000-0000AA7F0000}"/>
    <cellStyle name="Migliaia 6 5 2 4 2 2 3 2" xfId="39796" xr:uid="{00000000-0005-0000-0000-0000AB7F0000}"/>
    <cellStyle name="Migliaia 6 5 2 4 2 2 4" xfId="28379" xr:uid="{00000000-0005-0000-0000-0000AC7F0000}"/>
    <cellStyle name="Migliaia 6 5 2 4 2 3" xfId="8396" xr:uid="{00000000-0005-0000-0000-0000AD7F0000}"/>
    <cellStyle name="Migliaia 6 5 2 4 2 3 2" xfId="19813" xr:uid="{00000000-0005-0000-0000-0000AE7F0000}"/>
    <cellStyle name="Migliaia 6 5 2 4 2 3 2 2" xfId="42650" xr:uid="{00000000-0005-0000-0000-0000AF7F0000}"/>
    <cellStyle name="Migliaia 6 5 2 4 2 3 3" xfId="31233" xr:uid="{00000000-0005-0000-0000-0000B07F0000}"/>
    <cellStyle name="Migliaia 6 5 2 4 2 4" xfId="14105" xr:uid="{00000000-0005-0000-0000-0000B17F0000}"/>
    <cellStyle name="Migliaia 6 5 2 4 2 4 2" xfId="36942" xr:uid="{00000000-0005-0000-0000-0000B27F0000}"/>
    <cellStyle name="Migliaia 6 5 2 4 2 5" xfId="25525" xr:uid="{00000000-0005-0000-0000-0000B37F0000}"/>
    <cellStyle name="Migliaia 6 5 2 4 3" xfId="4114" xr:uid="{00000000-0005-0000-0000-0000B47F0000}"/>
    <cellStyle name="Migliaia 6 5 2 4 3 2" xfId="9823" xr:uid="{00000000-0005-0000-0000-0000B57F0000}"/>
    <cellStyle name="Migliaia 6 5 2 4 3 2 2" xfId="21240" xr:uid="{00000000-0005-0000-0000-0000B67F0000}"/>
    <cellStyle name="Migliaia 6 5 2 4 3 2 2 2" xfId="44077" xr:uid="{00000000-0005-0000-0000-0000B77F0000}"/>
    <cellStyle name="Migliaia 6 5 2 4 3 2 3" xfId="32660" xr:uid="{00000000-0005-0000-0000-0000B87F0000}"/>
    <cellStyle name="Migliaia 6 5 2 4 3 3" xfId="15532" xr:uid="{00000000-0005-0000-0000-0000B97F0000}"/>
    <cellStyle name="Migliaia 6 5 2 4 3 3 2" xfId="38369" xr:uid="{00000000-0005-0000-0000-0000BA7F0000}"/>
    <cellStyle name="Migliaia 6 5 2 4 3 4" xfId="26952" xr:uid="{00000000-0005-0000-0000-0000BB7F0000}"/>
    <cellStyle name="Migliaia 6 5 2 4 4" xfId="6969" xr:uid="{00000000-0005-0000-0000-0000BC7F0000}"/>
    <cellStyle name="Migliaia 6 5 2 4 4 2" xfId="18386" xr:uid="{00000000-0005-0000-0000-0000BD7F0000}"/>
    <cellStyle name="Migliaia 6 5 2 4 4 2 2" xfId="41223" xr:uid="{00000000-0005-0000-0000-0000BE7F0000}"/>
    <cellStyle name="Migliaia 6 5 2 4 4 3" xfId="29806" xr:uid="{00000000-0005-0000-0000-0000BF7F0000}"/>
    <cellStyle name="Migliaia 6 5 2 4 5" xfId="12678" xr:uid="{00000000-0005-0000-0000-0000C07F0000}"/>
    <cellStyle name="Migliaia 6 5 2 4 5 2" xfId="35515" xr:uid="{00000000-0005-0000-0000-0000C17F0000}"/>
    <cellStyle name="Migliaia 6 5 2 4 6" xfId="24098" xr:uid="{00000000-0005-0000-0000-0000C27F0000}"/>
    <cellStyle name="Migliaia 6 5 2 5" xfId="1443" xr:uid="{00000000-0005-0000-0000-0000C37F0000}"/>
    <cellStyle name="Migliaia 6 5 2 5 2" xfId="2902" xr:uid="{00000000-0005-0000-0000-0000C47F0000}"/>
    <cellStyle name="Migliaia 6 5 2 5 2 2" xfId="5758" xr:uid="{00000000-0005-0000-0000-0000C57F0000}"/>
    <cellStyle name="Migliaia 6 5 2 5 2 2 2" xfId="11466" xr:uid="{00000000-0005-0000-0000-0000C67F0000}"/>
    <cellStyle name="Migliaia 6 5 2 5 2 2 2 2" xfId="22884" xr:uid="{00000000-0005-0000-0000-0000C77F0000}"/>
    <cellStyle name="Migliaia 6 5 2 5 2 2 2 2 2" xfId="45721" xr:uid="{00000000-0005-0000-0000-0000C87F0000}"/>
    <cellStyle name="Migliaia 6 5 2 5 2 2 2 3" xfId="34304" xr:uid="{00000000-0005-0000-0000-0000C97F0000}"/>
    <cellStyle name="Migliaia 6 5 2 5 2 2 3" xfId="17176" xr:uid="{00000000-0005-0000-0000-0000CA7F0000}"/>
    <cellStyle name="Migliaia 6 5 2 5 2 2 3 2" xfId="40013" xr:uid="{00000000-0005-0000-0000-0000CB7F0000}"/>
    <cellStyle name="Migliaia 6 5 2 5 2 2 4" xfId="28596" xr:uid="{00000000-0005-0000-0000-0000CC7F0000}"/>
    <cellStyle name="Migliaia 6 5 2 5 2 3" xfId="8613" xr:uid="{00000000-0005-0000-0000-0000CD7F0000}"/>
    <cellStyle name="Migliaia 6 5 2 5 2 3 2" xfId="20030" xr:uid="{00000000-0005-0000-0000-0000CE7F0000}"/>
    <cellStyle name="Migliaia 6 5 2 5 2 3 2 2" xfId="42867" xr:uid="{00000000-0005-0000-0000-0000CF7F0000}"/>
    <cellStyle name="Migliaia 6 5 2 5 2 3 3" xfId="31450" xr:uid="{00000000-0005-0000-0000-0000D07F0000}"/>
    <cellStyle name="Migliaia 6 5 2 5 2 4" xfId="14322" xr:uid="{00000000-0005-0000-0000-0000D17F0000}"/>
    <cellStyle name="Migliaia 6 5 2 5 2 4 2" xfId="37159" xr:uid="{00000000-0005-0000-0000-0000D27F0000}"/>
    <cellStyle name="Migliaia 6 5 2 5 2 5" xfId="25742" xr:uid="{00000000-0005-0000-0000-0000D37F0000}"/>
    <cellStyle name="Migliaia 6 5 2 5 3" xfId="4331" xr:uid="{00000000-0005-0000-0000-0000D47F0000}"/>
    <cellStyle name="Migliaia 6 5 2 5 3 2" xfId="10040" xr:uid="{00000000-0005-0000-0000-0000D57F0000}"/>
    <cellStyle name="Migliaia 6 5 2 5 3 2 2" xfId="21457" xr:uid="{00000000-0005-0000-0000-0000D67F0000}"/>
    <cellStyle name="Migliaia 6 5 2 5 3 2 2 2" xfId="44294" xr:uid="{00000000-0005-0000-0000-0000D77F0000}"/>
    <cellStyle name="Migliaia 6 5 2 5 3 2 3" xfId="32877" xr:uid="{00000000-0005-0000-0000-0000D87F0000}"/>
    <cellStyle name="Migliaia 6 5 2 5 3 3" xfId="15749" xr:uid="{00000000-0005-0000-0000-0000D97F0000}"/>
    <cellStyle name="Migliaia 6 5 2 5 3 3 2" xfId="38586" xr:uid="{00000000-0005-0000-0000-0000DA7F0000}"/>
    <cellStyle name="Migliaia 6 5 2 5 3 4" xfId="27169" xr:uid="{00000000-0005-0000-0000-0000DB7F0000}"/>
    <cellStyle name="Migliaia 6 5 2 5 4" xfId="7186" xr:uid="{00000000-0005-0000-0000-0000DC7F0000}"/>
    <cellStyle name="Migliaia 6 5 2 5 4 2" xfId="18603" xr:uid="{00000000-0005-0000-0000-0000DD7F0000}"/>
    <cellStyle name="Migliaia 6 5 2 5 4 2 2" xfId="41440" xr:uid="{00000000-0005-0000-0000-0000DE7F0000}"/>
    <cellStyle name="Migliaia 6 5 2 5 4 3" xfId="30023" xr:uid="{00000000-0005-0000-0000-0000DF7F0000}"/>
    <cellStyle name="Migliaia 6 5 2 5 5" xfId="12895" xr:uid="{00000000-0005-0000-0000-0000E07F0000}"/>
    <cellStyle name="Migliaia 6 5 2 5 5 2" xfId="35732" xr:uid="{00000000-0005-0000-0000-0000E17F0000}"/>
    <cellStyle name="Migliaia 6 5 2 5 6" xfId="24315" xr:uid="{00000000-0005-0000-0000-0000E27F0000}"/>
    <cellStyle name="Migliaia 6 5 2 6" xfId="1690" xr:uid="{00000000-0005-0000-0000-0000E37F0000}"/>
    <cellStyle name="Migliaia 6 5 2 6 2" xfId="3119" xr:uid="{00000000-0005-0000-0000-0000E47F0000}"/>
    <cellStyle name="Migliaia 6 5 2 6 2 2" xfId="5975" xr:uid="{00000000-0005-0000-0000-0000E57F0000}"/>
    <cellStyle name="Migliaia 6 5 2 6 2 2 2" xfId="11683" xr:uid="{00000000-0005-0000-0000-0000E67F0000}"/>
    <cellStyle name="Migliaia 6 5 2 6 2 2 2 2" xfId="23101" xr:uid="{00000000-0005-0000-0000-0000E77F0000}"/>
    <cellStyle name="Migliaia 6 5 2 6 2 2 2 2 2" xfId="45938" xr:uid="{00000000-0005-0000-0000-0000E87F0000}"/>
    <cellStyle name="Migliaia 6 5 2 6 2 2 2 3" xfId="34521" xr:uid="{00000000-0005-0000-0000-0000E97F0000}"/>
    <cellStyle name="Migliaia 6 5 2 6 2 2 3" xfId="17393" xr:uid="{00000000-0005-0000-0000-0000EA7F0000}"/>
    <cellStyle name="Migliaia 6 5 2 6 2 2 3 2" xfId="40230" xr:uid="{00000000-0005-0000-0000-0000EB7F0000}"/>
    <cellStyle name="Migliaia 6 5 2 6 2 2 4" xfId="28813" xr:uid="{00000000-0005-0000-0000-0000EC7F0000}"/>
    <cellStyle name="Migliaia 6 5 2 6 2 3" xfId="8830" xr:uid="{00000000-0005-0000-0000-0000ED7F0000}"/>
    <cellStyle name="Migliaia 6 5 2 6 2 3 2" xfId="20247" xr:uid="{00000000-0005-0000-0000-0000EE7F0000}"/>
    <cellStyle name="Migliaia 6 5 2 6 2 3 2 2" xfId="43084" xr:uid="{00000000-0005-0000-0000-0000EF7F0000}"/>
    <cellStyle name="Migliaia 6 5 2 6 2 3 3" xfId="31667" xr:uid="{00000000-0005-0000-0000-0000F07F0000}"/>
    <cellStyle name="Migliaia 6 5 2 6 2 4" xfId="14539" xr:uid="{00000000-0005-0000-0000-0000F17F0000}"/>
    <cellStyle name="Migliaia 6 5 2 6 2 4 2" xfId="37376" xr:uid="{00000000-0005-0000-0000-0000F27F0000}"/>
    <cellStyle name="Migliaia 6 5 2 6 2 5" xfId="25959" xr:uid="{00000000-0005-0000-0000-0000F37F0000}"/>
    <cellStyle name="Migliaia 6 5 2 6 3" xfId="4548" xr:uid="{00000000-0005-0000-0000-0000F47F0000}"/>
    <cellStyle name="Migliaia 6 5 2 6 3 2" xfId="10257" xr:uid="{00000000-0005-0000-0000-0000F57F0000}"/>
    <cellStyle name="Migliaia 6 5 2 6 3 2 2" xfId="21674" xr:uid="{00000000-0005-0000-0000-0000F67F0000}"/>
    <cellStyle name="Migliaia 6 5 2 6 3 2 2 2" xfId="44511" xr:uid="{00000000-0005-0000-0000-0000F77F0000}"/>
    <cellStyle name="Migliaia 6 5 2 6 3 2 3" xfId="33094" xr:uid="{00000000-0005-0000-0000-0000F87F0000}"/>
    <cellStyle name="Migliaia 6 5 2 6 3 3" xfId="15966" xr:uid="{00000000-0005-0000-0000-0000F97F0000}"/>
    <cellStyle name="Migliaia 6 5 2 6 3 3 2" xfId="38803" xr:uid="{00000000-0005-0000-0000-0000FA7F0000}"/>
    <cellStyle name="Migliaia 6 5 2 6 3 4" xfId="27386" xr:uid="{00000000-0005-0000-0000-0000FB7F0000}"/>
    <cellStyle name="Migliaia 6 5 2 6 4" xfId="7403" xr:uid="{00000000-0005-0000-0000-0000FC7F0000}"/>
    <cellStyle name="Migliaia 6 5 2 6 4 2" xfId="18820" xr:uid="{00000000-0005-0000-0000-0000FD7F0000}"/>
    <cellStyle name="Migliaia 6 5 2 6 4 2 2" xfId="41657" xr:uid="{00000000-0005-0000-0000-0000FE7F0000}"/>
    <cellStyle name="Migliaia 6 5 2 6 4 3" xfId="30240" xr:uid="{00000000-0005-0000-0000-0000FF7F0000}"/>
    <cellStyle name="Migliaia 6 5 2 6 5" xfId="13112" xr:uid="{00000000-0005-0000-0000-000000800000}"/>
    <cellStyle name="Migliaia 6 5 2 6 5 2" xfId="35949" xr:uid="{00000000-0005-0000-0000-000001800000}"/>
    <cellStyle name="Migliaia 6 5 2 6 6" xfId="24532" xr:uid="{00000000-0005-0000-0000-000002800000}"/>
    <cellStyle name="Migliaia 6 5 2 7" xfId="2034" xr:uid="{00000000-0005-0000-0000-000003800000}"/>
    <cellStyle name="Migliaia 6 5 2 7 2" xfId="4890" xr:uid="{00000000-0005-0000-0000-000004800000}"/>
    <cellStyle name="Migliaia 6 5 2 7 2 2" xfId="10598" xr:uid="{00000000-0005-0000-0000-000005800000}"/>
    <cellStyle name="Migliaia 6 5 2 7 2 2 2" xfId="22016" xr:uid="{00000000-0005-0000-0000-000006800000}"/>
    <cellStyle name="Migliaia 6 5 2 7 2 2 2 2" xfId="44853" xr:uid="{00000000-0005-0000-0000-000007800000}"/>
    <cellStyle name="Migliaia 6 5 2 7 2 2 3" xfId="33436" xr:uid="{00000000-0005-0000-0000-000008800000}"/>
    <cellStyle name="Migliaia 6 5 2 7 2 3" xfId="16308" xr:uid="{00000000-0005-0000-0000-000009800000}"/>
    <cellStyle name="Migliaia 6 5 2 7 2 3 2" xfId="39145" xr:uid="{00000000-0005-0000-0000-00000A800000}"/>
    <cellStyle name="Migliaia 6 5 2 7 2 4" xfId="27728" xr:uid="{00000000-0005-0000-0000-00000B800000}"/>
    <cellStyle name="Migliaia 6 5 2 7 3" xfId="7745" xr:uid="{00000000-0005-0000-0000-00000C800000}"/>
    <cellStyle name="Migliaia 6 5 2 7 3 2" xfId="19162" xr:uid="{00000000-0005-0000-0000-00000D800000}"/>
    <cellStyle name="Migliaia 6 5 2 7 3 2 2" xfId="41999" xr:uid="{00000000-0005-0000-0000-00000E800000}"/>
    <cellStyle name="Migliaia 6 5 2 7 3 3" xfId="30582" xr:uid="{00000000-0005-0000-0000-00000F800000}"/>
    <cellStyle name="Migliaia 6 5 2 7 4" xfId="13454" xr:uid="{00000000-0005-0000-0000-000010800000}"/>
    <cellStyle name="Migliaia 6 5 2 7 4 2" xfId="36291" xr:uid="{00000000-0005-0000-0000-000011800000}"/>
    <cellStyle name="Migliaia 6 5 2 7 5" xfId="24874" xr:uid="{00000000-0005-0000-0000-000012800000}"/>
    <cellStyle name="Migliaia 6 5 2 8" xfId="3463" xr:uid="{00000000-0005-0000-0000-000013800000}"/>
    <cellStyle name="Migliaia 6 5 2 8 2" xfId="9172" xr:uid="{00000000-0005-0000-0000-000014800000}"/>
    <cellStyle name="Migliaia 6 5 2 8 2 2" xfId="20589" xr:uid="{00000000-0005-0000-0000-000015800000}"/>
    <cellStyle name="Migliaia 6 5 2 8 2 2 2" xfId="43426" xr:uid="{00000000-0005-0000-0000-000016800000}"/>
    <cellStyle name="Migliaia 6 5 2 8 2 3" xfId="32009" xr:uid="{00000000-0005-0000-0000-000017800000}"/>
    <cellStyle name="Migliaia 6 5 2 8 3" xfId="14881" xr:uid="{00000000-0005-0000-0000-000018800000}"/>
    <cellStyle name="Migliaia 6 5 2 8 3 2" xfId="37718" xr:uid="{00000000-0005-0000-0000-000019800000}"/>
    <cellStyle name="Migliaia 6 5 2 8 4" xfId="26301" xr:uid="{00000000-0005-0000-0000-00001A800000}"/>
    <cellStyle name="Migliaia 6 5 2 9" xfId="6318" xr:uid="{00000000-0005-0000-0000-00001B800000}"/>
    <cellStyle name="Migliaia 6 5 2 9 2" xfId="17735" xr:uid="{00000000-0005-0000-0000-00001C800000}"/>
    <cellStyle name="Migliaia 6 5 2 9 2 2" xfId="40572" xr:uid="{00000000-0005-0000-0000-00001D800000}"/>
    <cellStyle name="Migliaia 6 5 2 9 3" xfId="29155" xr:uid="{00000000-0005-0000-0000-00001E800000}"/>
    <cellStyle name="Migliaia 6 5 3" xfId="555" xr:uid="{00000000-0005-0000-0000-00001F800000}"/>
    <cellStyle name="Migliaia 6 5 3 2" xfId="2137" xr:uid="{00000000-0005-0000-0000-000020800000}"/>
    <cellStyle name="Migliaia 6 5 3 2 2" xfId="4993" xr:uid="{00000000-0005-0000-0000-000021800000}"/>
    <cellStyle name="Migliaia 6 5 3 2 2 2" xfId="10701" xr:uid="{00000000-0005-0000-0000-000022800000}"/>
    <cellStyle name="Migliaia 6 5 3 2 2 2 2" xfId="22119" xr:uid="{00000000-0005-0000-0000-000023800000}"/>
    <cellStyle name="Migliaia 6 5 3 2 2 2 2 2" xfId="44956" xr:uid="{00000000-0005-0000-0000-000024800000}"/>
    <cellStyle name="Migliaia 6 5 3 2 2 2 3" xfId="33539" xr:uid="{00000000-0005-0000-0000-000025800000}"/>
    <cellStyle name="Migliaia 6 5 3 2 2 3" xfId="16411" xr:uid="{00000000-0005-0000-0000-000026800000}"/>
    <cellStyle name="Migliaia 6 5 3 2 2 3 2" xfId="39248" xr:uid="{00000000-0005-0000-0000-000027800000}"/>
    <cellStyle name="Migliaia 6 5 3 2 2 4" xfId="27831" xr:uid="{00000000-0005-0000-0000-000028800000}"/>
    <cellStyle name="Migliaia 6 5 3 2 3" xfId="7848" xr:uid="{00000000-0005-0000-0000-000029800000}"/>
    <cellStyle name="Migliaia 6 5 3 2 3 2" xfId="19265" xr:uid="{00000000-0005-0000-0000-00002A800000}"/>
    <cellStyle name="Migliaia 6 5 3 2 3 2 2" xfId="42102" xr:uid="{00000000-0005-0000-0000-00002B800000}"/>
    <cellStyle name="Migliaia 6 5 3 2 3 3" xfId="30685" xr:uid="{00000000-0005-0000-0000-00002C800000}"/>
    <cellStyle name="Migliaia 6 5 3 2 4" xfId="13557" xr:uid="{00000000-0005-0000-0000-00002D800000}"/>
    <cellStyle name="Migliaia 6 5 3 2 4 2" xfId="36394" xr:uid="{00000000-0005-0000-0000-00002E800000}"/>
    <cellStyle name="Migliaia 6 5 3 2 5" xfId="24977" xr:uid="{00000000-0005-0000-0000-00002F800000}"/>
    <cellStyle name="Migliaia 6 5 3 3" xfId="3566" xr:uid="{00000000-0005-0000-0000-000030800000}"/>
    <cellStyle name="Migliaia 6 5 3 3 2" xfId="9275" xr:uid="{00000000-0005-0000-0000-000031800000}"/>
    <cellStyle name="Migliaia 6 5 3 3 2 2" xfId="20692" xr:uid="{00000000-0005-0000-0000-000032800000}"/>
    <cellStyle name="Migliaia 6 5 3 3 2 2 2" xfId="43529" xr:uid="{00000000-0005-0000-0000-000033800000}"/>
    <cellStyle name="Migliaia 6 5 3 3 2 3" xfId="32112" xr:uid="{00000000-0005-0000-0000-000034800000}"/>
    <cellStyle name="Migliaia 6 5 3 3 3" xfId="14984" xr:uid="{00000000-0005-0000-0000-000035800000}"/>
    <cellStyle name="Migliaia 6 5 3 3 3 2" xfId="37821" xr:uid="{00000000-0005-0000-0000-000036800000}"/>
    <cellStyle name="Migliaia 6 5 3 3 4" xfId="26404" xr:uid="{00000000-0005-0000-0000-000037800000}"/>
    <cellStyle name="Migliaia 6 5 3 4" xfId="6421" xr:uid="{00000000-0005-0000-0000-000038800000}"/>
    <cellStyle name="Migliaia 6 5 3 4 2" xfId="17838" xr:uid="{00000000-0005-0000-0000-000039800000}"/>
    <cellStyle name="Migliaia 6 5 3 4 2 2" xfId="40675" xr:uid="{00000000-0005-0000-0000-00003A800000}"/>
    <cellStyle name="Migliaia 6 5 3 4 3" xfId="29258" xr:uid="{00000000-0005-0000-0000-00003B800000}"/>
    <cellStyle name="Migliaia 6 5 3 5" xfId="12130" xr:uid="{00000000-0005-0000-0000-00003C800000}"/>
    <cellStyle name="Migliaia 6 5 3 5 2" xfId="34967" xr:uid="{00000000-0005-0000-0000-00003D800000}"/>
    <cellStyle name="Migliaia 6 5 3 6" xfId="23550" xr:uid="{00000000-0005-0000-0000-00003E800000}"/>
    <cellStyle name="Migliaia 6 5 4" xfId="818" xr:uid="{00000000-0005-0000-0000-00003F800000}"/>
    <cellStyle name="Migliaia 6 5 4 2" xfId="2354" xr:uid="{00000000-0005-0000-0000-000040800000}"/>
    <cellStyle name="Migliaia 6 5 4 2 2" xfId="5210" xr:uid="{00000000-0005-0000-0000-000041800000}"/>
    <cellStyle name="Migliaia 6 5 4 2 2 2" xfId="10918" xr:uid="{00000000-0005-0000-0000-000042800000}"/>
    <cellStyle name="Migliaia 6 5 4 2 2 2 2" xfId="22336" xr:uid="{00000000-0005-0000-0000-000043800000}"/>
    <cellStyle name="Migliaia 6 5 4 2 2 2 2 2" xfId="45173" xr:uid="{00000000-0005-0000-0000-000044800000}"/>
    <cellStyle name="Migliaia 6 5 4 2 2 2 3" xfId="33756" xr:uid="{00000000-0005-0000-0000-000045800000}"/>
    <cellStyle name="Migliaia 6 5 4 2 2 3" xfId="16628" xr:uid="{00000000-0005-0000-0000-000046800000}"/>
    <cellStyle name="Migliaia 6 5 4 2 2 3 2" xfId="39465" xr:uid="{00000000-0005-0000-0000-000047800000}"/>
    <cellStyle name="Migliaia 6 5 4 2 2 4" xfId="28048" xr:uid="{00000000-0005-0000-0000-000048800000}"/>
    <cellStyle name="Migliaia 6 5 4 2 3" xfId="8065" xr:uid="{00000000-0005-0000-0000-000049800000}"/>
    <cellStyle name="Migliaia 6 5 4 2 3 2" xfId="19482" xr:uid="{00000000-0005-0000-0000-00004A800000}"/>
    <cellStyle name="Migliaia 6 5 4 2 3 2 2" xfId="42319" xr:uid="{00000000-0005-0000-0000-00004B800000}"/>
    <cellStyle name="Migliaia 6 5 4 2 3 3" xfId="30902" xr:uid="{00000000-0005-0000-0000-00004C800000}"/>
    <cellStyle name="Migliaia 6 5 4 2 4" xfId="13774" xr:uid="{00000000-0005-0000-0000-00004D800000}"/>
    <cellStyle name="Migliaia 6 5 4 2 4 2" xfId="36611" xr:uid="{00000000-0005-0000-0000-00004E800000}"/>
    <cellStyle name="Migliaia 6 5 4 2 5" xfId="25194" xr:uid="{00000000-0005-0000-0000-00004F800000}"/>
    <cellStyle name="Migliaia 6 5 4 3" xfId="3783" xr:uid="{00000000-0005-0000-0000-000050800000}"/>
    <cellStyle name="Migliaia 6 5 4 3 2" xfId="9492" xr:uid="{00000000-0005-0000-0000-000051800000}"/>
    <cellStyle name="Migliaia 6 5 4 3 2 2" xfId="20909" xr:uid="{00000000-0005-0000-0000-000052800000}"/>
    <cellStyle name="Migliaia 6 5 4 3 2 2 2" xfId="43746" xr:uid="{00000000-0005-0000-0000-000053800000}"/>
    <cellStyle name="Migliaia 6 5 4 3 2 3" xfId="32329" xr:uid="{00000000-0005-0000-0000-000054800000}"/>
    <cellStyle name="Migliaia 6 5 4 3 3" xfId="15201" xr:uid="{00000000-0005-0000-0000-000055800000}"/>
    <cellStyle name="Migliaia 6 5 4 3 3 2" xfId="38038" xr:uid="{00000000-0005-0000-0000-000056800000}"/>
    <cellStyle name="Migliaia 6 5 4 3 4" xfId="26621" xr:uid="{00000000-0005-0000-0000-000057800000}"/>
    <cellStyle name="Migliaia 6 5 4 4" xfId="6638" xr:uid="{00000000-0005-0000-0000-000058800000}"/>
    <cellStyle name="Migliaia 6 5 4 4 2" xfId="18055" xr:uid="{00000000-0005-0000-0000-000059800000}"/>
    <cellStyle name="Migliaia 6 5 4 4 2 2" xfId="40892" xr:uid="{00000000-0005-0000-0000-00005A800000}"/>
    <cellStyle name="Migliaia 6 5 4 4 3" xfId="29475" xr:uid="{00000000-0005-0000-0000-00005B800000}"/>
    <cellStyle name="Migliaia 6 5 4 5" xfId="12347" xr:uid="{00000000-0005-0000-0000-00005C800000}"/>
    <cellStyle name="Migliaia 6 5 4 5 2" xfId="35184" xr:uid="{00000000-0005-0000-0000-00005D800000}"/>
    <cellStyle name="Migliaia 6 5 4 6" xfId="23767" xr:uid="{00000000-0005-0000-0000-00005E800000}"/>
    <cellStyle name="Migliaia 6 5 5" xfId="1065" xr:uid="{00000000-0005-0000-0000-00005F800000}"/>
    <cellStyle name="Migliaia 6 5 5 2" xfId="2571" xr:uid="{00000000-0005-0000-0000-000060800000}"/>
    <cellStyle name="Migliaia 6 5 5 2 2" xfId="5427" xr:uid="{00000000-0005-0000-0000-000061800000}"/>
    <cellStyle name="Migliaia 6 5 5 2 2 2" xfId="11135" xr:uid="{00000000-0005-0000-0000-000062800000}"/>
    <cellStyle name="Migliaia 6 5 5 2 2 2 2" xfId="22553" xr:uid="{00000000-0005-0000-0000-000063800000}"/>
    <cellStyle name="Migliaia 6 5 5 2 2 2 2 2" xfId="45390" xr:uid="{00000000-0005-0000-0000-000064800000}"/>
    <cellStyle name="Migliaia 6 5 5 2 2 2 3" xfId="33973" xr:uid="{00000000-0005-0000-0000-000065800000}"/>
    <cellStyle name="Migliaia 6 5 5 2 2 3" xfId="16845" xr:uid="{00000000-0005-0000-0000-000066800000}"/>
    <cellStyle name="Migliaia 6 5 5 2 2 3 2" xfId="39682" xr:uid="{00000000-0005-0000-0000-000067800000}"/>
    <cellStyle name="Migliaia 6 5 5 2 2 4" xfId="28265" xr:uid="{00000000-0005-0000-0000-000068800000}"/>
    <cellStyle name="Migliaia 6 5 5 2 3" xfId="8282" xr:uid="{00000000-0005-0000-0000-000069800000}"/>
    <cellStyle name="Migliaia 6 5 5 2 3 2" xfId="19699" xr:uid="{00000000-0005-0000-0000-00006A800000}"/>
    <cellStyle name="Migliaia 6 5 5 2 3 2 2" xfId="42536" xr:uid="{00000000-0005-0000-0000-00006B800000}"/>
    <cellStyle name="Migliaia 6 5 5 2 3 3" xfId="31119" xr:uid="{00000000-0005-0000-0000-00006C800000}"/>
    <cellStyle name="Migliaia 6 5 5 2 4" xfId="13991" xr:uid="{00000000-0005-0000-0000-00006D800000}"/>
    <cellStyle name="Migliaia 6 5 5 2 4 2" xfId="36828" xr:uid="{00000000-0005-0000-0000-00006E800000}"/>
    <cellStyle name="Migliaia 6 5 5 2 5" xfId="25411" xr:uid="{00000000-0005-0000-0000-00006F800000}"/>
    <cellStyle name="Migliaia 6 5 5 3" xfId="4000" xr:uid="{00000000-0005-0000-0000-000070800000}"/>
    <cellStyle name="Migliaia 6 5 5 3 2" xfId="9709" xr:uid="{00000000-0005-0000-0000-000071800000}"/>
    <cellStyle name="Migliaia 6 5 5 3 2 2" xfId="21126" xr:uid="{00000000-0005-0000-0000-000072800000}"/>
    <cellStyle name="Migliaia 6 5 5 3 2 2 2" xfId="43963" xr:uid="{00000000-0005-0000-0000-000073800000}"/>
    <cellStyle name="Migliaia 6 5 5 3 2 3" xfId="32546" xr:uid="{00000000-0005-0000-0000-000074800000}"/>
    <cellStyle name="Migliaia 6 5 5 3 3" xfId="15418" xr:uid="{00000000-0005-0000-0000-000075800000}"/>
    <cellStyle name="Migliaia 6 5 5 3 3 2" xfId="38255" xr:uid="{00000000-0005-0000-0000-000076800000}"/>
    <cellStyle name="Migliaia 6 5 5 3 4" xfId="26838" xr:uid="{00000000-0005-0000-0000-000077800000}"/>
    <cellStyle name="Migliaia 6 5 5 4" xfId="6855" xr:uid="{00000000-0005-0000-0000-000078800000}"/>
    <cellStyle name="Migliaia 6 5 5 4 2" xfId="18272" xr:uid="{00000000-0005-0000-0000-000079800000}"/>
    <cellStyle name="Migliaia 6 5 5 4 2 2" xfId="41109" xr:uid="{00000000-0005-0000-0000-00007A800000}"/>
    <cellStyle name="Migliaia 6 5 5 4 3" xfId="29692" xr:uid="{00000000-0005-0000-0000-00007B800000}"/>
    <cellStyle name="Migliaia 6 5 5 5" xfId="12564" xr:uid="{00000000-0005-0000-0000-00007C800000}"/>
    <cellStyle name="Migliaia 6 5 5 5 2" xfId="35401" xr:uid="{00000000-0005-0000-0000-00007D800000}"/>
    <cellStyle name="Migliaia 6 5 5 6" xfId="23984" xr:uid="{00000000-0005-0000-0000-00007E800000}"/>
    <cellStyle name="Migliaia 6 5 6" xfId="1312" xr:uid="{00000000-0005-0000-0000-00007F800000}"/>
    <cellStyle name="Migliaia 6 5 6 2" xfId="2788" xr:uid="{00000000-0005-0000-0000-000080800000}"/>
    <cellStyle name="Migliaia 6 5 6 2 2" xfId="5644" xr:uid="{00000000-0005-0000-0000-000081800000}"/>
    <cellStyle name="Migliaia 6 5 6 2 2 2" xfId="11352" xr:uid="{00000000-0005-0000-0000-000082800000}"/>
    <cellStyle name="Migliaia 6 5 6 2 2 2 2" xfId="22770" xr:uid="{00000000-0005-0000-0000-000083800000}"/>
    <cellStyle name="Migliaia 6 5 6 2 2 2 2 2" xfId="45607" xr:uid="{00000000-0005-0000-0000-000084800000}"/>
    <cellStyle name="Migliaia 6 5 6 2 2 2 3" xfId="34190" xr:uid="{00000000-0005-0000-0000-000085800000}"/>
    <cellStyle name="Migliaia 6 5 6 2 2 3" xfId="17062" xr:uid="{00000000-0005-0000-0000-000086800000}"/>
    <cellStyle name="Migliaia 6 5 6 2 2 3 2" xfId="39899" xr:uid="{00000000-0005-0000-0000-000087800000}"/>
    <cellStyle name="Migliaia 6 5 6 2 2 4" xfId="28482" xr:uid="{00000000-0005-0000-0000-000088800000}"/>
    <cellStyle name="Migliaia 6 5 6 2 3" xfId="8499" xr:uid="{00000000-0005-0000-0000-000089800000}"/>
    <cellStyle name="Migliaia 6 5 6 2 3 2" xfId="19916" xr:uid="{00000000-0005-0000-0000-00008A800000}"/>
    <cellStyle name="Migliaia 6 5 6 2 3 2 2" xfId="42753" xr:uid="{00000000-0005-0000-0000-00008B800000}"/>
    <cellStyle name="Migliaia 6 5 6 2 3 3" xfId="31336" xr:uid="{00000000-0005-0000-0000-00008C800000}"/>
    <cellStyle name="Migliaia 6 5 6 2 4" xfId="14208" xr:uid="{00000000-0005-0000-0000-00008D800000}"/>
    <cellStyle name="Migliaia 6 5 6 2 4 2" xfId="37045" xr:uid="{00000000-0005-0000-0000-00008E800000}"/>
    <cellStyle name="Migliaia 6 5 6 2 5" xfId="25628" xr:uid="{00000000-0005-0000-0000-00008F800000}"/>
    <cellStyle name="Migliaia 6 5 6 3" xfId="4217" xr:uid="{00000000-0005-0000-0000-000090800000}"/>
    <cellStyle name="Migliaia 6 5 6 3 2" xfId="9926" xr:uid="{00000000-0005-0000-0000-000091800000}"/>
    <cellStyle name="Migliaia 6 5 6 3 2 2" xfId="21343" xr:uid="{00000000-0005-0000-0000-000092800000}"/>
    <cellStyle name="Migliaia 6 5 6 3 2 2 2" xfId="44180" xr:uid="{00000000-0005-0000-0000-000093800000}"/>
    <cellStyle name="Migliaia 6 5 6 3 2 3" xfId="32763" xr:uid="{00000000-0005-0000-0000-000094800000}"/>
    <cellStyle name="Migliaia 6 5 6 3 3" xfId="15635" xr:uid="{00000000-0005-0000-0000-000095800000}"/>
    <cellStyle name="Migliaia 6 5 6 3 3 2" xfId="38472" xr:uid="{00000000-0005-0000-0000-000096800000}"/>
    <cellStyle name="Migliaia 6 5 6 3 4" xfId="27055" xr:uid="{00000000-0005-0000-0000-000097800000}"/>
    <cellStyle name="Migliaia 6 5 6 4" xfId="7072" xr:uid="{00000000-0005-0000-0000-000098800000}"/>
    <cellStyle name="Migliaia 6 5 6 4 2" xfId="18489" xr:uid="{00000000-0005-0000-0000-000099800000}"/>
    <cellStyle name="Migliaia 6 5 6 4 2 2" xfId="41326" xr:uid="{00000000-0005-0000-0000-00009A800000}"/>
    <cellStyle name="Migliaia 6 5 6 4 3" xfId="29909" xr:uid="{00000000-0005-0000-0000-00009B800000}"/>
    <cellStyle name="Migliaia 6 5 6 5" xfId="12781" xr:uid="{00000000-0005-0000-0000-00009C800000}"/>
    <cellStyle name="Migliaia 6 5 6 5 2" xfId="35618" xr:uid="{00000000-0005-0000-0000-00009D800000}"/>
    <cellStyle name="Migliaia 6 5 6 6" xfId="24201" xr:uid="{00000000-0005-0000-0000-00009E800000}"/>
    <cellStyle name="Migliaia 6 5 7" xfId="1559" xr:uid="{00000000-0005-0000-0000-00009F800000}"/>
    <cellStyle name="Migliaia 6 5 7 2" xfId="3005" xr:uid="{00000000-0005-0000-0000-0000A0800000}"/>
    <cellStyle name="Migliaia 6 5 7 2 2" xfId="5861" xr:uid="{00000000-0005-0000-0000-0000A1800000}"/>
    <cellStyle name="Migliaia 6 5 7 2 2 2" xfId="11569" xr:uid="{00000000-0005-0000-0000-0000A2800000}"/>
    <cellStyle name="Migliaia 6 5 7 2 2 2 2" xfId="22987" xr:uid="{00000000-0005-0000-0000-0000A3800000}"/>
    <cellStyle name="Migliaia 6 5 7 2 2 2 2 2" xfId="45824" xr:uid="{00000000-0005-0000-0000-0000A4800000}"/>
    <cellStyle name="Migliaia 6 5 7 2 2 2 3" xfId="34407" xr:uid="{00000000-0005-0000-0000-0000A5800000}"/>
    <cellStyle name="Migliaia 6 5 7 2 2 3" xfId="17279" xr:uid="{00000000-0005-0000-0000-0000A6800000}"/>
    <cellStyle name="Migliaia 6 5 7 2 2 3 2" xfId="40116" xr:uid="{00000000-0005-0000-0000-0000A7800000}"/>
    <cellStyle name="Migliaia 6 5 7 2 2 4" xfId="28699" xr:uid="{00000000-0005-0000-0000-0000A8800000}"/>
    <cellStyle name="Migliaia 6 5 7 2 3" xfId="8716" xr:uid="{00000000-0005-0000-0000-0000A9800000}"/>
    <cellStyle name="Migliaia 6 5 7 2 3 2" xfId="20133" xr:uid="{00000000-0005-0000-0000-0000AA800000}"/>
    <cellStyle name="Migliaia 6 5 7 2 3 2 2" xfId="42970" xr:uid="{00000000-0005-0000-0000-0000AB800000}"/>
    <cellStyle name="Migliaia 6 5 7 2 3 3" xfId="31553" xr:uid="{00000000-0005-0000-0000-0000AC800000}"/>
    <cellStyle name="Migliaia 6 5 7 2 4" xfId="14425" xr:uid="{00000000-0005-0000-0000-0000AD800000}"/>
    <cellStyle name="Migliaia 6 5 7 2 4 2" xfId="37262" xr:uid="{00000000-0005-0000-0000-0000AE800000}"/>
    <cellStyle name="Migliaia 6 5 7 2 5" xfId="25845" xr:uid="{00000000-0005-0000-0000-0000AF800000}"/>
    <cellStyle name="Migliaia 6 5 7 3" xfId="4434" xr:uid="{00000000-0005-0000-0000-0000B0800000}"/>
    <cellStyle name="Migliaia 6 5 7 3 2" xfId="10143" xr:uid="{00000000-0005-0000-0000-0000B1800000}"/>
    <cellStyle name="Migliaia 6 5 7 3 2 2" xfId="21560" xr:uid="{00000000-0005-0000-0000-0000B2800000}"/>
    <cellStyle name="Migliaia 6 5 7 3 2 2 2" xfId="44397" xr:uid="{00000000-0005-0000-0000-0000B3800000}"/>
    <cellStyle name="Migliaia 6 5 7 3 2 3" xfId="32980" xr:uid="{00000000-0005-0000-0000-0000B4800000}"/>
    <cellStyle name="Migliaia 6 5 7 3 3" xfId="15852" xr:uid="{00000000-0005-0000-0000-0000B5800000}"/>
    <cellStyle name="Migliaia 6 5 7 3 3 2" xfId="38689" xr:uid="{00000000-0005-0000-0000-0000B6800000}"/>
    <cellStyle name="Migliaia 6 5 7 3 4" xfId="27272" xr:uid="{00000000-0005-0000-0000-0000B7800000}"/>
    <cellStyle name="Migliaia 6 5 7 4" xfId="7289" xr:uid="{00000000-0005-0000-0000-0000B8800000}"/>
    <cellStyle name="Migliaia 6 5 7 4 2" xfId="18706" xr:uid="{00000000-0005-0000-0000-0000B9800000}"/>
    <cellStyle name="Migliaia 6 5 7 4 2 2" xfId="41543" xr:uid="{00000000-0005-0000-0000-0000BA800000}"/>
    <cellStyle name="Migliaia 6 5 7 4 3" xfId="30126" xr:uid="{00000000-0005-0000-0000-0000BB800000}"/>
    <cellStyle name="Migliaia 6 5 7 5" xfId="12998" xr:uid="{00000000-0005-0000-0000-0000BC800000}"/>
    <cellStyle name="Migliaia 6 5 7 5 2" xfId="35835" xr:uid="{00000000-0005-0000-0000-0000BD800000}"/>
    <cellStyle name="Migliaia 6 5 7 6" xfId="24418" xr:uid="{00000000-0005-0000-0000-0000BE800000}"/>
    <cellStyle name="Migliaia 6 5 8" xfId="1905" xr:uid="{00000000-0005-0000-0000-0000BF800000}"/>
    <cellStyle name="Migliaia 6 5 8 2" xfId="4761" xr:uid="{00000000-0005-0000-0000-0000C0800000}"/>
    <cellStyle name="Migliaia 6 5 8 2 2" xfId="10470" xr:uid="{00000000-0005-0000-0000-0000C1800000}"/>
    <cellStyle name="Migliaia 6 5 8 2 2 2" xfId="21887" xr:uid="{00000000-0005-0000-0000-0000C2800000}"/>
    <cellStyle name="Migliaia 6 5 8 2 2 2 2" xfId="44724" xr:uid="{00000000-0005-0000-0000-0000C3800000}"/>
    <cellStyle name="Migliaia 6 5 8 2 2 3" xfId="33307" xr:uid="{00000000-0005-0000-0000-0000C4800000}"/>
    <cellStyle name="Migliaia 6 5 8 2 3" xfId="16179" xr:uid="{00000000-0005-0000-0000-0000C5800000}"/>
    <cellStyle name="Migliaia 6 5 8 2 3 2" xfId="39016" xr:uid="{00000000-0005-0000-0000-0000C6800000}"/>
    <cellStyle name="Migliaia 6 5 8 2 4" xfId="27599" xr:uid="{00000000-0005-0000-0000-0000C7800000}"/>
    <cellStyle name="Migliaia 6 5 8 3" xfId="7616" xr:uid="{00000000-0005-0000-0000-0000C8800000}"/>
    <cellStyle name="Migliaia 6 5 8 3 2" xfId="19033" xr:uid="{00000000-0005-0000-0000-0000C9800000}"/>
    <cellStyle name="Migliaia 6 5 8 3 2 2" xfId="41870" xr:uid="{00000000-0005-0000-0000-0000CA800000}"/>
    <cellStyle name="Migliaia 6 5 8 3 3" xfId="30453" xr:uid="{00000000-0005-0000-0000-0000CB800000}"/>
    <cellStyle name="Migliaia 6 5 8 4" xfId="13325" xr:uid="{00000000-0005-0000-0000-0000CC800000}"/>
    <cellStyle name="Migliaia 6 5 8 4 2" xfId="36162" xr:uid="{00000000-0005-0000-0000-0000CD800000}"/>
    <cellStyle name="Migliaia 6 5 8 5" xfId="24745" xr:uid="{00000000-0005-0000-0000-0000CE800000}"/>
    <cellStyle name="Migliaia 6 5 9" xfId="3334" xr:uid="{00000000-0005-0000-0000-0000CF800000}"/>
    <cellStyle name="Migliaia 6 5 9 2" xfId="9043" xr:uid="{00000000-0005-0000-0000-0000D0800000}"/>
    <cellStyle name="Migliaia 6 5 9 2 2" xfId="20460" xr:uid="{00000000-0005-0000-0000-0000D1800000}"/>
    <cellStyle name="Migliaia 6 5 9 2 2 2" xfId="43297" xr:uid="{00000000-0005-0000-0000-0000D2800000}"/>
    <cellStyle name="Migliaia 6 5 9 2 3" xfId="31880" xr:uid="{00000000-0005-0000-0000-0000D3800000}"/>
    <cellStyle name="Migliaia 6 5 9 3" xfId="14752" xr:uid="{00000000-0005-0000-0000-0000D4800000}"/>
    <cellStyle name="Migliaia 6 5 9 3 2" xfId="37589" xr:uid="{00000000-0005-0000-0000-0000D5800000}"/>
    <cellStyle name="Migliaia 6 5 9 4" xfId="26172" xr:uid="{00000000-0005-0000-0000-0000D6800000}"/>
    <cellStyle name="Migliaia 6 6" xfId="382" xr:uid="{00000000-0005-0000-0000-0000D7800000}"/>
    <cellStyle name="Migliaia 6 6 10" xfId="11982" xr:uid="{00000000-0005-0000-0000-0000D8800000}"/>
    <cellStyle name="Migliaia 6 6 10 2" xfId="34819" xr:uid="{00000000-0005-0000-0000-0000D9800000}"/>
    <cellStyle name="Migliaia 6 6 11" xfId="23402" xr:uid="{00000000-0005-0000-0000-0000DA800000}"/>
    <cellStyle name="Migliaia 6 6 2" xfId="636" xr:uid="{00000000-0005-0000-0000-0000DB800000}"/>
    <cellStyle name="Migliaia 6 6 2 2" xfId="2206" xr:uid="{00000000-0005-0000-0000-0000DC800000}"/>
    <cellStyle name="Migliaia 6 6 2 2 2" xfId="5062" xr:uid="{00000000-0005-0000-0000-0000DD800000}"/>
    <cellStyle name="Migliaia 6 6 2 2 2 2" xfId="10770" xr:uid="{00000000-0005-0000-0000-0000DE800000}"/>
    <cellStyle name="Migliaia 6 6 2 2 2 2 2" xfId="22188" xr:uid="{00000000-0005-0000-0000-0000DF800000}"/>
    <cellStyle name="Migliaia 6 6 2 2 2 2 2 2" xfId="45025" xr:uid="{00000000-0005-0000-0000-0000E0800000}"/>
    <cellStyle name="Migliaia 6 6 2 2 2 2 3" xfId="33608" xr:uid="{00000000-0005-0000-0000-0000E1800000}"/>
    <cellStyle name="Migliaia 6 6 2 2 2 3" xfId="16480" xr:uid="{00000000-0005-0000-0000-0000E2800000}"/>
    <cellStyle name="Migliaia 6 6 2 2 2 3 2" xfId="39317" xr:uid="{00000000-0005-0000-0000-0000E3800000}"/>
    <cellStyle name="Migliaia 6 6 2 2 2 4" xfId="27900" xr:uid="{00000000-0005-0000-0000-0000E4800000}"/>
    <cellStyle name="Migliaia 6 6 2 2 3" xfId="7917" xr:uid="{00000000-0005-0000-0000-0000E5800000}"/>
    <cellStyle name="Migliaia 6 6 2 2 3 2" xfId="19334" xr:uid="{00000000-0005-0000-0000-0000E6800000}"/>
    <cellStyle name="Migliaia 6 6 2 2 3 2 2" xfId="42171" xr:uid="{00000000-0005-0000-0000-0000E7800000}"/>
    <cellStyle name="Migliaia 6 6 2 2 3 3" xfId="30754" xr:uid="{00000000-0005-0000-0000-0000E8800000}"/>
    <cellStyle name="Migliaia 6 6 2 2 4" xfId="13626" xr:uid="{00000000-0005-0000-0000-0000E9800000}"/>
    <cellStyle name="Migliaia 6 6 2 2 4 2" xfId="36463" xr:uid="{00000000-0005-0000-0000-0000EA800000}"/>
    <cellStyle name="Migliaia 6 6 2 2 5" xfId="25046" xr:uid="{00000000-0005-0000-0000-0000EB800000}"/>
    <cellStyle name="Migliaia 6 6 2 3" xfId="3635" xr:uid="{00000000-0005-0000-0000-0000EC800000}"/>
    <cellStyle name="Migliaia 6 6 2 3 2" xfId="9344" xr:uid="{00000000-0005-0000-0000-0000ED800000}"/>
    <cellStyle name="Migliaia 6 6 2 3 2 2" xfId="20761" xr:uid="{00000000-0005-0000-0000-0000EE800000}"/>
    <cellStyle name="Migliaia 6 6 2 3 2 2 2" xfId="43598" xr:uid="{00000000-0005-0000-0000-0000EF800000}"/>
    <cellStyle name="Migliaia 6 6 2 3 2 3" xfId="32181" xr:uid="{00000000-0005-0000-0000-0000F0800000}"/>
    <cellStyle name="Migliaia 6 6 2 3 3" xfId="15053" xr:uid="{00000000-0005-0000-0000-0000F1800000}"/>
    <cellStyle name="Migliaia 6 6 2 3 3 2" xfId="37890" xr:uid="{00000000-0005-0000-0000-0000F2800000}"/>
    <cellStyle name="Migliaia 6 6 2 3 4" xfId="26473" xr:uid="{00000000-0005-0000-0000-0000F3800000}"/>
    <cellStyle name="Migliaia 6 6 2 4" xfId="6490" xr:uid="{00000000-0005-0000-0000-0000F4800000}"/>
    <cellStyle name="Migliaia 6 6 2 4 2" xfId="17907" xr:uid="{00000000-0005-0000-0000-0000F5800000}"/>
    <cellStyle name="Migliaia 6 6 2 4 2 2" xfId="40744" xr:uid="{00000000-0005-0000-0000-0000F6800000}"/>
    <cellStyle name="Migliaia 6 6 2 4 3" xfId="29327" xr:uid="{00000000-0005-0000-0000-0000F7800000}"/>
    <cellStyle name="Migliaia 6 6 2 5" xfId="12199" xr:uid="{00000000-0005-0000-0000-0000F8800000}"/>
    <cellStyle name="Migliaia 6 6 2 5 2" xfId="35036" xr:uid="{00000000-0005-0000-0000-0000F9800000}"/>
    <cellStyle name="Migliaia 6 6 2 6" xfId="23619" xr:uid="{00000000-0005-0000-0000-0000FA800000}"/>
    <cellStyle name="Migliaia 6 6 3" xfId="896" xr:uid="{00000000-0005-0000-0000-0000FB800000}"/>
    <cellStyle name="Migliaia 6 6 3 2" xfId="2423" xr:uid="{00000000-0005-0000-0000-0000FC800000}"/>
    <cellStyle name="Migliaia 6 6 3 2 2" xfId="5279" xr:uid="{00000000-0005-0000-0000-0000FD800000}"/>
    <cellStyle name="Migliaia 6 6 3 2 2 2" xfId="10987" xr:uid="{00000000-0005-0000-0000-0000FE800000}"/>
    <cellStyle name="Migliaia 6 6 3 2 2 2 2" xfId="22405" xr:uid="{00000000-0005-0000-0000-0000FF800000}"/>
    <cellStyle name="Migliaia 6 6 3 2 2 2 2 2" xfId="45242" xr:uid="{00000000-0005-0000-0000-000000810000}"/>
    <cellStyle name="Migliaia 6 6 3 2 2 2 3" xfId="33825" xr:uid="{00000000-0005-0000-0000-000001810000}"/>
    <cellStyle name="Migliaia 6 6 3 2 2 3" xfId="16697" xr:uid="{00000000-0005-0000-0000-000002810000}"/>
    <cellStyle name="Migliaia 6 6 3 2 2 3 2" xfId="39534" xr:uid="{00000000-0005-0000-0000-000003810000}"/>
    <cellStyle name="Migliaia 6 6 3 2 2 4" xfId="28117" xr:uid="{00000000-0005-0000-0000-000004810000}"/>
    <cellStyle name="Migliaia 6 6 3 2 3" xfId="8134" xr:uid="{00000000-0005-0000-0000-000005810000}"/>
    <cellStyle name="Migliaia 6 6 3 2 3 2" xfId="19551" xr:uid="{00000000-0005-0000-0000-000006810000}"/>
    <cellStyle name="Migliaia 6 6 3 2 3 2 2" xfId="42388" xr:uid="{00000000-0005-0000-0000-000007810000}"/>
    <cellStyle name="Migliaia 6 6 3 2 3 3" xfId="30971" xr:uid="{00000000-0005-0000-0000-000008810000}"/>
    <cellStyle name="Migliaia 6 6 3 2 4" xfId="13843" xr:uid="{00000000-0005-0000-0000-000009810000}"/>
    <cellStyle name="Migliaia 6 6 3 2 4 2" xfId="36680" xr:uid="{00000000-0005-0000-0000-00000A810000}"/>
    <cellStyle name="Migliaia 6 6 3 2 5" xfId="25263" xr:uid="{00000000-0005-0000-0000-00000B810000}"/>
    <cellStyle name="Migliaia 6 6 3 3" xfId="3852" xr:uid="{00000000-0005-0000-0000-00000C810000}"/>
    <cellStyle name="Migliaia 6 6 3 3 2" xfId="9561" xr:uid="{00000000-0005-0000-0000-00000D810000}"/>
    <cellStyle name="Migliaia 6 6 3 3 2 2" xfId="20978" xr:uid="{00000000-0005-0000-0000-00000E810000}"/>
    <cellStyle name="Migliaia 6 6 3 3 2 2 2" xfId="43815" xr:uid="{00000000-0005-0000-0000-00000F810000}"/>
    <cellStyle name="Migliaia 6 6 3 3 2 3" xfId="32398" xr:uid="{00000000-0005-0000-0000-000010810000}"/>
    <cellStyle name="Migliaia 6 6 3 3 3" xfId="15270" xr:uid="{00000000-0005-0000-0000-000011810000}"/>
    <cellStyle name="Migliaia 6 6 3 3 3 2" xfId="38107" xr:uid="{00000000-0005-0000-0000-000012810000}"/>
    <cellStyle name="Migliaia 6 6 3 3 4" xfId="26690" xr:uid="{00000000-0005-0000-0000-000013810000}"/>
    <cellStyle name="Migliaia 6 6 3 4" xfId="6707" xr:uid="{00000000-0005-0000-0000-000014810000}"/>
    <cellStyle name="Migliaia 6 6 3 4 2" xfId="18124" xr:uid="{00000000-0005-0000-0000-000015810000}"/>
    <cellStyle name="Migliaia 6 6 3 4 2 2" xfId="40961" xr:uid="{00000000-0005-0000-0000-000016810000}"/>
    <cellStyle name="Migliaia 6 6 3 4 3" xfId="29544" xr:uid="{00000000-0005-0000-0000-000017810000}"/>
    <cellStyle name="Migliaia 6 6 3 5" xfId="12416" xr:uid="{00000000-0005-0000-0000-000018810000}"/>
    <cellStyle name="Migliaia 6 6 3 5 2" xfId="35253" xr:uid="{00000000-0005-0000-0000-000019810000}"/>
    <cellStyle name="Migliaia 6 6 3 6" xfId="23836" xr:uid="{00000000-0005-0000-0000-00001A810000}"/>
    <cellStyle name="Migliaia 6 6 4" xfId="1143" xr:uid="{00000000-0005-0000-0000-00001B810000}"/>
    <cellStyle name="Migliaia 6 6 4 2" xfId="2640" xr:uid="{00000000-0005-0000-0000-00001C810000}"/>
    <cellStyle name="Migliaia 6 6 4 2 2" xfId="5496" xr:uid="{00000000-0005-0000-0000-00001D810000}"/>
    <cellStyle name="Migliaia 6 6 4 2 2 2" xfId="11204" xr:uid="{00000000-0005-0000-0000-00001E810000}"/>
    <cellStyle name="Migliaia 6 6 4 2 2 2 2" xfId="22622" xr:uid="{00000000-0005-0000-0000-00001F810000}"/>
    <cellStyle name="Migliaia 6 6 4 2 2 2 2 2" xfId="45459" xr:uid="{00000000-0005-0000-0000-000020810000}"/>
    <cellStyle name="Migliaia 6 6 4 2 2 2 3" xfId="34042" xr:uid="{00000000-0005-0000-0000-000021810000}"/>
    <cellStyle name="Migliaia 6 6 4 2 2 3" xfId="16914" xr:uid="{00000000-0005-0000-0000-000022810000}"/>
    <cellStyle name="Migliaia 6 6 4 2 2 3 2" xfId="39751" xr:uid="{00000000-0005-0000-0000-000023810000}"/>
    <cellStyle name="Migliaia 6 6 4 2 2 4" xfId="28334" xr:uid="{00000000-0005-0000-0000-000024810000}"/>
    <cellStyle name="Migliaia 6 6 4 2 3" xfId="8351" xr:uid="{00000000-0005-0000-0000-000025810000}"/>
    <cellStyle name="Migliaia 6 6 4 2 3 2" xfId="19768" xr:uid="{00000000-0005-0000-0000-000026810000}"/>
    <cellStyle name="Migliaia 6 6 4 2 3 2 2" xfId="42605" xr:uid="{00000000-0005-0000-0000-000027810000}"/>
    <cellStyle name="Migliaia 6 6 4 2 3 3" xfId="31188" xr:uid="{00000000-0005-0000-0000-000028810000}"/>
    <cellStyle name="Migliaia 6 6 4 2 4" xfId="14060" xr:uid="{00000000-0005-0000-0000-000029810000}"/>
    <cellStyle name="Migliaia 6 6 4 2 4 2" xfId="36897" xr:uid="{00000000-0005-0000-0000-00002A810000}"/>
    <cellStyle name="Migliaia 6 6 4 2 5" xfId="25480" xr:uid="{00000000-0005-0000-0000-00002B810000}"/>
    <cellStyle name="Migliaia 6 6 4 3" xfId="4069" xr:uid="{00000000-0005-0000-0000-00002C810000}"/>
    <cellStyle name="Migliaia 6 6 4 3 2" xfId="9778" xr:uid="{00000000-0005-0000-0000-00002D810000}"/>
    <cellStyle name="Migliaia 6 6 4 3 2 2" xfId="21195" xr:uid="{00000000-0005-0000-0000-00002E810000}"/>
    <cellStyle name="Migliaia 6 6 4 3 2 2 2" xfId="44032" xr:uid="{00000000-0005-0000-0000-00002F810000}"/>
    <cellStyle name="Migliaia 6 6 4 3 2 3" xfId="32615" xr:uid="{00000000-0005-0000-0000-000030810000}"/>
    <cellStyle name="Migliaia 6 6 4 3 3" xfId="15487" xr:uid="{00000000-0005-0000-0000-000031810000}"/>
    <cellStyle name="Migliaia 6 6 4 3 3 2" xfId="38324" xr:uid="{00000000-0005-0000-0000-000032810000}"/>
    <cellStyle name="Migliaia 6 6 4 3 4" xfId="26907" xr:uid="{00000000-0005-0000-0000-000033810000}"/>
    <cellStyle name="Migliaia 6 6 4 4" xfId="6924" xr:uid="{00000000-0005-0000-0000-000034810000}"/>
    <cellStyle name="Migliaia 6 6 4 4 2" xfId="18341" xr:uid="{00000000-0005-0000-0000-000035810000}"/>
    <cellStyle name="Migliaia 6 6 4 4 2 2" xfId="41178" xr:uid="{00000000-0005-0000-0000-000036810000}"/>
    <cellStyle name="Migliaia 6 6 4 4 3" xfId="29761" xr:uid="{00000000-0005-0000-0000-000037810000}"/>
    <cellStyle name="Migliaia 6 6 4 5" xfId="12633" xr:uid="{00000000-0005-0000-0000-000038810000}"/>
    <cellStyle name="Migliaia 6 6 4 5 2" xfId="35470" xr:uid="{00000000-0005-0000-0000-000039810000}"/>
    <cellStyle name="Migliaia 6 6 4 6" xfId="24053" xr:uid="{00000000-0005-0000-0000-00003A810000}"/>
    <cellStyle name="Migliaia 6 6 5" xfId="1390" xr:uid="{00000000-0005-0000-0000-00003B810000}"/>
    <cellStyle name="Migliaia 6 6 5 2" xfId="2857" xr:uid="{00000000-0005-0000-0000-00003C810000}"/>
    <cellStyle name="Migliaia 6 6 5 2 2" xfId="5713" xr:uid="{00000000-0005-0000-0000-00003D810000}"/>
    <cellStyle name="Migliaia 6 6 5 2 2 2" xfId="11421" xr:uid="{00000000-0005-0000-0000-00003E810000}"/>
    <cellStyle name="Migliaia 6 6 5 2 2 2 2" xfId="22839" xr:uid="{00000000-0005-0000-0000-00003F810000}"/>
    <cellStyle name="Migliaia 6 6 5 2 2 2 2 2" xfId="45676" xr:uid="{00000000-0005-0000-0000-000040810000}"/>
    <cellStyle name="Migliaia 6 6 5 2 2 2 3" xfId="34259" xr:uid="{00000000-0005-0000-0000-000041810000}"/>
    <cellStyle name="Migliaia 6 6 5 2 2 3" xfId="17131" xr:uid="{00000000-0005-0000-0000-000042810000}"/>
    <cellStyle name="Migliaia 6 6 5 2 2 3 2" xfId="39968" xr:uid="{00000000-0005-0000-0000-000043810000}"/>
    <cellStyle name="Migliaia 6 6 5 2 2 4" xfId="28551" xr:uid="{00000000-0005-0000-0000-000044810000}"/>
    <cellStyle name="Migliaia 6 6 5 2 3" xfId="8568" xr:uid="{00000000-0005-0000-0000-000045810000}"/>
    <cellStyle name="Migliaia 6 6 5 2 3 2" xfId="19985" xr:uid="{00000000-0005-0000-0000-000046810000}"/>
    <cellStyle name="Migliaia 6 6 5 2 3 2 2" xfId="42822" xr:uid="{00000000-0005-0000-0000-000047810000}"/>
    <cellStyle name="Migliaia 6 6 5 2 3 3" xfId="31405" xr:uid="{00000000-0005-0000-0000-000048810000}"/>
    <cellStyle name="Migliaia 6 6 5 2 4" xfId="14277" xr:uid="{00000000-0005-0000-0000-000049810000}"/>
    <cellStyle name="Migliaia 6 6 5 2 4 2" xfId="37114" xr:uid="{00000000-0005-0000-0000-00004A810000}"/>
    <cellStyle name="Migliaia 6 6 5 2 5" xfId="25697" xr:uid="{00000000-0005-0000-0000-00004B810000}"/>
    <cellStyle name="Migliaia 6 6 5 3" xfId="4286" xr:uid="{00000000-0005-0000-0000-00004C810000}"/>
    <cellStyle name="Migliaia 6 6 5 3 2" xfId="9995" xr:uid="{00000000-0005-0000-0000-00004D810000}"/>
    <cellStyle name="Migliaia 6 6 5 3 2 2" xfId="21412" xr:uid="{00000000-0005-0000-0000-00004E810000}"/>
    <cellStyle name="Migliaia 6 6 5 3 2 2 2" xfId="44249" xr:uid="{00000000-0005-0000-0000-00004F810000}"/>
    <cellStyle name="Migliaia 6 6 5 3 2 3" xfId="32832" xr:uid="{00000000-0005-0000-0000-000050810000}"/>
    <cellStyle name="Migliaia 6 6 5 3 3" xfId="15704" xr:uid="{00000000-0005-0000-0000-000051810000}"/>
    <cellStyle name="Migliaia 6 6 5 3 3 2" xfId="38541" xr:uid="{00000000-0005-0000-0000-000052810000}"/>
    <cellStyle name="Migliaia 6 6 5 3 4" xfId="27124" xr:uid="{00000000-0005-0000-0000-000053810000}"/>
    <cellStyle name="Migliaia 6 6 5 4" xfId="7141" xr:uid="{00000000-0005-0000-0000-000054810000}"/>
    <cellStyle name="Migliaia 6 6 5 4 2" xfId="18558" xr:uid="{00000000-0005-0000-0000-000055810000}"/>
    <cellStyle name="Migliaia 6 6 5 4 2 2" xfId="41395" xr:uid="{00000000-0005-0000-0000-000056810000}"/>
    <cellStyle name="Migliaia 6 6 5 4 3" xfId="29978" xr:uid="{00000000-0005-0000-0000-000057810000}"/>
    <cellStyle name="Migliaia 6 6 5 5" xfId="12850" xr:uid="{00000000-0005-0000-0000-000058810000}"/>
    <cellStyle name="Migliaia 6 6 5 5 2" xfId="35687" xr:uid="{00000000-0005-0000-0000-000059810000}"/>
    <cellStyle name="Migliaia 6 6 5 6" xfId="24270" xr:uid="{00000000-0005-0000-0000-00005A810000}"/>
    <cellStyle name="Migliaia 6 6 6" xfId="1637" xr:uid="{00000000-0005-0000-0000-00005B810000}"/>
    <cellStyle name="Migliaia 6 6 6 2" xfId="3074" xr:uid="{00000000-0005-0000-0000-00005C810000}"/>
    <cellStyle name="Migliaia 6 6 6 2 2" xfId="5930" xr:uid="{00000000-0005-0000-0000-00005D810000}"/>
    <cellStyle name="Migliaia 6 6 6 2 2 2" xfId="11638" xr:uid="{00000000-0005-0000-0000-00005E810000}"/>
    <cellStyle name="Migliaia 6 6 6 2 2 2 2" xfId="23056" xr:uid="{00000000-0005-0000-0000-00005F810000}"/>
    <cellStyle name="Migliaia 6 6 6 2 2 2 2 2" xfId="45893" xr:uid="{00000000-0005-0000-0000-000060810000}"/>
    <cellStyle name="Migliaia 6 6 6 2 2 2 3" xfId="34476" xr:uid="{00000000-0005-0000-0000-000061810000}"/>
    <cellStyle name="Migliaia 6 6 6 2 2 3" xfId="17348" xr:uid="{00000000-0005-0000-0000-000062810000}"/>
    <cellStyle name="Migliaia 6 6 6 2 2 3 2" xfId="40185" xr:uid="{00000000-0005-0000-0000-000063810000}"/>
    <cellStyle name="Migliaia 6 6 6 2 2 4" xfId="28768" xr:uid="{00000000-0005-0000-0000-000064810000}"/>
    <cellStyle name="Migliaia 6 6 6 2 3" xfId="8785" xr:uid="{00000000-0005-0000-0000-000065810000}"/>
    <cellStyle name="Migliaia 6 6 6 2 3 2" xfId="20202" xr:uid="{00000000-0005-0000-0000-000066810000}"/>
    <cellStyle name="Migliaia 6 6 6 2 3 2 2" xfId="43039" xr:uid="{00000000-0005-0000-0000-000067810000}"/>
    <cellStyle name="Migliaia 6 6 6 2 3 3" xfId="31622" xr:uid="{00000000-0005-0000-0000-000068810000}"/>
    <cellStyle name="Migliaia 6 6 6 2 4" xfId="14494" xr:uid="{00000000-0005-0000-0000-000069810000}"/>
    <cellStyle name="Migliaia 6 6 6 2 4 2" xfId="37331" xr:uid="{00000000-0005-0000-0000-00006A810000}"/>
    <cellStyle name="Migliaia 6 6 6 2 5" xfId="25914" xr:uid="{00000000-0005-0000-0000-00006B810000}"/>
    <cellStyle name="Migliaia 6 6 6 3" xfId="4503" xr:uid="{00000000-0005-0000-0000-00006C810000}"/>
    <cellStyle name="Migliaia 6 6 6 3 2" xfId="10212" xr:uid="{00000000-0005-0000-0000-00006D810000}"/>
    <cellStyle name="Migliaia 6 6 6 3 2 2" xfId="21629" xr:uid="{00000000-0005-0000-0000-00006E810000}"/>
    <cellStyle name="Migliaia 6 6 6 3 2 2 2" xfId="44466" xr:uid="{00000000-0005-0000-0000-00006F810000}"/>
    <cellStyle name="Migliaia 6 6 6 3 2 3" xfId="33049" xr:uid="{00000000-0005-0000-0000-000070810000}"/>
    <cellStyle name="Migliaia 6 6 6 3 3" xfId="15921" xr:uid="{00000000-0005-0000-0000-000071810000}"/>
    <cellStyle name="Migliaia 6 6 6 3 3 2" xfId="38758" xr:uid="{00000000-0005-0000-0000-000072810000}"/>
    <cellStyle name="Migliaia 6 6 6 3 4" xfId="27341" xr:uid="{00000000-0005-0000-0000-000073810000}"/>
    <cellStyle name="Migliaia 6 6 6 4" xfId="7358" xr:uid="{00000000-0005-0000-0000-000074810000}"/>
    <cellStyle name="Migliaia 6 6 6 4 2" xfId="18775" xr:uid="{00000000-0005-0000-0000-000075810000}"/>
    <cellStyle name="Migliaia 6 6 6 4 2 2" xfId="41612" xr:uid="{00000000-0005-0000-0000-000076810000}"/>
    <cellStyle name="Migliaia 6 6 6 4 3" xfId="30195" xr:uid="{00000000-0005-0000-0000-000077810000}"/>
    <cellStyle name="Migliaia 6 6 6 5" xfId="13067" xr:uid="{00000000-0005-0000-0000-000078810000}"/>
    <cellStyle name="Migliaia 6 6 6 5 2" xfId="35904" xr:uid="{00000000-0005-0000-0000-000079810000}"/>
    <cellStyle name="Migliaia 6 6 6 6" xfId="24487" xr:uid="{00000000-0005-0000-0000-00007A810000}"/>
    <cellStyle name="Migliaia 6 6 7" xfId="1989" xr:uid="{00000000-0005-0000-0000-00007B810000}"/>
    <cellStyle name="Migliaia 6 6 7 2" xfId="4845" xr:uid="{00000000-0005-0000-0000-00007C810000}"/>
    <cellStyle name="Migliaia 6 6 7 2 2" xfId="10553" xr:uid="{00000000-0005-0000-0000-00007D810000}"/>
    <cellStyle name="Migliaia 6 6 7 2 2 2" xfId="21971" xr:uid="{00000000-0005-0000-0000-00007E810000}"/>
    <cellStyle name="Migliaia 6 6 7 2 2 2 2" xfId="44808" xr:uid="{00000000-0005-0000-0000-00007F810000}"/>
    <cellStyle name="Migliaia 6 6 7 2 2 3" xfId="33391" xr:uid="{00000000-0005-0000-0000-000080810000}"/>
    <cellStyle name="Migliaia 6 6 7 2 3" xfId="16263" xr:uid="{00000000-0005-0000-0000-000081810000}"/>
    <cellStyle name="Migliaia 6 6 7 2 3 2" xfId="39100" xr:uid="{00000000-0005-0000-0000-000082810000}"/>
    <cellStyle name="Migliaia 6 6 7 2 4" xfId="27683" xr:uid="{00000000-0005-0000-0000-000083810000}"/>
    <cellStyle name="Migliaia 6 6 7 3" xfId="7700" xr:uid="{00000000-0005-0000-0000-000084810000}"/>
    <cellStyle name="Migliaia 6 6 7 3 2" xfId="19117" xr:uid="{00000000-0005-0000-0000-000085810000}"/>
    <cellStyle name="Migliaia 6 6 7 3 2 2" xfId="41954" xr:uid="{00000000-0005-0000-0000-000086810000}"/>
    <cellStyle name="Migliaia 6 6 7 3 3" xfId="30537" xr:uid="{00000000-0005-0000-0000-000087810000}"/>
    <cellStyle name="Migliaia 6 6 7 4" xfId="13409" xr:uid="{00000000-0005-0000-0000-000088810000}"/>
    <cellStyle name="Migliaia 6 6 7 4 2" xfId="36246" xr:uid="{00000000-0005-0000-0000-000089810000}"/>
    <cellStyle name="Migliaia 6 6 7 5" xfId="24829" xr:uid="{00000000-0005-0000-0000-00008A810000}"/>
    <cellStyle name="Migliaia 6 6 8" xfId="3418" xr:uid="{00000000-0005-0000-0000-00008B810000}"/>
    <cellStyle name="Migliaia 6 6 8 2" xfId="9127" xr:uid="{00000000-0005-0000-0000-00008C810000}"/>
    <cellStyle name="Migliaia 6 6 8 2 2" xfId="20544" xr:uid="{00000000-0005-0000-0000-00008D810000}"/>
    <cellStyle name="Migliaia 6 6 8 2 2 2" xfId="43381" xr:uid="{00000000-0005-0000-0000-00008E810000}"/>
    <cellStyle name="Migliaia 6 6 8 2 3" xfId="31964" xr:uid="{00000000-0005-0000-0000-00008F810000}"/>
    <cellStyle name="Migliaia 6 6 8 3" xfId="14836" xr:uid="{00000000-0005-0000-0000-000090810000}"/>
    <cellStyle name="Migliaia 6 6 8 3 2" xfId="37673" xr:uid="{00000000-0005-0000-0000-000091810000}"/>
    <cellStyle name="Migliaia 6 6 8 4" xfId="26256" xr:uid="{00000000-0005-0000-0000-000092810000}"/>
    <cellStyle name="Migliaia 6 6 9" xfId="6273" xr:uid="{00000000-0005-0000-0000-000093810000}"/>
    <cellStyle name="Migliaia 6 6 9 2" xfId="17690" xr:uid="{00000000-0005-0000-0000-000094810000}"/>
    <cellStyle name="Migliaia 6 6 9 2 2" xfId="40527" xr:uid="{00000000-0005-0000-0000-000095810000}"/>
    <cellStyle name="Migliaia 6 6 9 3" xfId="29110" xr:uid="{00000000-0005-0000-0000-000096810000}"/>
    <cellStyle name="Migliaia 6 7" xfId="502" xr:uid="{00000000-0005-0000-0000-000097810000}"/>
    <cellStyle name="Migliaia 6 7 2" xfId="2092" xr:uid="{00000000-0005-0000-0000-000098810000}"/>
    <cellStyle name="Migliaia 6 7 2 2" xfId="4948" xr:uid="{00000000-0005-0000-0000-000099810000}"/>
    <cellStyle name="Migliaia 6 7 2 2 2" xfId="10656" xr:uid="{00000000-0005-0000-0000-00009A810000}"/>
    <cellStyle name="Migliaia 6 7 2 2 2 2" xfId="22074" xr:uid="{00000000-0005-0000-0000-00009B810000}"/>
    <cellStyle name="Migliaia 6 7 2 2 2 2 2" xfId="44911" xr:uid="{00000000-0005-0000-0000-00009C810000}"/>
    <cellStyle name="Migliaia 6 7 2 2 2 3" xfId="33494" xr:uid="{00000000-0005-0000-0000-00009D810000}"/>
    <cellStyle name="Migliaia 6 7 2 2 3" xfId="16366" xr:uid="{00000000-0005-0000-0000-00009E810000}"/>
    <cellStyle name="Migliaia 6 7 2 2 3 2" xfId="39203" xr:uid="{00000000-0005-0000-0000-00009F810000}"/>
    <cellStyle name="Migliaia 6 7 2 2 4" xfId="27786" xr:uid="{00000000-0005-0000-0000-0000A0810000}"/>
    <cellStyle name="Migliaia 6 7 2 3" xfId="7803" xr:uid="{00000000-0005-0000-0000-0000A1810000}"/>
    <cellStyle name="Migliaia 6 7 2 3 2" xfId="19220" xr:uid="{00000000-0005-0000-0000-0000A2810000}"/>
    <cellStyle name="Migliaia 6 7 2 3 2 2" xfId="42057" xr:uid="{00000000-0005-0000-0000-0000A3810000}"/>
    <cellStyle name="Migliaia 6 7 2 3 3" xfId="30640" xr:uid="{00000000-0005-0000-0000-0000A4810000}"/>
    <cellStyle name="Migliaia 6 7 2 4" xfId="13512" xr:uid="{00000000-0005-0000-0000-0000A5810000}"/>
    <cellStyle name="Migliaia 6 7 2 4 2" xfId="36349" xr:uid="{00000000-0005-0000-0000-0000A6810000}"/>
    <cellStyle name="Migliaia 6 7 2 5" xfId="24932" xr:uid="{00000000-0005-0000-0000-0000A7810000}"/>
    <cellStyle name="Migliaia 6 7 3" xfId="3521" xr:uid="{00000000-0005-0000-0000-0000A8810000}"/>
    <cellStyle name="Migliaia 6 7 3 2" xfId="9230" xr:uid="{00000000-0005-0000-0000-0000A9810000}"/>
    <cellStyle name="Migliaia 6 7 3 2 2" xfId="20647" xr:uid="{00000000-0005-0000-0000-0000AA810000}"/>
    <cellStyle name="Migliaia 6 7 3 2 2 2" xfId="43484" xr:uid="{00000000-0005-0000-0000-0000AB810000}"/>
    <cellStyle name="Migliaia 6 7 3 2 3" xfId="32067" xr:uid="{00000000-0005-0000-0000-0000AC810000}"/>
    <cellStyle name="Migliaia 6 7 3 3" xfId="14939" xr:uid="{00000000-0005-0000-0000-0000AD810000}"/>
    <cellStyle name="Migliaia 6 7 3 3 2" xfId="37776" xr:uid="{00000000-0005-0000-0000-0000AE810000}"/>
    <cellStyle name="Migliaia 6 7 3 4" xfId="26359" xr:uid="{00000000-0005-0000-0000-0000AF810000}"/>
    <cellStyle name="Migliaia 6 7 4" xfId="6376" xr:uid="{00000000-0005-0000-0000-0000B0810000}"/>
    <cellStyle name="Migliaia 6 7 4 2" xfId="17793" xr:uid="{00000000-0005-0000-0000-0000B1810000}"/>
    <cellStyle name="Migliaia 6 7 4 2 2" xfId="40630" xr:uid="{00000000-0005-0000-0000-0000B2810000}"/>
    <cellStyle name="Migliaia 6 7 4 3" xfId="29213" xr:uid="{00000000-0005-0000-0000-0000B3810000}"/>
    <cellStyle name="Migliaia 6 7 5" xfId="12085" xr:uid="{00000000-0005-0000-0000-0000B4810000}"/>
    <cellStyle name="Migliaia 6 7 5 2" xfId="34922" xr:uid="{00000000-0005-0000-0000-0000B5810000}"/>
    <cellStyle name="Migliaia 6 7 6" xfId="23505" xr:uid="{00000000-0005-0000-0000-0000B6810000}"/>
    <cellStyle name="Migliaia 6 8" xfId="765" xr:uid="{00000000-0005-0000-0000-0000B7810000}"/>
    <cellStyle name="Migliaia 6 8 2" xfId="2309" xr:uid="{00000000-0005-0000-0000-0000B8810000}"/>
    <cellStyle name="Migliaia 6 8 2 2" xfId="5165" xr:uid="{00000000-0005-0000-0000-0000B9810000}"/>
    <cellStyle name="Migliaia 6 8 2 2 2" xfId="10873" xr:uid="{00000000-0005-0000-0000-0000BA810000}"/>
    <cellStyle name="Migliaia 6 8 2 2 2 2" xfId="22291" xr:uid="{00000000-0005-0000-0000-0000BB810000}"/>
    <cellStyle name="Migliaia 6 8 2 2 2 2 2" xfId="45128" xr:uid="{00000000-0005-0000-0000-0000BC810000}"/>
    <cellStyle name="Migliaia 6 8 2 2 2 3" xfId="33711" xr:uid="{00000000-0005-0000-0000-0000BD810000}"/>
    <cellStyle name="Migliaia 6 8 2 2 3" xfId="16583" xr:uid="{00000000-0005-0000-0000-0000BE810000}"/>
    <cellStyle name="Migliaia 6 8 2 2 3 2" xfId="39420" xr:uid="{00000000-0005-0000-0000-0000BF810000}"/>
    <cellStyle name="Migliaia 6 8 2 2 4" xfId="28003" xr:uid="{00000000-0005-0000-0000-0000C0810000}"/>
    <cellStyle name="Migliaia 6 8 2 3" xfId="8020" xr:uid="{00000000-0005-0000-0000-0000C1810000}"/>
    <cellStyle name="Migliaia 6 8 2 3 2" xfId="19437" xr:uid="{00000000-0005-0000-0000-0000C2810000}"/>
    <cellStyle name="Migliaia 6 8 2 3 2 2" xfId="42274" xr:uid="{00000000-0005-0000-0000-0000C3810000}"/>
    <cellStyle name="Migliaia 6 8 2 3 3" xfId="30857" xr:uid="{00000000-0005-0000-0000-0000C4810000}"/>
    <cellStyle name="Migliaia 6 8 2 4" xfId="13729" xr:uid="{00000000-0005-0000-0000-0000C5810000}"/>
    <cellStyle name="Migliaia 6 8 2 4 2" xfId="36566" xr:uid="{00000000-0005-0000-0000-0000C6810000}"/>
    <cellStyle name="Migliaia 6 8 2 5" xfId="25149" xr:uid="{00000000-0005-0000-0000-0000C7810000}"/>
    <cellStyle name="Migliaia 6 8 3" xfId="3738" xr:uid="{00000000-0005-0000-0000-0000C8810000}"/>
    <cellStyle name="Migliaia 6 8 3 2" xfId="9447" xr:uid="{00000000-0005-0000-0000-0000C9810000}"/>
    <cellStyle name="Migliaia 6 8 3 2 2" xfId="20864" xr:uid="{00000000-0005-0000-0000-0000CA810000}"/>
    <cellStyle name="Migliaia 6 8 3 2 2 2" xfId="43701" xr:uid="{00000000-0005-0000-0000-0000CB810000}"/>
    <cellStyle name="Migliaia 6 8 3 2 3" xfId="32284" xr:uid="{00000000-0005-0000-0000-0000CC810000}"/>
    <cellStyle name="Migliaia 6 8 3 3" xfId="15156" xr:uid="{00000000-0005-0000-0000-0000CD810000}"/>
    <cellStyle name="Migliaia 6 8 3 3 2" xfId="37993" xr:uid="{00000000-0005-0000-0000-0000CE810000}"/>
    <cellStyle name="Migliaia 6 8 3 4" xfId="26576" xr:uid="{00000000-0005-0000-0000-0000CF810000}"/>
    <cellStyle name="Migliaia 6 8 4" xfId="6593" xr:uid="{00000000-0005-0000-0000-0000D0810000}"/>
    <cellStyle name="Migliaia 6 8 4 2" xfId="18010" xr:uid="{00000000-0005-0000-0000-0000D1810000}"/>
    <cellStyle name="Migliaia 6 8 4 2 2" xfId="40847" xr:uid="{00000000-0005-0000-0000-0000D2810000}"/>
    <cellStyle name="Migliaia 6 8 4 3" xfId="29430" xr:uid="{00000000-0005-0000-0000-0000D3810000}"/>
    <cellStyle name="Migliaia 6 8 5" xfId="12302" xr:uid="{00000000-0005-0000-0000-0000D4810000}"/>
    <cellStyle name="Migliaia 6 8 5 2" xfId="35139" xr:uid="{00000000-0005-0000-0000-0000D5810000}"/>
    <cellStyle name="Migliaia 6 8 6" xfId="23722" xr:uid="{00000000-0005-0000-0000-0000D6810000}"/>
    <cellStyle name="Migliaia 6 9" xfId="1012" xr:uid="{00000000-0005-0000-0000-0000D7810000}"/>
    <cellStyle name="Migliaia 6 9 2" xfId="2526" xr:uid="{00000000-0005-0000-0000-0000D8810000}"/>
    <cellStyle name="Migliaia 6 9 2 2" xfId="5382" xr:uid="{00000000-0005-0000-0000-0000D9810000}"/>
    <cellStyle name="Migliaia 6 9 2 2 2" xfId="11090" xr:uid="{00000000-0005-0000-0000-0000DA810000}"/>
    <cellStyle name="Migliaia 6 9 2 2 2 2" xfId="22508" xr:uid="{00000000-0005-0000-0000-0000DB810000}"/>
    <cellStyle name="Migliaia 6 9 2 2 2 2 2" xfId="45345" xr:uid="{00000000-0005-0000-0000-0000DC810000}"/>
    <cellStyle name="Migliaia 6 9 2 2 2 3" xfId="33928" xr:uid="{00000000-0005-0000-0000-0000DD810000}"/>
    <cellStyle name="Migliaia 6 9 2 2 3" xfId="16800" xr:uid="{00000000-0005-0000-0000-0000DE810000}"/>
    <cellStyle name="Migliaia 6 9 2 2 3 2" xfId="39637" xr:uid="{00000000-0005-0000-0000-0000DF810000}"/>
    <cellStyle name="Migliaia 6 9 2 2 4" xfId="28220" xr:uid="{00000000-0005-0000-0000-0000E0810000}"/>
    <cellStyle name="Migliaia 6 9 2 3" xfId="8237" xr:uid="{00000000-0005-0000-0000-0000E1810000}"/>
    <cellStyle name="Migliaia 6 9 2 3 2" xfId="19654" xr:uid="{00000000-0005-0000-0000-0000E2810000}"/>
    <cellStyle name="Migliaia 6 9 2 3 2 2" xfId="42491" xr:uid="{00000000-0005-0000-0000-0000E3810000}"/>
    <cellStyle name="Migliaia 6 9 2 3 3" xfId="31074" xr:uid="{00000000-0005-0000-0000-0000E4810000}"/>
    <cellStyle name="Migliaia 6 9 2 4" xfId="13946" xr:uid="{00000000-0005-0000-0000-0000E5810000}"/>
    <cellStyle name="Migliaia 6 9 2 4 2" xfId="36783" xr:uid="{00000000-0005-0000-0000-0000E6810000}"/>
    <cellStyle name="Migliaia 6 9 2 5" xfId="25366" xr:uid="{00000000-0005-0000-0000-0000E7810000}"/>
    <cellStyle name="Migliaia 6 9 3" xfId="3955" xr:uid="{00000000-0005-0000-0000-0000E8810000}"/>
    <cellStyle name="Migliaia 6 9 3 2" xfId="9664" xr:uid="{00000000-0005-0000-0000-0000E9810000}"/>
    <cellStyle name="Migliaia 6 9 3 2 2" xfId="21081" xr:uid="{00000000-0005-0000-0000-0000EA810000}"/>
    <cellStyle name="Migliaia 6 9 3 2 2 2" xfId="43918" xr:uid="{00000000-0005-0000-0000-0000EB810000}"/>
    <cellStyle name="Migliaia 6 9 3 2 3" xfId="32501" xr:uid="{00000000-0005-0000-0000-0000EC810000}"/>
    <cellStyle name="Migliaia 6 9 3 3" xfId="15373" xr:uid="{00000000-0005-0000-0000-0000ED810000}"/>
    <cellStyle name="Migliaia 6 9 3 3 2" xfId="38210" xr:uid="{00000000-0005-0000-0000-0000EE810000}"/>
    <cellStyle name="Migliaia 6 9 3 4" xfId="26793" xr:uid="{00000000-0005-0000-0000-0000EF810000}"/>
    <cellStyle name="Migliaia 6 9 4" xfId="6810" xr:uid="{00000000-0005-0000-0000-0000F0810000}"/>
    <cellStyle name="Migliaia 6 9 4 2" xfId="18227" xr:uid="{00000000-0005-0000-0000-0000F1810000}"/>
    <cellStyle name="Migliaia 6 9 4 2 2" xfId="41064" xr:uid="{00000000-0005-0000-0000-0000F2810000}"/>
    <cellStyle name="Migliaia 6 9 4 3" xfId="29647" xr:uid="{00000000-0005-0000-0000-0000F3810000}"/>
    <cellStyle name="Migliaia 6 9 5" xfId="12519" xr:uid="{00000000-0005-0000-0000-0000F4810000}"/>
    <cellStyle name="Migliaia 6 9 5 2" xfId="35356" xr:uid="{00000000-0005-0000-0000-0000F5810000}"/>
    <cellStyle name="Migliaia 6 9 6" xfId="23939" xr:uid="{00000000-0005-0000-0000-0000F6810000}"/>
    <cellStyle name="Migliaia 7" xfId="13" xr:uid="{00000000-0005-0000-0000-0000F7810000}"/>
    <cellStyle name="Migliaia 7 10" xfId="1871" xr:uid="{00000000-0005-0000-0000-0000F8810000}"/>
    <cellStyle name="Migliaia 7 10 2" xfId="4727" xr:uid="{00000000-0005-0000-0000-0000F9810000}"/>
    <cellStyle name="Migliaia 7 10 2 2" xfId="10436" xr:uid="{00000000-0005-0000-0000-0000FA810000}"/>
    <cellStyle name="Migliaia 7 10 2 2 2" xfId="21853" xr:uid="{00000000-0005-0000-0000-0000FB810000}"/>
    <cellStyle name="Migliaia 7 10 2 2 2 2" xfId="44690" xr:uid="{00000000-0005-0000-0000-0000FC810000}"/>
    <cellStyle name="Migliaia 7 10 2 2 3" xfId="33273" xr:uid="{00000000-0005-0000-0000-0000FD810000}"/>
    <cellStyle name="Migliaia 7 10 2 3" xfId="16145" xr:uid="{00000000-0005-0000-0000-0000FE810000}"/>
    <cellStyle name="Migliaia 7 10 2 3 2" xfId="38982" xr:uid="{00000000-0005-0000-0000-0000FF810000}"/>
    <cellStyle name="Migliaia 7 10 2 4" xfId="27565" xr:uid="{00000000-0005-0000-0000-000000820000}"/>
    <cellStyle name="Migliaia 7 10 3" xfId="7582" xr:uid="{00000000-0005-0000-0000-000001820000}"/>
    <cellStyle name="Migliaia 7 10 3 2" xfId="18999" xr:uid="{00000000-0005-0000-0000-000002820000}"/>
    <cellStyle name="Migliaia 7 10 3 2 2" xfId="41836" xr:uid="{00000000-0005-0000-0000-000003820000}"/>
    <cellStyle name="Migliaia 7 10 3 3" xfId="30419" xr:uid="{00000000-0005-0000-0000-000004820000}"/>
    <cellStyle name="Migliaia 7 10 4" xfId="13291" xr:uid="{00000000-0005-0000-0000-000005820000}"/>
    <cellStyle name="Migliaia 7 10 4 2" xfId="36128" xr:uid="{00000000-0005-0000-0000-000006820000}"/>
    <cellStyle name="Migliaia 7 10 5" xfId="24711" xr:uid="{00000000-0005-0000-0000-000007820000}"/>
    <cellStyle name="Migliaia 7 11" xfId="3300" xr:uid="{00000000-0005-0000-0000-000008820000}"/>
    <cellStyle name="Migliaia 7 11 2" xfId="9009" xr:uid="{00000000-0005-0000-0000-000009820000}"/>
    <cellStyle name="Migliaia 7 11 2 2" xfId="20426" xr:uid="{00000000-0005-0000-0000-00000A820000}"/>
    <cellStyle name="Migliaia 7 11 2 2 2" xfId="43263" xr:uid="{00000000-0005-0000-0000-00000B820000}"/>
    <cellStyle name="Migliaia 7 11 2 3" xfId="31846" xr:uid="{00000000-0005-0000-0000-00000C820000}"/>
    <cellStyle name="Migliaia 7 11 3" xfId="14718" xr:uid="{00000000-0005-0000-0000-00000D820000}"/>
    <cellStyle name="Migliaia 7 11 3 2" xfId="37555" xr:uid="{00000000-0005-0000-0000-00000E820000}"/>
    <cellStyle name="Migliaia 7 11 4" xfId="26138" xr:uid="{00000000-0005-0000-0000-00000F820000}"/>
    <cellStyle name="Migliaia 7 12" xfId="6155" xr:uid="{00000000-0005-0000-0000-000010820000}"/>
    <cellStyle name="Migliaia 7 12 2" xfId="17572" xr:uid="{00000000-0005-0000-0000-000011820000}"/>
    <cellStyle name="Migliaia 7 12 2 2" xfId="40409" xr:uid="{00000000-0005-0000-0000-000012820000}"/>
    <cellStyle name="Migliaia 7 12 3" xfId="28992" xr:uid="{00000000-0005-0000-0000-000013820000}"/>
    <cellStyle name="Migliaia 7 13" xfId="11864" xr:uid="{00000000-0005-0000-0000-000014820000}"/>
    <cellStyle name="Migliaia 7 13 2" xfId="34701" xr:uid="{00000000-0005-0000-0000-000015820000}"/>
    <cellStyle name="Migliaia 7 14" xfId="23284" xr:uid="{00000000-0005-0000-0000-000016820000}"/>
    <cellStyle name="Migliaia 7 15" xfId="236" xr:uid="{00000000-0005-0000-0000-000017820000}"/>
    <cellStyle name="Migliaia 7 2" xfId="114" xr:uid="{00000000-0005-0000-0000-000018820000}"/>
    <cellStyle name="Migliaia 7 2 10" xfId="6233" xr:uid="{00000000-0005-0000-0000-000019820000}"/>
    <cellStyle name="Migliaia 7 2 10 2" xfId="17650" xr:uid="{00000000-0005-0000-0000-00001A820000}"/>
    <cellStyle name="Migliaia 7 2 10 2 2" xfId="40487" xr:uid="{00000000-0005-0000-0000-00001B820000}"/>
    <cellStyle name="Migliaia 7 2 10 3" xfId="29070" xr:uid="{00000000-0005-0000-0000-00001C820000}"/>
    <cellStyle name="Migliaia 7 2 11" xfId="11942" xr:uid="{00000000-0005-0000-0000-00001D820000}"/>
    <cellStyle name="Migliaia 7 2 11 2" xfId="34779" xr:uid="{00000000-0005-0000-0000-00001E820000}"/>
    <cellStyle name="Migliaia 7 2 12" xfId="23362" xr:uid="{00000000-0005-0000-0000-00001F820000}"/>
    <cellStyle name="Migliaia 7 2 13" xfId="320" xr:uid="{00000000-0005-0000-0000-000020820000}"/>
    <cellStyle name="Migliaia 7 2 2" xfId="136" xr:uid="{00000000-0005-0000-0000-000021820000}"/>
    <cellStyle name="Migliaia 7 2 2 10" xfId="12063" xr:uid="{00000000-0005-0000-0000-000022820000}"/>
    <cellStyle name="Migliaia 7 2 2 10 2" xfId="34900" xr:uid="{00000000-0005-0000-0000-000023820000}"/>
    <cellStyle name="Migliaia 7 2 2 11" xfId="23483" xr:uid="{00000000-0005-0000-0000-000024820000}"/>
    <cellStyle name="Migliaia 7 2 2 12" xfId="471" xr:uid="{00000000-0005-0000-0000-000025820000}"/>
    <cellStyle name="Migliaia 7 2 2 2" xfId="725" xr:uid="{00000000-0005-0000-0000-000026820000}"/>
    <cellStyle name="Migliaia 7 2 2 2 2" xfId="2287" xr:uid="{00000000-0005-0000-0000-000027820000}"/>
    <cellStyle name="Migliaia 7 2 2 2 2 2" xfId="5143" xr:uid="{00000000-0005-0000-0000-000028820000}"/>
    <cellStyle name="Migliaia 7 2 2 2 2 2 2" xfId="10851" xr:uid="{00000000-0005-0000-0000-000029820000}"/>
    <cellStyle name="Migliaia 7 2 2 2 2 2 2 2" xfId="22269" xr:uid="{00000000-0005-0000-0000-00002A820000}"/>
    <cellStyle name="Migliaia 7 2 2 2 2 2 2 2 2" xfId="45106" xr:uid="{00000000-0005-0000-0000-00002B820000}"/>
    <cellStyle name="Migliaia 7 2 2 2 2 2 2 3" xfId="33689" xr:uid="{00000000-0005-0000-0000-00002C820000}"/>
    <cellStyle name="Migliaia 7 2 2 2 2 2 3" xfId="16561" xr:uid="{00000000-0005-0000-0000-00002D820000}"/>
    <cellStyle name="Migliaia 7 2 2 2 2 2 3 2" xfId="39398" xr:uid="{00000000-0005-0000-0000-00002E820000}"/>
    <cellStyle name="Migliaia 7 2 2 2 2 2 4" xfId="27981" xr:uid="{00000000-0005-0000-0000-00002F820000}"/>
    <cellStyle name="Migliaia 7 2 2 2 2 3" xfId="7998" xr:uid="{00000000-0005-0000-0000-000030820000}"/>
    <cellStyle name="Migliaia 7 2 2 2 2 3 2" xfId="19415" xr:uid="{00000000-0005-0000-0000-000031820000}"/>
    <cellStyle name="Migliaia 7 2 2 2 2 3 2 2" xfId="42252" xr:uid="{00000000-0005-0000-0000-000032820000}"/>
    <cellStyle name="Migliaia 7 2 2 2 2 3 3" xfId="30835" xr:uid="{00000000-0005-0000-0000-000033820000}"/>
    <cellStyle name="Migliaia 7 2 2 2 2 4" xfId="13707" xr:uid="{00000000-0005-0000-0000-000034820000}"/>
    <cellStyle name="Migliaia 7 2 2 2 2 4 2" xfId="36544" xr:uid="{00000000-0005-0000-0000-000035820000}"/>
    <cellStyle name="Migliaia 7 2 2 2 2 5" xfId="25127" xr:uid="{00000000-0005-0000-0000-000036820000}"/>
    <cellStyle name="Migliaia 7 2 2 2 3" xfId="3716" xr:uid="{00000000-0005-0000-0000-000037820000}"/>
    <cellStyle name="Migliaia 7 2 2 2 3 2" xfId="9425" xr:uid="{00000000-0005-0000-0000-000038820000}"/>
    <cellStyle name="Migliaia 7 2 2 2 3 2 2" xfId="20842" xr:uid="{00000000-0005-0000-0000-000039820000}"/>
    <cellStyle name="Migliaia 7 2 2 2 3 2 2 2" xfId="43679" xr:uid="{00000000-0005-0000-0000-00003A820000}"/>
    <cellStyle name="Migliaia 7 2 2 2 3 2 3" xfId="32262" xr:uid="{00000000-0005-0000-0000-00003B820000}"/>
    <cellStyle name="Migliaia 7 2 2 2 3 3" xfId="15134" xr:uid="{00000000-0005-0000-0000-00003C820000}"/>
    <cellStyle name="Migliaia 7 2 2 2 3 3 2" xfId="37971" xr:uid="{00000000-0005-0000-0000-00003D820000}"/>
    <cellStyle name="Migliaia 7 2 2 2 3 4" xfId="26554" xr:uid="{00000000-0005-0000-0000-00003E820000}"/>
    <cellStyle name="Migliaia 7 2 2 2 4" xfId="6571" xr:uid="{00000000-0005-0000-0000-00003F820000}"/>
    <cellStyle name="Migliaia 7 2 2 2 4 2" xfId="17988" xr:uid="{00000000-0005-0000-0000-000040820000}"/>
    <cellStyle name="Migliaia 7 2 2 2 4 2 2" xfId="40825" xr:uid="{00000000-0005-0000-0000-000041820000}"/>
    <cellStyle name="Migliaia 7 2 2 2 4 3" xfId="29408" xr:uid="{00000000-0005-0000-0000-000042820000}"/>
    <cellStyle name="Migliaia 7 2 2 2 5" xfId="12280" xr:uid="{00000000-0005-0000-0000-000043820000}"/>
    <cellStyle name="Migliaia 7 2 2 2 5 2" xfId="35117" xr:uid="{00000000-0005-0000-0000-000044820000}"/>
    <cellStyle name="Migliaia 7 2 2 2 6" xfId="23700" xr:uid="{00000000-0005-0000-0000-000045820000}"/>
    <cellStyle name="Migliaia 7 2 2 3" xfId="985" xr:uid="{00000000-0005-0000-0000-000046820000}"/>
    <cellStyle name="Migliaia 7 2 2 3 2" xfId="2504" xr:uid="{00000000-0005-0000-0000-000047820000}"/>
    <cellStyle name="Migliaia 7 2 2 3 2 2" xfId="5360" xr:uid="{00000000-0005-0000-0000-000048820000}"/>
    <cellStyle name="Migliaia 7 2 2 3 2 2 2" xfId="11068" xr:uid="{00000000-0005-0000-0000-000049820000}"/>
    <cellStyle name="Migliaia 7 2 2 3 2 2 2 2" xfId="22486" xr:uid="{00000000-0005-0000-0000-00004A820000}"/>
    <cellStyle name="Migliaia 7 2 2 3 2 2 2 2 2" xfId="45323" xr:uid="{00000000-0005-0000-0000-00004B820000}"/>
    <cellStyle name="Migliaia 7 2 2 3 2 2 2 3" xfId="33906" xr:uid="{00000000-0005-0000-0000-00004C820000}"/>
    <cellStyle name="Migliaia 7 2 2 3 2 2 3" xfId="16778" xr:uid="{00000000-0005-0000-0000-00004D820000}"/>
    <cellStyle name="Migliaia 7 2 2 3 2 2 3 2" xfId="39615" xr:uid="{00000000-0005-0000-0000-00004E820000}"/>
    <cellStyle name="Migliaia 7 2 2 3 2 2 4" xfId="28198" xr:uid="{00000000-0005-0000-0000-00004F820000}"/>
    <cellStyle name="Migliaia 7 2 2 3 2 3" xfId="8215" xr:uid="{00000000-0005-0000-0000-000050820000}"/>
    <cellStyle name="Migliaia 7 2 2 3 2 3 2" xfId="19632" xr:uid="{00000000-0005-0000-0000-000051820000}"/>
    <cellStyle name="Migliaia 7 2 2 3 2 3 2 2" xfId="42469" xr:uid="{00000000-0005-0000-0000-000052820000}"/>
    <cellStyle name="Migliaia 7 2 2 3 2 3 3" xfId="31052" xr:uid="{00000000-0005-0000-0000-000053820000}"/>
    <cellStyle name="Migliaia 7 2 2 3 2 4" xfId="13924" xr:uid="{00000000-0005-0000-0000-000054820000}"/>
    <cellStyle name="Migliaia 7 2 2 3 2 4 2" xfId="36761" xr:uid="{00000000-0005-0000-0000-000055820000}"/>
    <cellStyle name="Migliaia 7 2 2 3 2 5" xfId="25344" xr:uid="{00000000-0005-0000-0000-000056820000}"/>
    <cellStyle name="Migliaia 7 2 2 3 3" xfId="3933" xr:uid="{00000000-0005-0000-0000-000057820000}"/>
    <cellStyle name="Migliaia 7 2 2 3 3 2" xfId="9642" xr:uid="{00000000-0005-0000-0000-000058820000}"/>
    <cellStyle name="Migliaia 7 2 2 3 3 2 2" xfId="21059" xr:uid="{00000000-0005-0000-0000-000059820000}"/>
    <cellStyle name="Migliaia 7 2 2 3 3 2 2 2" xfId="43896" xr:uid="{00000000-0005-0000-0000-00005A820000}"/>
    <cellStyle name="Migliaia 7 2 2 3 3 2 3" xfId="32479" xr:uid="{00000000-0005-0000-0000-00005B820000}"/>
    <cellStyle name="Migliaia 7 2 2 3 3 3" xfId="15351" xr:uid="{00000000-0005-0000-0000-00005C820000}"/>
    <cellStyle name="Migliaia 7 2 2 3 3 3 2" xfId="38188" xr:uid="{00000000-0005-0000-0000-00005D820000}"/>
    <cellStyle name="Migliaia 7 2 2 3 3 4" xfId="26771" xr:uid="{00000000-0005-0000-0000-00005E820000}"/>
    <cellStyle name="Migliaia 7 2 2 3 4" xfId="6788" xr:uid="{00000000-0005-0000-0000-00005F820000}"/>
    <cellStyle name="Migliaia 7 2 2 3 4 2" xfId="18205" xr:uid="{00000000-0005-0000-0000-000060820000}"/>
    <cellStyle name="Migliaia 7 2 2 3 4 2 2" xfId="41042" xr:uid="{00000000-0005-0000-0000-000061820000}"/>
    <cellStyle name="Migliaia 7 2 2 3 4 3" xfId="29625" xr:uid="{00000000-0005-0000-0000-000062820000}"/>
    <cellStyle name="Migliaia 7 2 2 3 5" xfId="12497" xr:uid="{00000000-0005-0000-0000-000063820000}"/>
    <cellStyle name="Migliaia 7 2 2 3 5 2" xfId="35334" xr:uid="{00000000-0005-0000-0000-000064820000}"/>
    <cellStyle name="Migliaia 7 2 2 3 6" xfId="23917" xr:uid="{00000000-0005-0000-0000-000065820000}"/>
    <cellStyle name="Migliaia 7 2 2 4" xfId="1232" xr:uid="{00000000-0005-0000-0000-000066820000}"/>
    <cellStyle name="Migliaia 7 2 2 4 2" xfId="2721" xr:uid="{00000000-0005-0000-0000-000067820000}"/>
    <cellStyle name="Migliaia 7 2 2 4 2 2" xfId="5577" xr:uid="{00000000-0005-0000-0000-000068820000}"/>
    <cellStyle name="Migliaia 7 2 2 4 2 2 2" xfId="11285" xr:uid="{00000000-0005-0000-0000-000069820000}"/>
    <cellStyle name="Migliaia 7 2 2 4 2 2 2 2" xfId="22703" xr:uid="{00000000-0005-0000-0000-00006A820000}"/>
    <cellStyle name="Migliaia 7 2 2 4 2 2 2 2 2" xfId="45540" xr:uid="{00000000-0005-0000-0000-00006B820000}"/>
    <cellStyle name="Migliaia 7 2 2 4 2 2 2 3" xfId="34123" xr:uid="{00000000-0005-0000-0000-00006C820000}"/>
    <cellStyle name="Migliaia 7 2 2 4 2 2 3" xfId="16995" xr:uid="{00000000-0005-0000-0000-00006D820000}"/>
    <cellStyle name="Migliaia 7 2 2 4 2 2 3 2" xfId="39832" xr:uid="{00000000-0005-0000-0000-00006E820000}"/>
    <cellStyle name="Migliaia 7 2 2 4 2 2 4" xfId="28415" xr:uid="{00000000-0005-0000-0000-00006F820000}"/>
    <cellStyle name="Migliaia 7 2 2 4 2 3" xfId="8432" xr:uid="{00000000-0005-0000-0000-000070820000}"/>
    <cellStyle name="Migliaia 7 2 2 4 2 3 2" xfId="19849" xr:uid="{00000000-0005-0000-0000-000071820000}"/>
    <cellStyle name="Migliaia 7 2 2 4 2 3 2 2" xfId="42686" xr:uid="{00000000-0005-0000-0000-000072820000}"/>
    <cellStyle name="Migliaia 7 2 2 4 2 3 3" xfId="31269" xr:uid="{00000000-0005-0000-0000-000073820000}"/>
    <cellStyle name="Migliaia 7 2 2 4 2 4" xfId="14141" xr:uid="{00000000-0005-0000-0000-000074820000}"/>
    <cellStyle name="Migliaia 7 2 2 4 2 4 2" xfId="36978" xr:uid="{00000000-0005-0000-0000-000075820000}"/>
    <cellStyle name="Migliaia 7 2 2 4 2 5" xfId="25561" xr:uid="{00000000-0005-0000-0000-000076820000}"/>
    <cellStyle name="Migliaia 7 2 2 4 3" xfId="4150" xr:uid="{00000000-0005-0000-0000-000077820000}"/>
    <cellStyle name="Migliaia 7 2 2 4 3 2" xfId="9859" xr:uid="{00000000-0005-0000-0000-000078820000}"/>
    <cellStyle name="Migliaia 7 2 2 4 3 2 2" xfId="21276" xr:uid="{00000000-0005-0000-0000-000079820000}"/>
    <cellStyle name="Migliaia 7 2 2 4 3 2 2 2" xfId="44113" xr:uid="{00000000-0005-0000-0000-00007A820000}"/>
    <cellStyle name="Migliaia 7 2 2 4 3 2 3" xfId="32696" xr:uid="{00000000-0005-0000-0000-00007B820000}"/>
    <cellStyle name="Migliaia 7 2 2 4 3 3" xfId="15568" xr:uid="{00000000-0005-0000-0000-00007C820000}"/>
    <cellStyle name="Migliaia 7 2 2 4 3 3 2" xfId="38405" xr:uid="{00000000-0005-0000-0000-00007D820000}"/>
    <cellStyle name="Migliaia 7 2 2 4 3 4" xfId="26988" xr:uid="{00000000-0005-0000-0000-00007E820000}"/>
    <cellStyle name="Migliaia 7 2 2 4 4" xfId="7005" xr:uid="{00000000-0005-0000-0000-00007F820000}"/>
    <cellStyle name="Migliaia 7 2 2 4 4 2" xfId="18422" xr:uid="{00000000-0005-0000-0000-000080820000}"/>
    <cellStyle name="Migliaia 7 2 2 4 4 2 2" xfId="41259" xr:uid="{00000000-0005-0000-0000-000081820000}"/>
    <cellStyle name="Migliaia 7 2 2 4 4 3" xfId="29842" xr:uid="{00000000-0005-0000-0000-000082820000}"/>
    <cellStyle name="Migliaia 7 2 2 4 5" xfId="12714" xr:uid="{00000000-0005-0000-0000-000083820000}"/>
    <cellStyle name="Migliaia 7 2 2 4 5 2" xfId="35551" xr:uid="{00000000-0005-0000-0000-000084820000}"/>
    <cellStyle name="Migliaia 7 2 2 4 6" xfId="24134" xr:uid="{00000000-0005-0000-0000-000085820000}"/>
    <cellStyle name="Migliaia 7 2 2 5" xfId="1479" xr:uid="{00000000-0005-0000-0000-000086820000}"/>
    <cellStyle name="Migliaia 7 2 2 5 2" xfId="2938" xr:uid="{00000000-0005-0000-0000-000087820000}"/>
    <cellStyle name="Migliaia 7 2 2 5 2 2" xfId="5794" xr:uid="{00000000-0005-0000-0000-000088820000}"/>
    <cellStyle name="Migliaia 7 2 2 5 2 2 2" xfId="11502" xr:uid="{00000000-0005-0000-0000-000089820000}"/>
    <cellStyle name="Migliaia 7 2 2 5 2 2 2 2" xfId="22920" xr:uid="{00000000-0005-0000-0000-00008A820000}"/>
    <cellStyle name="Migliaia 7 2 2 5 2 2 2 2 2" xfId="45757" xr:uid="{00000000-0005-0000-0000-00008B820000}"/>
    <cellStyle name="Migliaia 7 2 2 5 2 2 2 3" xfId="34340" xr:uid="{00000000-0005-0000-0000-00008C820000}"/>
    <cellStyle name="Migliaia 7 2 2 5 2 2 3" xfId="17212" xr:uid="{00000000-0005-0000-0000-00008D820000}"/>
    <cellStyle name="Migliaia 7 2 2 5 2 2 3 2" xfId="40049" xr:uid="{00000000-0005-0000-0000-00008E820000}"/>
    <cellStyle name="Migliaia 7 2 2 5 2 2 4" xfId="28632" xr:uid="{00000000-0005-0000-0000-00008F820000}"/>
    <cellStyle name="Migliaia 7 2 2 5 2 3" xfId="8649" xr:uid="{00000000-0005-0000-0000-000090820000}"/>
    <cellStyle name="Migliaia 7 2 2 5 2 3 2" xfId="20066" xr:uid="{00000000-0005-0000-0000-000091820000}"/>
    <cellStyle name="Migliaia 7 2 2 5 2 3 2 2" xfId="42903" xr:uid="{00000000-0005-0000-0000-000092820000}"/>
    <cellStyle name="Migliaia 7 2 2 5 2 3 3" xfId="31486" xr:uid="{00000000-0005-0000-0000-000093820000}"/>
    <cellStyle name="Migliaia 7 2 2 5 2 4" xfId="14358" xr:uid="{00000000-0005-0000-0000-000094820000}"/>
    <cellStyle name="Migliaia 7 2 2 5 2 4 2" xfId="37195" xr:uid="{00000000-0005-0000-0000-000095820000}"/>
    <cellStyle name="Migliaia 7 2 2 5 2 5" xfId="25778" xr:uid="{00000000-0005-0000-0000-000096820000}"/>
    <cellStyle name="Migliaia 7 2 2 5 3" xfId="4367" xr:uid="{00000000-0005-0000-0000-000097820000}"/>
    <cellStyle name="Migliaia 7 2 2 5 3 2" xfId="10076" xr:uid="{00000000-0005-0000-0000-000098820000}"/>
    <cellStyle name="Migliaia 7 2 2 5 3 2 2" xfId="21493" xr:uid="{00000000-0005-0000-0000-000099820000}"/>
    <cellStyle name="Migliaia 7 2 2 5 3 2 2 2" xfId="44330" xr:uid="{00000000-0005-0000-0000-00009A820000}"/>
    <cellStyle name="Migliaia 7 2 2 5 3 2 3" xfId="32913" xr:uid="{00000000-0005-0000-0000-00009B820000}"/>
    <cellStyle name="Migliaia 7 2 2 5 3 3" xfId="15785" xr:uid="{00000000-0005-0000-0000-00009C820000}"/>
    <cellStyle name="Migliaia 7 2 2 5 3 3 2" xfId="38622" xr:uid="{00000000-0005-0000-0000-00009D820000}"/>
    <cellStyle name="Migliaia 7 2 2 5 3 4" xfId="27205" xr:uid="{00000000-0005-0000-0000-00009E820000}"/>
    <cellStyle name="Migliaia 7 2 2 5 4" xfId="7222" xr:uid="{00000000-0005-0000-0000-00009F820000}"/>
    <cellStyle name="Migliaia 7 2 2 5 4 2" xfId="18639" xr:uid="{00000000-0005-0000-0000-0000A0820000}"/>
    <cellStyle name="Migliaia 7 2 2 5 4 2 2" xfId="41476" xr:uid="{00000000-0005-0000-0000-0000A1820000}"/>
    <cellStyle name="Migliaia 7 2 2 5 4 3" xfId="30059" xr:uid="{00000000-0005-0000-0000-0000A2820000}"/>
    <cellStyle name="Migliaia 7 2 2 5 5" xfId="12931" xr:uid="{00000000-0005-0000-0000-0000A3820000}"/>
    <cellStyle name="Migliaia 7 2 2 5 5 2" xfId="35768" xr:uid="{00000000-0005-0000-0000-0000A4820000}"/>
    <cellStyle name="Migliaia 7 2 2 5 6" xfId="24351" xr:uid="{00000000-0005-0000-0000-0000A5820000}"/>
    <cellStyle name="Migliaia 7 2 2 6" xfId="1726" xr:uid="{00000000-0005-0000-0000-0000A6820000}"/>
    <cellStyle name="Migliaia 7 2 2 6 2" xfId="3155" xr:uid="{00000000-0005-0000-0000-0000A7820000}"/>
    <cellStyle name="Migliaia 7 2 2 6 2 2" xfId="6011" xr:uid="{00000000-0005-0000-0000-0000A8820000}"/>
    <cellStyle name="Migliaia 7 2 2 6 2 2 2" xfId="11719" xr:uid="{00000000-0005-0000-0000-0000A9820000}"/>
    <cellStyle name="Migliaia 7 2 2 6 2 2 2 2" xfId="23137" xr:uid="{00000000-0005-0000-0000-0000AA820000}"/>
    <cellStyle name="Migliaia 7 2 2 6 2 2 2 2 2" xfId="45974" xr:uid="{00000000-0005-0000-0000-0000AB820000}"/>
    <cellStyle name="Migliaia 7 2 2 6 2 2 2 3" xfId="34557" xr:uid="{00000000-0005-0000-0000-0000AC820000}"/>
    <cellStyle name="Migliaia 7 2 2 6 2 2 3" xfId="17429" xr:uid="{00000000-0005-0000-0000-0000AD820000}"/>
    <cellStyle name="Migliaia 7 2 2 6 2 2 3 2" xfId="40266" xr:uid="{00000000-0005-0000-0000-0000AE820000}"/>
    <cellStyle name="Migliaia 7 2 2 6 2 2 4" xfId="28849" xr:uid="{00000000-0005-0000-0000-0000AF820000}"/>
    <cellStyle name="Migliaia 7 2 2 6 2 3" xfId="8866" xr:uid="{00000000-0005-0000-0000-0000B0820000}"/>
    <cellStyle name="Migliaia 7 2 2 6 2 3 2" xfId="20283" xr:uid="{00000000-0005-0000-0000-0000B1820000}"/>
    <cellStyle name="Migliaia 7 2 2 6 2 3 2 2" xfId="43120" xr:uid="{00000000-0005-0000-0000-0000B2820000}"/>
    <cellStyle name="Migliaia 7 2 2 6 2 3 3" xfId="31703" xr:uid="{00000000-0005-0000-0000-0000B3820000}"/>
    <cellStyle name="Migliaia 7 2 2 6 2 4" xfId="14575" xr:uid="{00000000-0005-0000-0000-0000B4820000}"/>
    <cellStyle name="Migliaia 7 2 2 6 2 4 2" xfId="37412" xr:uid="{00000000-0005-0000-0000-0000B5820000}"/>
    <cellStyle name="Migliaia 7 2 2 6 2 5" xfId="25995" xr:uid="{00000000-0005-0000-0000-0000B6820000}"/>
    <cellStyle name="Migliaia 7 2 2 6 3" xfId="4584" xr:uid="{00000000-0005-0000-0000-0000B7820000}"/>
    <cellStyle name="Migliaia 7 2 2 6 3 2" xfId="10293" xr:uid="{00000000-0005-0000-0000-0000B8820000}"/>
    <cellStyle name="Migliaia 7 2 2 6 3 2 2" xfId="21710" xr:uid="{00000000-0005-0000-0000-0000B9820000}"/>
    <cellStyle name="Migliaia 7 2 2 6 3 2 2 2" xfId="44547" xr:uid="{00000000-0005-0000-0000-0000BA820000}"/>
    <cellStyle name="Migliaia 7 2 2 6 3 2 3" xfId="33130" xr:uid="{00000000-0005-0000-0000-0000BB820000}"/>
    <cellStyle name="Migliaia 7 2 2 6 3 3" xfId="16002" xr:uid="{00000000-0005-0000-0000-0000BC820000}"/>
    <cellStyle name="Migliaia 7 2 2 6 3 3 2" xfId="38839" xr:uid="{00000000-0005-0000-0000-0000BD820000}"/>
    <cellStyle name="Migliaia 7 2 2 6 3 4" xfId="27422" xr:uid="{00000000-0005-0000-0000-0000BE820000}"/>
    <cellStyle name="Migliaia 7 2 2 6 4" xfId="7439" xr:uid="{00000000-0005-0000-0000-0000BF820000}"/>
    <cellStyle name="Migliaia 7 2 2 6 4 2" xfId="18856" xr:uid="{00000000-0005-0000-0000-0000C0820000}"/>
    <cellStyle name="Migliaia 7 2 2 6 4 2 2" xfId="41693" xr:uid="{00000000-0005-0000-0000-0000C1820000}"/>
    <cellStyle name="Migliaia 7 2 2 6 4 3" xfId="30276" xr:uid="{00000000-0005-0000-0000-0000C2820000}"/>
    <cellStyle name="Migliaia 7 2 2 6 5" xfId="13148" xr:uid="{00000000-0005-0000-0000-0000C3820000}"/>
    <cellStyle name="Migliaia 7 2 2 6 5 2" xfId="35985" xr:uid="{00000000-0005-0000-0000-0000C4820000}"/>
    <cellStyle name="Migliaia 7 2 2 6 6" xfId="24568" xr:uid="{00000000-0005-0000-0000-0000C5820000}"/>
    <cellStyle name="Migliaia 7 2 2 7" xfId="2070" xr:uid="{00000000-0005-0000-0000-0000C6820000}"/>
    <cellStyle name="Migliaia 7 2 2 7 2" xfId="4926" xr:uid="{00000000-0005-0000-0000-0000C7820000}"/>
    <cellStyle name="Migliaia 7 2 2 7 2 2" xfId="10634" xr:uid="{00000000-0005-0000-0000-0000C8820000}"/>
    <cellStyle name="Migliaia 7 2 2 7 2 2 2" xfId="22052" xr:uid="{00000000-0005-0000-0000-0000C9820000}"/>
    <cellStyle name="Migliaia 7 2 2 7 2 2 2 2" xfId="44889" xr:uid="{00000000-0005-0000-0000-0000CA820000}"/>
    <cellStyle name="Migliaia 7 2 2 7 2 2 3" xfId="33472" xr:uid="{00000000-0005-0000-0000-0000CB820000}"/>
    <cellStyle name="Migliaia 7 2 2 7 2 3" xfId="16344" xr:uid="{00000000-0005-0000-0000-0000CC820000}"/>
    <cellStyle name="Migliaia 7 2 2 7 2 3 2" xfId="39181" xr:uid="{00000000-0005-0000-0000-0000CD820000}"/>
    <cellStyle name="Migliaia 7 2 2 7 2 4" xfId="27764" xr:uid="{00000000-0005-0000-0000-0000CE820000}"/>
    <cellStyle name="Migliaia 7 2 2 7 3" xfId="7781" xr:uid="{00000000-0005-0000-0000-0000CF820000}"/>
    <cellStyle name="Migliaia 7 2 2 7 3 2" xfId="19198" xr:uid="{00000000-0005-0000-0000-0000D0820000}"/>
    <cellStyle name="Migliaia 7 2 2 7 3 2 2" xfId="42035" xr:uid="{00000000-0005-0000-0000-0000D1820000}"/>
    <cellStyle name="Migliaia 7 2 2 7 3 3" xfId="30618" xr:uid="{00000000-0005-0000-0000-0000D2820000}"/>
    <cellStyle name="Migliaia 7 2 2 7 4" xfId="13490" xr:uid="{00000000-0005-0000-0000-0000D3820000}"/>
    <cellStyle name="Migliaia 7 2 2 7 4 2" xfId="36327" xr:uid="{00000000-0005-0000-0000-0000D4820000}"/>
    <cellStyle name="Migliaia 7 2 2 7 5" xfId="24910" xr:uid="{00000000-0005-0000-0000-0000D5820000}"/>
    <cellStyle name="Migliaia 7 2 2 8" xfId="3499" xr:uid="{00000000-0005-0000-0000-0000D6820000}"/>
    <cellStyle name="Migliaia 7 2 2 8 2" xfId="9208" xr:uid="{00000000-0005-0000-0000-0000D7820000}"/>
    <cellStyle name="Migliaia 7 2 2 8 2 2" xfId="20625" xr:uid="{00000000-0005-0000-0000-0000D8820000}"/>
    <cellStyle name="Migliaia 7 2 2 8 2 2 2" xfId="43462" xr:uid="{00000000-0005-0000-0000-0000D9820000}"/>
    <cellStyle name="Migliaia 7 2 2 8 2 3" xfId="32045" xr:uid="{00000000-0005-0000-0000-0000DA820000}"/>
    <cellStyle name="Migliaia 7 2 2 8 3" xfId="14917" xr:uid="{00000000-0005-0000-0000-0000DB820000}"/>
    <cellStyle name="Migliaia 7 2 2 8 3 2" xfId="37754" xr:uid="{00000000-0005-0000-0000-0000DC820000}"/>
    <cellStyle name="Migliaia 7 2 2 8 4" xfId="26337" xr:uid="{00000000-0005-0000-0000-0000DD820000}"/>
    <cellStyle name="Migliaia 7 2 2 9" xfId="6354" xr:uid="{00000000-0005-0000-0000-0000DE820000}"/>
    <cellStyle name="Migliaia 7 2 2 9 2" xfId="17771" xr:uid="{00000000-0005-0000-0000-0000DF820000}"/>
    <cellStyle name="Migliaia 7 2 2 9 2 2" xfId="40608" xr:uid="{00000000-0005-0000-0000-0000E0820000}"/>
    <cellStyle name="Migliaia 7 2 2 9 3" xfId="29191" xr:uid="{00000000-0005-0000-0000-0000E1820000}"/>
    <cellStyle name="Migliaia 7 2 3" xfId="591" xr:uid="{00000000-0005-0000-0000-0000E2820000}"/>
    <cellStyle name="Migliaia 7 2 3 2" xfId="2173" xr:uid="{00000000-0005-0000-0000-0000E3820000}"/>
    <cellStyle name="Migliaia 7 2 3 2 2" xfId="5029" xr:uid="{00000000-0005-0000-0000-0000E4820000}"/>
    <cellStyle name="Migliaia 7 2 3 2 2 2" xfId="10737" xr:uid="{00000000-0005-0000-0000-0000E5820000}"/>
    <cellStyle name="Migliaia 7 2 3 2 2 2 2" xfId="22155" xr:uid="{00000000-0005-0000-0000-0000E6820000}"/>
    <cellStyle name="Migliaia 7 2 3 2 2 2 2 2" xfId="44992" xr:uid="{00000000-0005-0000-0000-0000E7820000}"/>
    <cellStyle name="Migliaia 7 2 3 2 2 2 3" xfId="33575" xr:uid="{00000000-0005-0000-0000-0000E8820000}"/>
    <cellStyle name="Migliaia 7 2 3 2 2 3" xfId="16447" xr:uid="{00000000-0005-0000-0000-0000E9820000}"/>
    <cellStyle name="Migliaia 7 2 3 2 2 3 2" xfId="39284" xr:uid="{00000000-0005-0000-0000-0000EA820000}"/>
    <cellStyle name="Migliaia 7 2 3 2 2 4" xfId="27867" xr:uid="{00000000-0005-0000-0000-0000EB820000}"/>
    <cellStyle name="Migliaia 7 2 3 2 3" xfId="7884" xr:uid="{00000000-0005-0000-0000-0000EC820000}"/>
    <cellStyle name="Migliaia 7 2 3 2 3 2" xfId="19301" xr:uid="{00000000-0005-0000-0000-0000ED820000}"/>
    <cellStyle name="Migliaia 7 2 3 2 3 2 2" xfId="42138" xr:uid="{00000000-0005-0000-0000-0000EE820000}"/>
    <cellStyle name="Migliaia 7 2 3 2 3 3" xfId="30721" xr:uid="{00000000-0005-0000-0000-0000EF820000}"/>
    <cellStyle name="Migliaia 7 2 3 2 4" xfId="13593" xr:uid="{00000000-0005-0000-0000-0000F0820000}"/>
    <cellStyle name="Migliaia 7 2 3 2 4 2" xfId="36430" xr:uid="{00000000-0005-0000-0000-0000F1820000}"/>
    <cellStyle name="Migliaia 7 2 3 2 5" xfId="25013" xr:uid="{00000000-0005-0000-0000-0000F2820000}"/>
    <cellStyle name="Migliaia 7 2 3 3" xfId="3602" xr:uid="{00000000-0005-0000-0000-0000F3820000}"/>
    <cellStyle name="Migliaia 7 2 3 3 2" xfId="9311" xr:uid="{00000000-0005-0000-0000-0000F4820000}"/>
    <cellStyle name="Migliaia 7 2 3 3 2 2" xfId="20728" xr:uid="{00000000-0005-0000-0000-0000F5820000}"/>
    <cellStyle name="Migliaia 7 2 3 3 2 2 2" xfId="43565" xr:uid="{00000000-0005-0000-0000-0000F6820000}"/>
    <cellStyle name="Migliaia 7 2 3 3 2 3" xfId="32148" xr:uid="{00000000-0005-0000-0000-0000F7820000}"/>
    <cellStyle name="Migliaia 7 2 3 3 3" xfId="15020" xr:uid="{00000000-0005-0000-0000-0000F8820000}"/>
    <cellStyle name="Migliaia 7 2 3 3 3 2" xfId="37857" xr:uid="{00000000-0005-0000-0000-0000F9820000}"/>
    <cellStyle name="Migliaia 7 2 3 3 4" xfId="26440" xr:uid="{00000000-0005-0000-0000-0000FA820000}"/>
    <cellStyle name="Migliaia 7 2 3 4" xfId="6457" xr:uid="{00000000-0005-0000-0000-0000FB820000}"/>
    <cellStyle name="Migliaia 7 2 3 4 2" xfId="17874" xr:uid="{00000000-0005-0000-0000-0000FC820000}"/>
    <cellStyle name="Migliaia 7 2 3 4 2 2" xfId="40711" xr:uid="{00000000-0005-0000-0000-0000FD820000}"/>
    <cellStyle name="Migliaia 7 2 3 4 3" xfId="29294" xr:uid="{00000000-0005-0000-0000-0000FE820000}"/>
    <cellStyle name="Migliaia 7 2 3 5" xfId="12166" xr:uid="{00000000-0005-0000-0000-0000FF820000}"/>
    <cellStyle name="Migliaia 7 2 3 5 2" xfId="35003" xr:uid="{00000000-0005-0000-0000-000000830000}"/>
    <cellStyle name="Migliaia 7 2 3 6" xfId="23586" xr:uid="{00000000-0005-0000-0000-000001830000}"/>
    <cellStyle name="Migliaia 7 2 4" xfId="854" xr:uid="{00000000-0005-0000-0000-000002830000}"/>
    <cellStyle name="Migliaia 7 2 4 2" xfId="2390" xr:uid="{00000000-0005-0000-0000-000003830000}"/>
    <cellStyle name="Migliaia 7 2 4 2 2" xfId="5246" xr:uid="{00000000-0005-0000-0000-000004830000}"/>
    <cellStyle name="Migliaia 7 2 4 2 2 2" xfId="10954" xr:uid="{00000000-0005-0000-0000-000005830000}"/>
    <cellStyle name="Migliaia 7 2 4 2 2 2 2" xfId="22372" xr:uid="{00000000-0005-0000-0000-000006830000}"/>
    <cellStyle name="Migliaia 7 2 4 2 2 2 2 2" xfId="45209" xr:uid="{00000000-0005-0000-0000-000007830000}"/>
    <cellStyle name="Migliaia 7 2 4 2 2 2 3" xfId="33792" xr:uid="{00000000-0005-0000-0000-000008830000}"/>
    <cellStyle name="Migliaia 7 2 4 2 2 3" xfId="16664" xr:uid="{00000000-0005-0000-0000-000009830000}"/>
    <cellStyle name="Migliaia 7 2 4 2 2 3 2" xfId="39501" xr:uid="{00000000-0005-0000-0000-00000A830000}"/>
    <cellStyle name="Migliaia 7 2 4 2 2 4" xfId="28084" xr:uid="{00000000-0005-0000-0000-00000B830000}"/>
    <cellStyle name="Migliaia 7 2 4 2 3" xfId="8101" xr:uid="{00000000-0005-0000-0000-00000C830000}"/>
    <cellStyle name="Migliaia 7 2 4 2 3 2" xfId="19518" xr:uid="{00000000-0005-0000-0000-00000D830000}"/>
    <cellStyle name="Migliaia 7 2 4 2 3 2 2" xfId="42355" xr:uid="{00000000-0005-0000-0000-00000E830000}"/>
    <cellStyle name="Migliaia 7 2 4 2 3 3" xfId="30938" xr:uid="{00000000-0005-0000-0000-00000F830000}"/>
    <cellStyle name="Migliaia 7 2 4 2 4" xfId="13810" xr:uid="{00000000-0005-0000-0000-000010830000}"/>
    <cellStyle name="Migliaia 7 2 4 2 4 2" xfId="36647" xr:uid="{00000000-0005-0000-0000-000011830000}"/>
    <cellStyle name="Migliaia 7 2 4 2 5" xfId="25230" xr:uid="{00000000-0005-0000-0000-000012830000}"/>
    <cellStyle name="Migliaia 7 2 4 3" xfId="3819" xr:uid="{00000000-0005-0000-0000-000013830000}"/>
    <cellStyle name="Migliaia 7 2 4 3 2" xfId="9528" xr:uid="{00000000-0005-0000-0000-000014830000}"/>
    <cellStyle name="Migliaia 7 2 4 3 2 2" xfId="20945" xr:uid="{00000000-0005-0000-0000-000015830000}"/>
    <cellStyle name="Migliaia 7 2 4 3 2 2 2" xfId="43782" xr:uid="{00000000-0005-0000-0000-000016830000}"/>
    <cellStyle name="Migliaia 7 2 4 3 2 3" xfId="32365" xr:uid="{00000000-0005-0000-0000-000017830000}"/>
    <cellStyle name="Migliaia 7 2 4 3 3" xfId="15237" xr:uid="{00000000-0005-0000-0000-000018830000}"/>
    <cellStyle name="Migliaia 7 2 4 3 3 2" xfId="38074" xr:uid="{00000000-0005-0000-0000-000019830000}"/>
    <cellStyle name="Migliaia 7 2 4 3 4" xfId="26657" xr:uid="{00000000-0005-0000-0000-00001A830000}"/>
    <cellStyle name="Migliaia 7 2 4 4" xfId="6674" xr:uid="{00000000-0005-0000-0000-00001B830000}"/>
    <cellStyle name="Migliaia 7 2 4 4 2" xfId="18091" xr:uid="{00000000-0005-0000-0000-00001C830000}"/>
    <cellStyle name="Migliaia 7 2 4 4 2 2" xfId="40928" xr:uid="{00000000-0005-0000-0000-00001D830000}"/>
    <cellStyle name="Migliaia 7 2 4 4 3" xfId="29511" xr:uid="{00000000-0005-0000-0000-00001E830000}"/>
    <cellStyle name="Migliaia 7 2 4 5" xfId="12383" xr:uid="{00000000-0005-0000-0000-00001F830000}"/>
    <cellStyle name="Migliaia 7 2 4 5 2" xfId="35220" xr:uid="{00000000-0005-0000-0000-000020830000}"/>
    <cellStyle name="Migliaia 7 2 4 6" xfId="23803" xr:uid="{00000000-0005-0000-0000-000021830000}"/>
    <cellStyle name="Migliaia 7 2 5" xfId="1101" xr:uid="{00000000-0005-0000-0000-000022830000}"/>
    <cellStyle name="Migliaia 7 2 5 2" xfId="2607" xr:uid="{00000000-0005-0000-0000-000023830000}"/>
    <cellStyle name="Migliaia 7 2 5 2 2" xfId="5463" xr:uid="{00000000-0005-0000-0000-000024830000}"/>
    <cellStyle name="Migliaia 7 2 5 2 2 2" xfId="11171" xr:uid="{00000000-0005-0000-0000-000025830000}"/>
    <cellStyle name="Migliaia 7 2 5 2 2 2 2" xfId="22589" xr:uid="{00000000-0005-0000-0000-000026830000}"/>
    <cellStyle name="Migliaia 7 2 5 2 2 2 2 2" xfId="45426" xr:uid="{00000000-0005-0000-0000-000027830000}"/>
    <cellStyle name="Migliaia 7 2 5 2 2 2 3" xfId="34009" xr:uid="{00000000-0005-0000-0000-000028830000}"/>
    <cellStyle name="Migliaia 7 2 5 2 2 3" xfId="16881" xr:uid="{00000000-0005-0000-0000-000029830000}"/>
    <cellStyle name="Migliaia 7 2 5 2 2 3 2" xfId="39718" xr:uid="{00000000-0005-0000-0000-00002A830000}"/>
    <cellStyle name="Migliaia 7 2 5 2 2 4" xfId="28301" xr:uid="{00000000-0005-0000-0000-00002B830000}"/>
    <cellStyle name="Migliaia 7 2 5 2 3" xfId="8318" xr:uid="{00000000-0005-0000-0000-00002C830000}"/>
    <cellStyle name="Migliaia 7 2 5 2 3 2" xfId="19735" xr:uid="{00000000-0005-0000-0000-00002D830000}"/>
    <cellStyle name="Migliaia 7 2 5 2 3 2 2" xfId="42572" xr:uid="{00000000-0005-0000-0000-00002E830000}"/>
    <cellStyle name="Migliaia 7 2 5 2 3 3" xfId="31155" xr:uid="{00000000-0005-0000-0000-00002F830000}"/>
    <cellStyle name="Migliaia 7 2 5 2 4" xfId="14027" xr:uid="{00000000-0005-0000-0000-000030830000}"/>
    <cellStyle name="Migliaia 7 2 5 2 4 2" xfId="36864" xr:uid="{00000000-0005-0000-0000-000031830000}"/>
    <cellStyle name="Migliaia 7 2 5 2 5" xfId="25447" xr:uid="{00000000-0005-0000-0000-000032830000}"/>
    <cellStyle name="Migliaia 7 2 5 3" xfId="4036" xr:uid="{00000000-0005-0000-0000-000033830000}"/>
    <cellStyle name="Migliaia 7 2 5 3 2" xfId="9745" xr:uid="{00000000-0005-0000-0000-000034830000}"/>
    <cellStyle name="Migliaia 7 2 5 3 2 2" xfId="21162" xr:uid="{00000000-0005-0000-0000-000035830000}"/>
    <cellStyle name="Migliaia 7 2 5 3 2 2 2" xfId="43999" xr:uid="{00000000-0005-0000-0000-000036830000}"/>
    <cellStyle name="Migliaia 7 2 5 3 2 3" xfId="32582" xr:uid="{00000000-0005-0000-0000-000037830000}"/>
    <cellStyle name="Migliaia 7 2 5 3 3" xfId="15454" xr:uid="{00000000-0005-0000-0000-000038830000}"/>
    <cellStyle name="Migliaia 7 2 5 3 3 2" xfId="38291" xr:uid="{00000000-0005-0000-0000-000039830000}"/>
    <cellStyle name="Migliaia 7 2 5 3 4" xfId="26874" xr:uid="{00000000-0005-0000-0000-00003A830000}"/>
    <cellStyle name="Migliaia 7 2 5 4" xfId="6891" xr:uid="{00000000-0005-0000-0000-00003B830000}"/>
    <cellStyle name="Migliaia 7 2 5 4 2" xfId="18308" xr:uid="{00000000-0005-0000-0000-00003C830000}"/>
    <cellStyle name="Migliaia 7 2 5 4 2 2" xfId="41145" xr:uid="{00000000-0005-0000-0000-00003D830000}"/>
    <cellStyle name="Migliaia 7 2 5 4 3" xfId="29728" xr:uid="{00000000-0005-0000-0000-00003E830000}"/>
    <cellStyle name="Migliaia 7 2 5 5" xfId="12600" xr:uid="{00000000-0005-0000-0000-00003F830000}"/>
    <cellStyle name="Migliaia 7 2 5 5 2" xfId="35437" xr:uid="{00000000-0005-0000-0000-000040830000}"/>
    <cellStyle name="Migliaia 7 2 5 6" xfId="24020" xr:uid="{00000000-0005-0000-0000-000041830000}"/>
    <cellStyle name="Migliaia 7 2 6" xfId="1348" xr:uid="{00000000-0005-0000-0000-000042830000}"/>
    <cellStyle name="Migliaia 7 2 6 2" xfId="2824" xr:uid="{00000000-0005-0000-0000-000043830000}"/>
    <cellStyle name="Migliaia 7 2 6 2 2" xfId="5680" xr:uid="{00000000-0005-0000-0000-000044830000}"/>
    <cellStyle name="Migliaia 7 2 6 2 2 2" xfId="11388" xr:uid="{00000000-0005-0000-0000-000045830000}"/>
    <cellStyle name="Migliaia 7 2 6 2 2 2 2" xfId="22806" xr:uid="{00000000-0005-0000-0000-000046830000}"/>
    <cellStyle name="Migliaia 7 2 6 2 2 2 2 2" xfId="45643" xr:uid="{00000000-0005-0000-0000-000047830000}"/>
    <cellStyle name="Migliaia 7 2 6 2 2 2 3" xfId="34226" xr:uid="{00000000-0005-0000-0000-000048830000}"/>
    <cellStyle name="Migliaia 7 2 6 2 2 3" xfId="17098" xr:uid="{00000000-0005-0000-0000-000049830000}"/>
    <cellStyle name="Migliaia 7 2 6 2 2 3 2" xfId="39935" xr:uid="{00000000-0005-0000-0000-00004A830000}"/>
    <cellStyle name="Migliaia 7 2 6 2 2 4" xfId="28518" xr:uid="{00000000-0005-0000-0000-00004B830000}"/>
    <cellStyle name="Migliaia 7 2 6 2 3" xfId="8535" xr:uid="{00000000-0005-0000-0000-00004C830000}"/>
    <cellStyle name="Migliaia 7 2 6 2 3 2" xfId="19952" xr:uid="{00000000-0005-0000-0000-00004D830000}"/>
    <cellStyle name="Migliaia 7 2 6 2 3 2 2" xfId="42789" xr:uid="{00000000-0005-0000-0000-00004E830000}"/>
    <cellStyle name="Migliaia 7 2 6 2 3 3" xfId="31372" xr:uid="{00000000-0005-0000-0000-00004F830000}"/>
    <cellStyle name="Migliaia 7 2 6 2 4" xfId="14244" xr:uid="{00000000-0005-0000-0000-000050830000}"/>
    <cellStyle name="Migliaia 7 2 6 2 4 2" xfId="37081" xr:uid="{00000000-0005-0000-0000-000051830000}"/>
    <cellStyle name="Migliaia 7 2 6 2 5" xfId="25664" xr:uid="{00000000-0005-0000-0000-000052830000}"/>
    <cellStyle name="Migliaia 7 2 6 3" xfId="4253" xr:uid="{00000000-0005-0000-0000-000053830000}"/>
    <cellStyle name="Migliaia 7 2 6 3 2" xfId="9962" xr:uid="{00000000-0005-0000-0000-000054830000}"/>
    <cellStyle name="Migliaia 7 2 6 3 2 2" xfId="21379" xr:uid="{00000000-0005-0000-0000-000055830000}"/>
    <cellStyle name="Migliaia 7 2 6 3 2 2 2" xfId="44216" xr:uid="{00000000-0005-0000-0000-000056830000}"/>
    <cellStyle name="Migliaia 7 2 6 3 2 3" xfId="32799" xr:uid="{00000000-0005-0000-0000-000057830000}"/>
    <cellStyle name="Migliaia 7 2 6 3 3" xfId="15671" xr:uid="{00000000-0005-0000-0000-000058830000}"/>
    <cellStyle name="Migliaia 7 2 6 3 3 2" xfId="38508" xr:uid="{00000000-0005-0000-0000-000059830000}"/>
    <cellStyle name="Migliaia 7 2 6 3 4" xfId="27091" xr:uid="{00000000-0005-0000-0000-00005A830000}"/>
    <cellStyle name="Migliaia 7 2 6 4" xfId="7108" xr:uid="{00000000-0005-0000-0000-00005B830000}"/>
    <cellStyle name="Migliaia 7 2 6 4 2" xfId="18525" xr:uid="{00000000-0005-0000-0000-00005C830000}"/>
    <cellStyle name="Migliaia 7 2 6 4 2 2" xfId="41362" xr:uid="{00000000-0005-0000-0000-00005D830000}"/>
    <cellStyle name="Migliaia 7 2 6 4 3" xfId="29945" xr:uid="{00000000-0005-0000-0000-00005E830000}"/>
    <cellStyle name="Migliaia 7 2 6 5" xfId="12817" xr:uid="{00000000-0005-0000-0000-00005F830000}"/>
    <cellStyle name="Migliaia 7 2 6 5 2" xfId="35654" xr:uid="{00000000-0005-0000-0000-000060830000}"/>
    <cellStyle name="Migliaia 7 2 6 6" xfId="24237" xr:uid="{00000000-0005-0000-0000-000061830000}"/>
    <cellStyle name="Migliaia 7 2 7" xfId="1595" xr:uid="{00000000-0005-0000-0000-000062830000}"/>
    <cellStyle name="Migliaia 7 2 7 2" xfId="3041" xr:uid="{00000000-0005-0000-0000-000063830000}"/>
    <cellStyle name="Migliaia 7 2 7 2 2" xfId="5897" xr:uid="{00000000-0005-0000-0000-000064830000}"/>
    <cellStyle name="Migliaia 7 2 7 2 2 2" xfId="11605" xr:uid="{00000000-0005-0000-0000-000065830000}"/>
    <cellStyle name="Migliaia 7 2 7 2 2 2 2" xfId="23023" xr:uid="{00000000-0005-0000-0000-000066830000}"/>
    <cellStyle name="Migliaia 7 2 7 2 2 2 2 2" xfId="45860" xr:uid="{00000000-0005-0000-0000-000067830000}"/>
    <cellStyle name="Migliaia 7 2 7 2 2 2 3" xfId="34443" xr:uid="{00000000-0005-0000-0000-000068830000}"/>
    <cellStyle name="Migliaia 7 2 7 2 2 3" xfId="17315" xr:uid="{00000000-0005-0000-0000-000069830000}"/>
    <cellStyle name="Migliaia 7 2 7 2 2 3 2" xfId="40152" xr:uid="{00000000-0005-0000-0000-00006A830000}"/>
    <cellStyle name="Migliaia 7 2 7 2 2 4" xfId="28735" xr:uid="{00000000-0005-0000-0000-00006B830000}"/>
    <cellStyle name="Migliaia 7 2 7 2 3" xfId="8752" xr:uid="{00000000-0005-0000-0000-00006C830000}"/>
    <cellStyle name="Migliaia 7 2 7 2 3 2" xfId="20169" xr:uid="{00000000-0005-0000-0000-00006D830000}"/>
    <cellStyle name="Migliaia 7 2 7 2 3 2 2" xfId="43006" xr:uid="{00000000-0005-0000-0000-00006E830000}"/>
    <cellStyle name="Migliaia 7 2 7 2 3 3" xfId="31589" xr:uid="{00000000-0005-0000-0000-00006F830000}"/>
    <cellStyle name="Migliaia 7 2 7 2 4" xfId="14461" xr:uid="{00000000-0005-0000-0000-000070830000}"/>
    <cellStyle name="Migliaia 7 2 7 2 4 2" xfId="37298" xr:uid="{00000000-0005-0000-0000-000071830000}"/>
    <cellStyle name="Migliaia 7 2 7 2 5" xfId="25881" xr:uid="{00000000-0005-0000-0000-000072830000}"/>
    <cellStyle name="Migliaia 7 2 7 3" xfId="4470" xr:uid="{00000000-0005-0000-0000-000073830000}"/>
    <cellStyle name="Migliaia 7 2 7 3 2" xfId="10179" xr:uid="{00000000-0005-0000-0000-000074830000}"/>
    <cellStyle name="Migliaia 7 2 7 3 2 2" xfId="21596" xr:uid="{00000000-0005-0000-0000-000075830000}"/>
    <cellStyle name="Migliaia 7 2 7 3 2 2 2" xfId="44433" xr:uid="{00000000-0005-0000-0000-000076830000}"/>
    <cellStyle name="Migliaia 7 2 7 3 2 3" xfId="33016" xr:uid="{00000000-0005-0000-0000-000077830000}"/>
    <cellStyle name="Migliaia 7 2 7 3 3" xfId="15888" xr:uid="{00000000-0005-0000-0000-000078830000}"/>
    <cellStyle name="Migliaia 7 2 7 3 3 2" xfId="38725" xr:uid="{00000000-0005-0000-0000-000079830000}"/>
    <cellStyle name="Migliaia 7 2 7 3 4" xfId="27308" xr:uid="{00000000-0005-0000-0000-00007A830000}"/>
    <cellStyle name="Migliaia 7 2 7 4" xfId="7325" xr:uid="{00000000-0005-0000-0000-00007B830000}"/>
    <cellStyle name="Migliaia 7 2 7 4 2" xfId="18742" xr:uid="{00000000-0005-0000-0000-00007C830000}"/>
    <cellStyle name="Migliaia 7 2 7 4 2 2" xfId="41579" xr:uid="{00000000-0005-0000-0000-00007D830000}"/>
    <cellStyle name="Migliaia 7 2 7 4 3" xfId="30162" xr:uid="{00000000-0005-0000-0000-00007E830000}"/>
    <cellStyle name="Migliaia 7 2 7 5" xfId="13034" xr:uid="{00000000-0005-0000-0000-00007F830000}"/>
    <cellStyle name="Migliaia 7 2 7 5 2" xfId="35871" xr:uid="{00000000-0005-0000-0000-000080830000}"/>
    <cellStyle name="Migliaia 7 2 7 6" xfId="24454" xr:uid="{00000000-0005-0000-0000-000081830000}"/>
    <cellStyle name="Migliaia 7 2 8" xfId="1949" xr:uid="{00000000-0005-0000-0000-000082830000}"/>
    <cellStyle name="Migliaia 7 2 8 2" xfId="4805" xr:uid="{00000000-0005-0000-0000-000083830000}"/>
    <cellStyle name="Migliaia 7 2 8 2 2" xfId="10514" xr:uid="{00000000-0005-0000-0000-000084830000}"/>
    <cellStyle name="Migliaia 7 2 8 2 2 2" xfId="21931" xr:uid="{00000000-0005-0000-0000-000085830000}"/>
    <cellStyle name="Migliaia 7 2 8 2 2 2 2" xfId="44768" xr:uid="{00000000-0005-0000-0000-000086830000}"/>
    <cellStyle name="Migliaia 7 2 8 2 2 3" xfId="33351" xr:uid="{00000000-0005-0000-0000-000087830000}"/>
    <cellStyle name="Migliaia 7 2 8 2 3" xfId="16223" xr:uid="{00000000-0005-0000-0000-000088830000}"/>
    <cellStyle name="Migliaia 7 2 8 2 3 2" xfId="39060" xr:uid="{00000000-0005-0000-0000-000089830000}"/>
    <cellStyle name="Migliaia 7 2 8 2 4" xfId="27643" xr:uid="{00000000-0005-0000-0000-00008A830000}"/>
    <cellStyle name="Migliaia 7 2 8 3" xfId="7660" xr:uid="{00000000-0005-0000-0000-00008B830000}"/>
    <cellStyle name="Migliaia 7 2 8 3 2" xfId="19077" xr:uid="{00000000-0005-0000-0000-00008C830000}"/>
    <cellStyle name="Migliaia 7 2 8 3 2 2" xfId="41914" xr:uid="{00000000-0005-0000-0000-00008D830000}"/>
    <cellStyle name="Migliaia 7 2 8 3 3" xfId="30497" xr:uid="{00000000-0005-0000-0000-00008E830000}"/>
    <cellStyle name="Migliaia 7 2 8 4" xfId="13369" xr:uid="{00000000-0005-0000-0000-00008F830000}"/>
    <cellStyle name="Migliaia 7 2 8 4 2" xfId="36206" xr:uid="{00000000-0005-0000-0000-000090830000}"/>
    <cellStyle name="Migliaia 7 2 8 5" xfId="24789" xr:uid="{00000000-0005-0000-0000-000091830000}"/>
    <cellStyle name="Migliaia 7 2 9" xfId="3378" xr:uid="{00000000-0005-0000-0000-000092830000}"/>
    <cellStyle name="Migliaia 7 2 9 2" xfId="9087" xr:uid="{00000000-0005-0000-0000-000093830000}"/>
    <cellStyle name="Migliaia 7 2 9 2 2" xfId="20504" xr:uid="{00000000-0005-0000-0000-000094830000}"/>
    <cellStyle name="Migliaia 7 2 9 2 2 2" xfId="43341" xr:uid="{00000000-0005-0000-0000-000095830000}"/>
    <cellStyle name="Migliaia 7 2 9 2 3" xfId="31924" xr:uid="{00000000-0005-0000-0000-000096830000}"/>
    <cellStyle name="Migliaia 7 2 9 3" xfId="14796" xr:uid="{00000000-0005-0000-0000-000097830000}"/>
    <cellStyle name="Migliaia 7 2 9 3 2" xfId="37633" xr:uid="{00000000-0005-0000-0000-000098830000}"/>
    <cellStyle name="Migliaia 7 2 9 4" xfId="26216" xr:uid="{00000000-0005-0000-0000-000099830000}"/>
    <cellStyle name="Migliaia 7 3" xfId="122" xr:uid="{00000000-0005-0000-0000-00009A830000}"/>
    <cellStyle name="Migliaia 7 3 10" xfId="6194" xr:uid="{00000000-0005-0000-0000-00009B830000}"/>
    <cellStyle name="Migliaia 7 3 10 2" xfId="17611" xr:uid="{00000000-0005-0000-0000-00009C830000}"/>
    <cellStyle name="Migliaia 7 3 10 2 2" xfId="40448" xr:uid="{00000000-0005-0000-0000-00009D830000}"/>
    <cellStyle name="Migliaia 7 3 10 3" xfId="29031" xr:uid="{00000000-0005-0000-0000-00009E830000}"/>
    <cellStyle name="Migliaia 7 3 11" xfId="11903" xr:uid="{00000000-0005-0000-0000-00009F830000}"/>
    <cellStyle name="Migliaia 7 3 11 2" xfId="34740" xr:uid="{00000000-0005-0000-0000-0000A0830000}"/>
    <cellStyle name="Migliaia 7 3 12" xfId="23323" xr:uid="{00000000-0005-0000-0000-0000A1830000}"/>
    <cellStyle name="Migliaia 7 3 13" xfId="281" xr:uid="{00000000-0005-0000-0000-0000A2830000}"/>
    <cellStyle name="Migliaia 7 3 2" xfId="438" xr:uid="{00000000-0005-0000-0000-0000A3830000}"/>
    <cellStyle name="Migliaia 7 3 2 10" xfId="12030" xr:uid="{00000000-0005-0000-0000-0000A4830000}"/>
    <cellStyle name="Migliaia 7 3 2 10 2" xfId="34867" xr:uid="{00000000-0005-0000-0000-0000A5830000}"/>
    <cellStyle name="Migliaia 7 3 2 11" xfId="23450" xr:uid="{00000000-0005-0000-0000-0000A6830000}"/>
    <cellStyle name="Migliaia 7 3 2 2" xfId="692" xr:uid="{00000000-0005-0000-0000-0000A7830000}"/>
    <cellStyle name="Migliaia 7 3 2 2 2" xfId="2254" xr:uid="{00000000-0005-0000-0000-0000A8830000}"/>
    <cellStyle name="Migliaia 7 3 2 2 2 2" xfId="5110" xr:uid="{00000000-0005-0000-0000-0000A9830000}"/>
    <cellStyle name="Migliaia 7 3 2 2 2 2 2" xfId="10818" xr:uid="{00000000-0005-0000-0000-0000AA830000}"/>
    <cellStyle name="Migliaia 7 3 2 2 2 2 2 2" xfId="22236" xr:uid="{00000000-0005-0000-0000-0000AB830000}"/>
    <cellStyle name="Migliaia 7 3 2 2 2 2 2 2 2" xfId="45073" xr:uid="{00000000-0005-0000-0000-0000AC830000}"/>
    <cellStyle name="Migliaia 7 3 2 2 2 2 2 3" xfId="33656" xr:uid="{00000000-0005-0000-0000-0000AD830000}"/>
    <cellStyle name="Migliaia 7 3 2 2 2 2 3" xfId="16528" xr:uid="{00000000-0005-0000-0000-0000AE830000}"/>
    <cellStyle name="Migliaia 7 3 2 2 2 2 3 2" xfId="39365" xr:uid="{00000000-0005-0000-0000-0000AF830000}"/>
    <cellStyle name="Migliaia 7 3 2 2 2 2 4" xfId="27948" xr:uid="{00000000-0005-0000-0000-0000B0830000}"/>
    <cellStyle name="Migliaia 7 3 2 2 2 3" xfId="7965" xr:uid="{00000000-0005-0000-0000-0000B1830000}"/>
    <cellStyle name="Migliaia 7 3 2 2 2 3 2" xfId="19382" xr:uid="{00000000-0005-0000-0000-0000B2830000}"/>
    <cellStyle name="Migliaia 7 3 2 2 2 3 2 2" xfId="42219" xr:uid="{00000000-0005-0000-0000-0000B3830000}"/>
    <cellStyle name="Migliaia 7 3 2 2 2 3 3" xfId="30802" xr:uid="{00000000-0005-0000-0000-0000B4830000}"/>
    <cellStyle name="Migliaia 7 3 2 2 2 4" xfId="13674" xr:uid="{00000000-0005-0000-0000-0000B5830000}"/>
    <cellStyle name="Migliaia 7 3 2 2 2 4 2" xfId="36511" xr:uid="{00000000-0005-0000-0000-0000B6830000}"/>
    <cellStyle name="Migliaia 7 3 2 2 2 5" xfId="25094" xr:uid="{00000000-0005-0000-0000-0000B7830000}"/>
    <cellStyle name="Migliaia 7 3 2 2 3" xfId="3683" xr:uid="{00000000-0005-0000-0000-0000B8830000}"/>
    <cellStyle name="Migliaia 7 3 2 2 3 2" xfId="9392" xr:uid="{00000000-0005-0000-0000-0000B9830000}"/>
    <cellStyle name="Migliaia 7 3 2 2 3 2 2" xfId="20809" xr:uid="{00000000-0005-0000-0000-0000BA830000}"/>
    <cellStyle name="Migliaia 7 3 2 2 3 2 2 2" xfId="43646" xr:uid="{00000000-0005-0000-0000-0000BB830000}"/>
    <cellStyle name="Migliaia 7 3 2 2 3 2 3" xfId="32229" xr:uid="{00000000-0005-0000-0000-0000BC830000}"/>
    <cellStyle name="Migliaia 7 3 2 2 3 3" xfId="15101" xr:uid="{00000000-0005-0000-0000-0000BD830000}"/>
    <cellStyle name="Migliaia 7 3 2 2 3 3 2" xfId="37938" xr:uid="{00000000-0005-0000-0000-0000BE830000}"/>
    <cellStyle name="Migliaia 7 3 2 2 3 4" xfId="26521" xr:uid="{00000000-0005-0000-0000-0000BF830000}"/>
    <cellStyle name="Migliaia 7 3 2 2 4" xfId="6538" xr:uid="{00000000-0005-0000-0000-0000C0830000}"/>
    <cellStyle name="Migliaia 7 3 2 2 4 2" xfId="17955" xr:uid="{00000000-0005-0000-0000-0000C1830000}"/>
    <cellStyle name="Migliaia 7 3 2 2 4 2 2" xfId="40792" xr:uid="{00000000-0005-0000-0000-0000C2830000}"/>
    <cellStyle name="Migliaia 7 3 2 2 4 3" xfId="29375" xr:uid="{00000000-0005-0000-0000-0000C3830000}"/>
    <cellStyle name="Migliaia 7 3 2 2 5" xfId="12247" xr:uid="{00000000-0005-0000-0000-0000C4830000}"/>
    <cellStyle name="Migliaia 7 3 2 2 5 2" xfId="35084" xr:uid="{00000000-0005-0000-0000-0000C5830000}"/>
    <cellStyle name="Migliaia 7 3 2 2 6" xfId="23667" xr:uid="{00000000-0005-0000-0000-0000C6830000}"/>
    <cellStyle name="Migliaia 7 3 2 3" xfId="952" xr:uid="{00000000-0005-0000-0000-0000C7830000}"/>
    <cellStyle name="Migliaia 7 3 2 3 2" xfId="2471" xr:uid="{00000000-0005-0000-0000-0000C8830000}"/>
    <cellStyle name="Migliaia 7 3 2 3 2 2" xfId="5327" xr:uid="{00000000-0005-0000-0000-0000C9830000}"/>
    <cellStyle name="Migliaia 7 3 2 3 2 2 2" xfId="11035" xr:uid="{00000000-0005-0000-0000-0000CA830000}"/>
    <cellStyle name="Migliaia 7 3 2 3 2 2 2 2" xfId="22453" xr:uid="{00000000-0005-0000-0000-0000CB830000}"/>
    <cellStyle name="Migliaia 7 3 2 3 2 2 2 2 2" xfId="45290" xr:uid="{00000000-0005-0000-0000-0000CC830000}"/>
    <cellStyle name="Migliaia 7 3 2 3 2 2 2 3" xfId="33873" xr:uid="{00000000-0005-0000-0000-0000CD830000}"/>
    <cellStyle name="Migliaia 7 3 2 3 2 2 3" xfId="16745" xr:uid="{00000000-0005-0000-0000-0000CE830000}"/>
    <cellStyle name="Migliaia 7 3 2 3 2 2 3 2" xfId="39582" xr:uid="{00000000-0005-0000-0000-0000CF830000}"/>
    <cellStyle name="Migliaia 7 3 2 3 2 2 4" xfId="28165" xr:uid="{00000000-0005-0000-0000-0000D0830000}"/>
    <cellStyle name="Migliaia 7 3 2 3 2 3" xfId="8182" xr:uid="{00000000-0005-0000-0000-0000D1830000}"/>
    <cellStyle name="Migliaia 7 3 2 3 2 3 2" xfId="19599" xr:uid="{00000000-0005-0000-0000-0000D2830000}"/>
    <cellStyle name="Migliaia 7 3 2 3 2 3 2 2" xfId="42436" xr:uid="{00000000-0005-0000-0000-0000D3830000}"/>
    <cellStyle name="Migliaia 7 3 2 3 2 3 3" xfId="31019" xr:uid="{00000000-0005-0000-0000-0000D4830000}"/>
    <cellStyle name="Migliaia 7 3 2 3 2 4" xfId="13891" xr:uid="{00000000-0005-0000-0000-0000D5830000}"/>
    <cellStyle name="Migliaia 7 3 2 3 2 4 2" xfId="36728" xr:uid="{00000000-0005-0000-0000-0000D6830000}"/>
    <cellStyle name="Migliaia 7 3 2 3 2 5" xfId="25311" xr:uid="{00000000-0005-0000-0000-0000D7830000}"/>
    <cellStyle name="Migliaia 7 3 2 3 3" xfId="3900" xr:uid="{00000000-0005-0000-0000-0000D8830000}"/>
    <cellStyle name="Migliaia 7 3 2 3 3 2" xfId="9609" xr:uid="{00000000-0005-0000-0000-0000D9830000}"/>
    <cellStyle name="Migliaia 7 3 2 3 3 2 2" xfId="21026" xr:uid="{00000000-0005-0000-0000-0000DA830000}"/>
    <cellStyle name="Migliaia 7 3 2 3 3 2 2 2" xfId="43863" xr:uid="{00000000-0005-0000-0000-0000DB830000}"/>
    <cellStyle name="Migliaia 7 3 2 3 3 2 3" xfId="32446" xr:uid="{00000000-0005-0000-0000-0000DC830000}"/>
    <cellStyle name="Migliaia 7 3 2 3 3 3" xfId="15318" xr:uid="{00000000-0005-0000-0000-0000DD830000}"/>
    <cellStyle name="Migliaia 7 3 2 3 3 3 2" xfId="38155" xr:uid="{00000000-0005-0000-0000-0000DE830000}"/>
    <cellStyle name="Migliaia 7 3 2 3 3 4" xfId="26738" xr:uid="{00000000-0005-0000-0000-0000DF830000}"/>
    <cellStyle name="Migliaia 7 3 2 3 4" xfId="6755" xr:uid="{00000000-0005-0000-0000-0000E0830000}"/>
    <cellStyle name="Migliaia 7 3 2 3 4 2" xfId="18172" xr:uid="{00000000-0005-0000-0000-0000E1830000}"/>
    <cellStyle name="Migliaia 7 3 2 3 4 2 2" xfId="41009" xr:uid="{00000000-0005-0000-0000-0000E2830000}"/>
    <cellStyle name="Migliaia 7 3 2 3 4 3" xfId="29592" xr:uid="{00000000-0005-0000-0000-0000E3830000}"/>
    <cellStyle name="Migliaia 7 3 2 3 5" xfId="12464" xr:uid="{00000000-0005-0000-0000-0000E4830000}"/>
    <cellStyle name="Migliaia 7 3 2 3 5 2" xfId="35301" xr:uid="{00000000-0005-0000-0000-0000E5830000}"/>
    <cellStyle name="Migliaia 7 3 2 3 6" xfId="23884" xr:uid="{00000000-0005-0000-0000-0000E6830000}"/>
    <cellStyle name="Migliaia 7 3 2 4" xfId="1199" xr:uid="{00000000-0005-0000-0000-0000E7830000}"/>
    <cellStyle name="Migliaia 7 3 2 4 2" xfId="2688" xr:uid="{00000000-0005-0000-0000-0000E8830000}"/>
    <cellStyle name="Migliaia 7 3 2 4 2 2" xfId="5544" xr:uid="{00000000-0005-0000-0000-0000E9830000}"/>
    <cellStyle name="Migliaia 7 3 2 4 2 2 2" xfId="11252" xr:uid="{00000000-0005-0000-0000-0000EA830000}"/>
    <cellStyle name="Migliaia 7 3 2 4 2 2 2 2" xfId="22670" xr:uid="{00000000-0005-0000-0000-0000EB830000}"/>
    <cellStyle name="Migliaia 7 3 2 4 2 2 2 2 2" xfId="45507" xr:uid="{00000000-0005-0000-0000-0000EC830000}"/>
    <cellStyle name="Migliaia 7 3 2 4 2 2 2 3" xfId="34090" xr:uid="{00000000-0005-0000-0000-0000ED830000}"/>
    <cellStyle name="Migliaia 7 3 2 4 2 2 3" xfId="16962" xr:uid="{00000000-0005-0000-0000-0000EE830000}"/>
    <cellStyle name="Migliaia 7 3 2 4 2 2 3 2" xfId="39799" xr:uid="{00000000-0005-0000-0000-0000EF830000}"/>
    <cellStyle name="Migliaia 7 3 2 4 2 2 4" xfId="28382" xr:uid="{00000000-0005-0000-0000-0000F0830000}"/>
    <cellStyle name="Migliaia 7 3 2 4 2 3" xfId="8399" xr:uid="{00000000-0005-0000-0000-0000F1830000}"/>
    <cellStyle name="Migliaia 7 3 2 4 2 3 2" xfId="19816" xr:uid="{00000000-0005-0000-0000-0000F2830000}"/>
    <cellStyle name="Migliaia 7 3 2 4 2 3 2 2" xfId="42653" xr:uid="{00000000-0005-0000-0000-0000F3830000}"/>
    <cellStyle name="Migliaia 7 3 2 4 2 3 3" xfId="31236" xr:uid="{00000000-0005-0000-0000-0000F4830000}"/>
    <cellStyle name="Migliaia 7 3 2 4 2 4" xfId="14108" xr:uid="{00000000-0005-0000-0000-0000F5830000}"/>
    <cellStyle name="Migliaia 7 3 2 4 2 4 2" xfId="36945" xr:uid="{00000000-0005-0000-0000-0000F6830000}"/>
    <cellStyle name="Migliaia 7 3 2 4 2 5" xfId="25528" xr:uid="{00000000-0005-0000-0000-0000F7830000}"/>
    <cellStyle name="Migliaia 7 3 2 4 3" xfId="4117" xr:uid="{00000000-0005-0000-0000-0000F8830000}"/>
    <cellStyle name="Migliaia 7 3 2 4 3 2" xfId="9826" xr:uid="{00000000-0005-0000-0000-0000F9830000}"/>
    <cellStyle name="Migliaia 7 3 2 4 3 2 2" xfId="21243" xr:uid="{00000000-0005-0000-0000-0000FA830000}"/>
    <cellStyle name="Migliaia 7 3 2 4 3 2 2 2" xfId="44080" xr:uid="{00000000-0005-0000-0000-0000FB830000}"/>
    <cellStyle name="Migliaia 7 3 2 4 3 2 3" xfId="32663" xr:uid="{00000000-0005-0000-0000-0000FC830000}"/>
    <cellStyle name="Migliaia 7 3 2 4 3 3" xfId="15535" xr:uid="{00000000-0005-0000-0000-0000FD830000}"/>
    <cellStyle name="Migliaia 7 3 2 4 3 3 2" xfId="38372" xr:uid="{00000000-0005-0000-0000-0000FE830000}"/>
    <cellStyle name="Migliaia 7 3 2 4 3 4" xfId="26955" xr:uid="{00000000-0005-0000-0000-0000FF830000}"/>
    <cellStyle name="Migliaia 7 3 2 4 4" xfId="6972" xr:uid="{00000000-0005-0000-0000-000000840000}"/>
    <cellStyle name="Migliaia 7 3 2 4 4 2" xfId="18389" xr:uid="{00000000-0005-0000-0000-000001840000}"/>
    <cellStyle name="Migliaia 7 3 2 4 4 2 2" xfId="41226" xr:uid="{00000000-0005-0000-0000-000002840000}"/>
    <cellStyle name="Migliaia 7 3 2 4 4 3" xfId="29809" xr:uid="{00000000-0005-0000-0000-000003840000}"/>
    <cellStyle name="Migliaia 7 3 2 4 5" xfId="12681" xr:uid="{00000000-0005-0000-0000-000004840000}"/>
    <cellStyle name="Migliaia 7 3 2 4 5 2" xfId="35518" xr:uid="{00000000-0005-0000-0000-000005840000}"/>
    <cellStyle name="Migliaia 7 3 2 4 6" xfId="24101" xr:uid="{00000000-0005-0000-0000-000006840000}"/>
    <cellStyle name="Migliaia 7 3 2 5" xfId="1446" xr:uid="{00000000-0005-0000-0000-000007840000}"/>
    <cellStyle name="Migliaia 7 3 2 5 2" xfId="2905" xr:uid="{00000000-0005-0000-0000-000008840000}"/>
    <cellStyle name="Migliaia 7 3 2 5 2 2" xfId="5761" xr:uid="{00000000-0005-0000-0000-000009840000}"/>
    <cellStyle name="Migliaia 7 3 2 5 2 2 2" xfId="11469" xr:uid="{00000000-0005-0000-0000-00000A840000}"/>
    <cellStyle name="Migliaia 7 3 2 5 2 2 2 2" xfId="22887" xr:uid="{00000000-0005-0000-0000-00000B840000}"/>
    <cellStyle name="Migliaia 7 3 2 5 2 2 2 2 2" xfId="45724" xr:uid="{00000000-0005-0000-0000-00000C840000}"/>
    <cellStyle name="Migliaia 7 3 2 5 2 2 2 3" xfId="34307" xr:uid="{00000000-0005-0000-0000-00000D840000}"/>
    <cellStyle name="Migliaia 7 3 2 5 2 2 3" xfId="17179" xr:uid="{00000000-0005-0000-0000-00000E840000}"/>
    <cellStyle name="Migliaia 7 3 2 5 2 2 3 2" xfId="40016" xr:uid="{00000000-0005-0000-0000-00000F840000}"/>
    <cellStyle name="Migliaia 7 3 2 5 2 2 4" xfId="28599" xr:uid="{00000000-0005-0000-0000-000010840000}"/>
    <cellStyle name="Migliaia 7 3 2 5 2 3" xfId="8616" xr:uid="{00000000-0005-0000-0000-000011840000}"/>
    <cellStyle name="Migliaia 7 3 2 5 2 3 2" xfId="20033" xr:uid="{00000000-0005-0000-0000-000012840000}"/>
    <cellStyle name="Migliaia 7 3 2 5 2 3 2 2" xfId="42870" xr:uid="{00000000-0005-0000-0000-000013840000}"/>
    <cellStyle name="Migliaia 7 3 2 5 2 3 3" xfId="31453" xr:uid="{00000000-0005-0000-0000-000014840000}"/>
    <cellStyle name="Migliaia 7 3 2 5 2 4" xfId="14325" xr:uid="{00000000-0005-0000-0000-000015840000}"/>
    <cellStyle name="Migliaia 7 3 2 5 2 4 2" xfId="37162" xr:uid="{00000000-0005-0000-0000-000016840000}"/>
    <cellStyle name="Migliaia 7 3 2 5 2 5" xfId="25745" xr:uid="{00000000-0005-0000-0000-000017840000}"/>
    <cellStyle name="Migliaia 7 3 2 5 3" xfId="4334" xr:uid="{00000000-0005-0000-0000-000018840000}"/>
    <cellStyle name="Migliaia 7 3 2 5 3 2" xfId="10043" xr:uid="{00000000-0005-0000-0000-000019840000}"/>
    <cellStyle name="Migliaia 7 3 2 5 3 2 2" xfId="21460" xr:uid="{00000000-0005-0000-0000-00001A840000}"/>
    <cellStyle name="Migliaia 7 3 2 5 3 2 2 2" xfId="44297" xr:uid="{00000000-0005-0000-0000-00001B840000}"/>
    <cellStyle name="Migliaia 7 3 2 5 3 2 3" xfId="32880" xr:uid="{00000000-0005-0000-0000-00001C840000}"/>
    <cellStyle name="Migliaia 7 3 2 5 3 3" xfId="15752" xr:uid="{00000000-0005-0000-0000-00001D840000}"/>
    <cellStyle name="Migliaia 7 3 2 5 3 3 2" xfId="38589" xr:uid="{00000000-0005-0000-0000-00001E840000}"/>
    <cellStyle name="Migliaia 7 3 2 5 3 4" xfId="27172" xr:uid="{00000000-0005-0000-0000-00001F840000}"/>
    <cellStyle name="Migliaia 7 3 2 5 4" xfId="7189" xr:uid="{00000000-0005-0000-0000-000020840000}"/>
    <cellStyle name="Migliaia 7 3 2 5 4 2" xfId="18606" xr:uid="{00000000-0005-0000-0000-000021840000}"/>
    <cellStyle name="Migliaia 7 3 2 5 4 2 2" xfId="41443" xr:uid="{00000000-0005-0000-0000-000022840000}"/>
    <cellStyle name="Migliaia 7 3 2 5 4 3" xfId="30026" xr:uid="{00000000-0005-0000-0000-000023840000}"/>
    <cellStyle name="Migliaia 7 3 2 5 5" xfId="12898" xr:uid="{00000000-0005-0000-0000-000024840000}"/>
    <cellStyle name="Migliaia 7 3 2 5 5 2" xfId="35735" xr:uid="{00000000-0005-0000-0000-000025840000}"/>
    <cellStyle name="Migliaia 7 3 2 5 6" xfId="24318" xr:uid="{00000000-0005-0000-0000-000026840000}"/>
    <cellStyle name="Migliaia 7 3 2 6" xfId="1693" xr:uid="{00000000-0005-0000-0000-000027840000}"/>
    <cellStyle name="Migliaia 7 3 2 6 2" xfId="3122" xr:uid="{00000000-0005-0000-0000-000028840000}"/>
    <cellStyle name="Migliaia 7 3 2 6 2 2" xfId="5978" xr:uid="{00000000-0005-0000-0000-000029840000}"/>
    <cellStyle name="Migliaia 7 3 2 6 2 2 2" xfId="11686" xr:uid="{00000000-0005-0000-0000-00002A840000}"/>
    <cellStyle name="Migliaia 7 3 2 6 2 2 2 2" xfId="23104" xr:uid="{00000000-0005-0000-0000-00002B840000}"/>
    <cellStyle name="Migliaia 7 3 2 6 2 2 2 2 2" xfId="45941" xr:uid="{00000000-0005-0000-0000-00002C840000}"/>
    <cellStyle name="Migliaia 7 3 2 6 2 2 2 3" xfId="34524" xr:uid="{00000000-0005-0000-0000-00002D840000}"/>
    <cellStyle name="Migliaia 7 3 2 6 2 2 3" xfId="17396" xr:uid="{00000000-0005-0000-0000-00002E840000}"/>
    <cellStyle name="Migliaia 7 3 2 6 2 2 3 2" xfId="40233" xr:uid="{00000000-0005-0000-0000-00002F840000}"/>
    <cellStyle name="Migliaia 7 3 2 6 2 2 4" xfId="28816" xr:uid="{00000000-0005-0000-0000-000030840000}"/>
    <cellStyle name="Migliaia 7 3 2 6 2 3" xfId="8833" xr:uid="{00000000-0005-0000-0000-000031840000}"/>
    <cellStyle name="Migliaia 7 3 2 6 2 3 2" xfId="20250" xr:uid="{00000000-0005-0000-0000-000032840000}"/>
    <cellStyle name="Migliaia 7 3 2 6 2 3 2 2" xfId="43087" xr:uid="{00000000-0005-0000-0000-000033840000}"/>
    <cellStyle name="Migliaia 7 3 2 6 2 3 3" xfId="31670" xr:uid="{00000000-0005-0000-0000-000034840000}"/>
    <cellStyle name="Migliaia 7 3 2 6 2 4" xfId="14542" xr:uid="{00000000-0005-0000-0000-000035840000}"/>
    <cellStyle name="Migliaia 7 3 2 6 2 4 2" xfId="37379" xr:uid="{00000000-0005-0000-0000-000036840000}"/>
    <cellStyle name="Migliaia 7 3 2 6 2 5" xfId="25962" xr:uid="{00000000-0005-0000-0000-000037840000}"/>
    <cellStyle name="Migliaia 7 3 2 6 3" xfId="4551" xr:uid="{00000000-0005-0000-0000-000038840000}"/>
    <cellStyle name="Migliaia 7 3 2 6 3 2" xfId="10260" xr:uid="{00000000-0005-0000-0000-000039840000}"/>
    <cellStyle name="Migliaia 7 3 2 6 3 2 2" xfId="21677" xr:uid="{00000000-0005-0000-0000-00003A840000}"/>
    <cellStyle name="Migliaia 7 3 2 6 3 2 2 2" xfId="44514" xr:uid="{00000000-0005-0000-0000-00003B840000}"/>
    <cellStyle name="Migliaia 7 3 2 6 3 2 3" xfId="33097" xr:uid="{00000000-0005-0000-0000-00003C840000}"/>
    <cellStyle name="Migliaia 7 3 2 6 3 3" xfId="15969" xr:uid="{00000000-0005-0000-0000-00003D840000}"/>
    <cellStyle name="Migliaia 7 3 2 6 3 3 2" xfId="38806" xr:uid="{00000000-0005-0000-0000-00003E840000}"/>
    <cellStyle name="Migliaia 7 3 2 6 3 4" xfId="27389" xr:uid="{00000000-0005-0000-0000-00003F840000}"/>
    <cellStyle name="Migliaia 7 3 2 6 4" xfId="7406" xr:uid="{00000000-0005-0000-0000-000040840000}"/>
    <cellStyle name="Migliaia 7 3 2 6 4 2" xfId="18823" xr:uid="{00000000-0005-0000-0000-000041840000}"/>
    <cellStyle name="Migliaia 7 3 2 6 4 2 2" xfId="41660" xr:uid="{00000000-0005-0000-0000-000042840000}"/>
    <cellStyle name="Migliaia 7 3 2 6 4 3" xfId="30243" xr:uid="{00000000-0005-0000-0000-000043840000}"/>
    <cellStyle name="Migliaia 7 3 2 6 5" xfId="13115" xr:uid="{00000000-0005-0000-0000-000044840000}"/>
    <cellStyle name="Migliaia 7 3 2 6 5 2" xfId="35952" xr:uid="{00000000-0005-0000-0000-000045840000}"/>
    <cellStyle name="Migliaia 7 3 2 6 6" xfId="24535" xr:uid="{00000000-0005-0000-0000-000046840000}"/>
    <cellStyle name="Migliaia 7 3 2 7" xfId="2037" xr:uid="{00000000-0005-0000-0000-000047840000}"/>
    <cellStyle name="Migliaia 7 3 2 7 2" xfId="4893" xr:uid="{00000000-0005-0000-0000-000048840000}"/>
    <cellStyle name="Migliaia 7 3 2 7 2 2" xfId="10601" xr:uid="{00000000-0005-0000-0000-000049840000}"/>
    <cellStyle name="Migliaia 7 3 2 7 2 2 2" xfId="22019" xr:uid="{00000000-0005-0000-0000-00004A840000}"/>
    <cellStyle name="Migliaia 7 3 2 7 2 2 2 2" xfId="44856" xr:uid="{00000000-0005-0000-0000-00004B840000}"/>
    <cellStyle name="Migliaia 7 3 2 7 2 2 3" xfId="33439" xr:uid="{00000000-0005-0000-0000-00004C840000}"/>
    <cellStyle name="Migliaia 7 3 2 7 2 3" xfId="16311" xr:uid="{00000000-0005-0000-0000-00004D840000}"/>
    <cellStyle name="Migliaia 7 3 2 7 2 3 2" xfId="39148" xr:uid="{00000000-0005-0000-0000-00004E840000}"/>
    <cellStyle name="Migliaia 7 3 2 7 2 4" xfId="27731" xr:uid="{00000000-0005-0000-0000-00004F840000}"/>
    <cellStyle name="Migliaia 7 3 2 7 3" xfId="7748" xr:uid="{00000000-0005-0000-0000-000050840000}"/>
    <cellStyle name="Migliaia 7 3 2 7 3 2" xfId="19165" xr:uid="{00000000-0005-0000-0000-000051840000}"/>
    <cellStyle name="Migliaia 7 3 2 7 3 2 2" xfId="42002" xr:uid="{00000000-0005-0000-0000-000052840000}"/>
    <cellStyle name="Migliaia 7 3 2 7 3 3" xfId="30585" xr:uid="{00000000-0005-0000-0000-000053840000}"/>
    <cellStyle name="Migliaia 7 3 2 7 4" xfId="13457" xr:uid="{00000000-0005-0000-0000-000054840000}"/>
    <cellStyle name="Migliaia 7 3 2 7 4 2" xfId="36294" xr:uid="{00000000-0005-0000-0000-000055840000}"/>
    <cellStyle name="Migliaia 7 3 2 7 5" xfId="24877" xr:uid="{00000000-0005-0000-0000-000056840000}"/>
    <cellStyle name="Migliaia 7 3 2 8" xfId="3466" xr:uid="{00000000-0005-0000-0000-000057840000}"/>
    <cellStyle name="Migliaia 7 3 2 8 2" xfId="9175" xr:uid="{00000000-0005-0000-0000-000058840000}"/>
    <cellStyle name="Migliaia 7 3 2 8 2 2" xfId="20592" xr:uid="{00000000-0005-0000-0000-000059840000}"/>
    <cellStyle name="Migliaia 7 3 2 8 2 2 2" xfId="43429" xr:uid="{00000000-0005-0000-0000-00005A840000}"/>
    <cellStyle name="Migliaia 7 3 2 8 2 3" xfId="32012" xr:uid="{00000000-0005-0000-0000-00005B840000}"/>
    <cellStyle name="Migliaia 7 3 2 8 3" xfId="14884" xr:uid="{00000000-0005-0000-0000-00005C840000}"/>
    <cellStyle name="Migliaia 7 3 2 8 3 2" xfId="37721" xr:uid="{00000000-0005-0000-0000-00005D840000}"/>
    <cellStyle name="Migliaia 7 3 2 8 4" xfId="26304" xr:uid="{00000000-0005-0000-0000-00005E840000}"/>
    <cellStyle name="Migliaia 7 3 2 9" xfId="6321" xr:uid="{00000000-0005-0000-0000-00005F840000}"/>
    <cellStyle name="Migliaia 7 3 2 9 2" xfId="17738" xr:uid="{00000000-0005-0000-0000-000060840000}"/>
    <cellStyle name="Migliaia 7 3 2 9 2 2" xfId="40575" xr:uid="{00000000-0005-0000-0000-000061840000}"/>
    <cellStyle name="Migliaia 7 3 2 9 3" xfId="29158" xr:uid="{00000000-0005-0000-0000-000062840000}"/>
    <cellStyle name="Migliaia 7 3 3" xfId="558" xr:uid="{00000000-0005-0000-0000-000063840000}"/>
    <cellStyle name="Migliaia 7 3 3 2" xfId="2140" xr:uid="{00000000-0005-0000-0000-000064840000}"/>
    <cellStyle name="Migliaia 7 3 3 2 2" xfId="4996" xr:uid="{00000000-0005-0000-0000-000065840000}"/>
    <cellStyle name="Migliaia 7 3 3 2 2 2" xfId="10704" xr:uid="{00000000-0005-0000-0000-000066840000}"/>
    <cellStyle name="Migliaia 7 3 3 2 2 2 2" xfId="22122" xr:uid="{00000000-0005-0000-0000-000067840000}"/>
    <cellStyle name="Migliaia 7 3 3 2 2 2 2 2" xfId="44959" xr:uid="{00000000-0005-0000-0000-000068840000}"/>
    <cellStyle name="Migliaia 7 3 3 2 2 2 3" xfId="33542" xr:uid="{00000000-0005-0000-0000-000069840000}"/>
    <cellStyle name="Migliaia 7 3 3 2 2 3" xfId="16414" xr:uid="{00000000-0005-0000-0000-00006A840000}"/>
    <cellStyle name="Migliaia 7 3 3 2 2 3 2" xfId="39251" xr:uid="{00000000-0005-0000-0000-00006B840000}"/>
    <cellStyle name="Migliaia 7 3 3 2 2 4" xfId="27834" xr:uid="{00000000-0005-0000-0000-00006C840000}"/>
    <cellStyle name="Migliaia 7 3 3 2 3" xfId="7851" xr:uid="{00000000-0005-0000-0000-00006D840000}"/>
    <cellStyle name="Migliaia 7 3 3 2 3 2" xfId="19268" xr:uid="{00000000-0005-0000-0000-00006E840000}"/>
    <cellStyle name="Migliaia 7 3 3 2 3 2 2" xfId="42105" xr:uid="{00000000-0005-0000-0000-00006F840000}"/>
    <cellStyle name="Migliaia 7 3 3 2 3 3" xfId="30688" xr:uid="{00000000-0005-0000-0000-000070840000}"/>
    <cellStyle name="Migliaia 7 3 3 2 4" xfId="13560" xr:uid="{00000000-0005-0000-0000-000071840000}"/>
    <cellStyle name="Migliaia 7 3 3 2 4 2" xfId="36397" xr:uid="{00000000-0005-0000-0000-000072840000}"/>
    <cellStyle name="Migliaia 7 3 3 2 5" xfId="24980" xr:uid="{00000000-0005-0000-0000-000073840000}"/>
    <cellStyle name="Migliaia 7 3 3 3" xfId="3569" xr:uid="{00000000-0005-0000-0000-000074840000}"/>
    <cellStyle name="Migliaia 7 3 3 3 2" xfId="9278" xr:uid="{00000000-0005-0000-0000-000075840000}"/>
    <cellStyle name="Migliaia 7 3 3 3 2 2" xfId="20695" xr:uid="{00000000-0005-0000-0000-000076840000}"/>
    <cellStyle name="Migliaia 7 3 3 3 2 2 2" xfId="43532" xr:uid="{00000000-0005-0000-0000-000077840000}"/>
    <cellStyle name="Migliaia 7 3 3 3 2 3" xfId="32115" xr:uid="{00000000-0005-0000-0000-000078840000}"/>
    <cellStyle name="Migliaia 7 3 3 3 3" xfId="14987" xr:uid="{00000000-0005-0000-0000-000079840000}"/>
    <cellStyle name="Migliaia 7 3 3 3 3 2" xfId="37824" xr:uid="{00000000-0005-0000-0000-00007A840000}"/>
    <cellStyle name="Migliaia 7 3 3 3 4" xfId="26407" xr:uid="{00000000-0005-0000-0000-00007B840000}"/>
    <cellStyle name="Migliaia 7 3 3 4" xfId="6424" xr:uid="{00000000-0005-0000-0000-00007C840000}"/>
    <cellStyle name="Migliaia 7 3 3 4 2" xfId="17841" xr:uid="{00000000-0005-0000-0000-00007D840000}"/>
    <cellStyle name="Migliaia 7 3 3 4 2 2" xfId="40678" xr:uid="{00000000-0005-0000-0000-00007E840000}"/>
    <cellStyle name="Migliaia 7 3 3 4 3" xfId="29261" xr:uid="{00000000-0005-0000-0000-00007F840000}"/>
    <cellStyle name="Migliaia 7 3 3 5" xfId="12133" xr:uid="{00000000-0005-0000-0000-000080840000}"/>
    <cellStyle name="Migliaia 7 3 3 5 2" xfId="34970" xr:uid="{00000000-0005-0000-0000-000081840000}"/>
    <cellStyle name="Migliaia 7 3 3 6" xfId="23553" xr:uid="{00000000-0005-0000-0000-000082840000}"/>
    <cellStyle name="Migliaia 7 3 4" xfId="821" xr:uid="{00000000-0005-0000-0000-000083840000}"/>
    <cellStyle name="Migliaia 7 3 4 2" xfId="2357" xr:uid="{00000000-0005-0000-0000-000084840000}"/>
    <cellStyle name="Migliaia 7 3 4 2 2" xfId="5213" xr:uid="{00000000-0005-0000-0000-000085840000}"/>
    <cellStyle name="Migliaia 7 3 4 2 2 2" xfId="10921" xr:uid="{00000000-0005-0000-0000-000086840000}"/>
    <cellStyle name="Migliaia 7 3 4 2 2 2 2" xfId="22339" xr:uid="{00000000-0005-0000-0000-000087840000}"/>
    <cellStyle name="Migliaia 7 3 4 2 2 2 2 2" xfId="45176" xr:uid="{00000000-0005-0000-0000-000088840000}"/>
    <cellStyle name="Migliaia 7 3 4 2 2 2 3" xfId="33759" xr:uid="{00000000-0005-0000-0000-000089840000}"/>
    <cellStyle name="Migliaia 7 3 4 2 2 3" xfId="16631" xr:uid="{00000000-0005-0000-0000-00008A840000}"/>
    <cellStyle name="Migliaia 7 3 4 2 2 3 2" xfId="39468" xr:uid="{00000000-0005-0000-0000-00008B840000}"/>
    <cellStyle name="Migliaia 7 3 4 2 2 4" xfId="28051" xr:uid="{00000000-0005-0000-0000-00008C840000}"/>
    <cellStyle name="Migliaia 7 3 4 2 3" xfId="8068" xr:uid="{00000000-0005-0000-0000-00008D840000}"/>
    <cellStyle name="Migliaia 7 3 4 2 3 2" xfId="19485" xr:uid="{00000000-0005-0000-0000-00008E840000}"/>
    <cellStyle name="Migliaia 7 3 4 2 3 2 2" xfId="42322" xr:uid="{00000000-0005-0000-0000-00008F840000}"/>
    <cellStyle name="Migliaia 7 3 4 2 3 3" xfId="30905" xr:uid="{00000000-0005-0000-0000-000090840000}"/>
    <cellStyle name="Migliaia 7 3 4 2 4" xfId="13777" xr:uid="{00000000-0005-0000-0000-000091840000}"/>
    <cellStyle name="Migliaia 7 3 4 2 4 2" xfId="36614" xr:uid="{00000000-0005-0000-0000-000092840000}"/>
    <cellStyle name="Migliaia 7 3 4 2 5" xfId="25197" xr:uid="{00000000-0005-0000-0000-000093840000}"/>
    <cellStyle name="Migliaia 7 3 4 3" xfId="3786" xr:uid="{00000000-0005-0000-0000-000094840000}"/>
    <cellStyle name="Migliaia 7 3 4 3 2" xfId="9495" xr:uid="{00000000-0005-0000-0000-000095840000}"/>
    <cellStyle name="Migliaia 7 3 4 3 2 2" xfId="20912" xr:uid="{00000000-0005-0000-0000-000096840000}"/>
    <cellStyle name="Migliaia 7 3 4 3 2 2 2" xfId="43749" xr:uid="{00000000-0005-0000-0000-000097840000}"/>
    <cellStyle name="Migliaia 7 3 4 3 2 3" xfId="32332" xr:uid="{00000000-0005-0000-0000-000098840000}"/>
    <cellStyle name="Migliaia 7 3 4 3 3" xfId="15204" xr:uid="{00000000-0005-0000-0000-000099840000}"/>
    <cellStyle name="Migliaia 7 3 4 3 3 2" xfId="38041" xr:uid="{00000000-0005-0000-0000-00009A840000}"/>
    <cellStyle name="Migliaia 7 3 4 3 4" xfId="26624" xr:uid="{00000000-0005-0000-0000-00009B840000}"/>
    <cellStyle name="Migliaia 7 3 4 4" xfId="6641" xr:uid="{00000000-0005-0000-0000-00009C840000}"/>
    <cellStyle name="Migliaia 7 3 4 4 2" xfId="18058" xr:uid="{00000000-0005-0000-0000-00009D840000}"/>
    <cellStyle name="Migliaia 7 3 4 4 2 2" xfId="40895" xr:uid="{00000000-0005-0000-0000-00009E840000}"/>
    <cellStyle name="Migliaia 7 3 4 4 3" xfId="29478" xr:uid="{00000000-0005-0000-0000-00009F840000}"/>
    <cellStyle name="Migliaia 7 3 4 5" xfId="12350" xr:uid="{00000000-0005-0000-0000-0000A0840000}"/>
    <cellStyle name="Migliaia 7 3 4 5 2" xfId="35187" xr:uid="{00000000-0005-0000-0000-0000A1840000}"/>
    <cellStyle name="Migliaia 7 3 4 6" xfId="23770" xr:uid="{00000000-0005-0000-0000-0000A2840000}"/>
    <cellStyle name="Migliaia 7 3 5" xfId="1068" xr:uid="{00000000-0005-0000-0000-0000A3840000}"/>
    <cellStyle name="Migliaia 7 3 5 2" xfId="2574" xr:uid="{00000000-0005-0000-0000-0000A4840000}"/>
    <cellStyle name="Migliaia 7 3 5 2 2" xfId="5430" xr:uid="{00000000-0005-0000-0000-0000A5840000}"/>
    <cellStyle name="Migliaia 7 3 5 2 2 2" xfId="11138" xr:uid="{00000000-0005-0000-0000-0000A6840000}"/>
    <cellStyle name="Migliaia 7 3 5 2 2 2 2" xfId="22556" xr:uid="{00000000-0005-0000-0000-0000A7840000}"/>
    <cellStyle name="Migliaia 7 3 5 2 2 2 2 2" xfId="45393" xr:uid="{00000000-0005-0000-0000-0000A8840000}"/>
    <cellStyle name="Migliaia 7 3 5 2 2 2 3" xfId="33976" xr:uid="{00000000-0005-0000-0000-0000A9840000}"/>
    <cellStyle name="Migliaia 7 3 5 2 2 3" xfId="16848" xr:uid="{00000000-0005-0000-0000-0000AA840000}"/>
    <cellStyle name="Migliaia 7 3 5 2 2 3 2" xfId="39685" xr:uid="{00000000-0005-0000-0000-0000AB840000}"/>
    <cellStyle name="Migliaia 7 3 5 2 2 4" xfId="28268" xr:uid="{00000000-0005-0000-0000-0000AC840000}"/>
    <cellStyle name="Migliaia 7 3 5 2 3" xfId="8285" xr:uid="{00000000-0005-0000-0000-0000AD840000}"/>
    <cellStyle name="Migliaia 7 3 5 2 3 2" xfId="19702" xr:uid="{00000000-0005-0000-0000-0000AE840000}"/>
    <cellStyle name="Migliaia 7 3 5 2 3 2 2" xfId="42539" xr:uid="{00000000-0005-0000-0000-0000AF840000}"/>
    <cellStyle name="Migliaia 7 3 5 2 3 3" xfId="31122" xr:uid="{00000000-0005-0000-0000-0000B0840000}"/>
    <cellStyle name="Migliaia 7 3 5 2 4" xfId="13994" xr:uid="{00000000-0005-0000-0000-0000B1840000}"/>
    <cellStyle name="Migliaia 7 3 5 2 4 2" xfId="36831" xr:uid="{00000000-0005-0000-0000-0000B2840000}"/>
    <cellStyle name="Migliaia 7 3 5 2 5" xfId="25414" xr:uid="{00000000-0005-0000-0000-0000B3840000}"/>
    <cellStyle name="Migliaia 7 3 5 3" xfId="4003" xr:uid="{00000000-0005-0000-0000-0000B4840000}"/>
    <cellStyle name="Migliaia 7 3 5 3 2" xfId="9712" xr:uid="{00000000-0005-0000-0000-0000B5840000}"/>
    <cellStyle name="Migliaia 7 3 5 3 2 2" xfId="21129" xr:uid="{00000000-0005-0000-0000-0000B6840000}"/>
    <cellStyle name="Migliaia 7 3 5 3 2 2 2" xfId="43966" xr:uid="{00000000-0005-0000-0000-0000B7840000}"/>
    <cellStyle name="Migliaia 7 3 5 3 2 3" xfId="32549" xr:uid="{00000000-0005-0000-0000-0000B8840000}"/>
    <cellStyle name="Migliaia 7 3 5 3 3" xfId="15421" xr:uid="{00000000-0005-0000-0000-0000B9840000}"/>
    <cellStyle name="Migliaia 7 3 5 3 3 2" xfId="38258" xr:uid="{00000000-0005-0000-0000-0000BA840000}"/>
    <cellStyle name="Migliaia 7 3 5 3 4" xfId="26841" xr:uid="{00000000-0005-0000-0000-0000BB840000}"/>
    <cellStyle name="Migliaia 7 3 5 4" xfId="6858" xr:uid="{00000000-0005-0000-0000-0000BC840000}"/>
    <cellStyle name="Migliaia 7 3 5 4 2" xfId="18275" xr:uid="{00000000-0005-0000-0000-0000BD840000}"/>
    <cellStyle name="Migliaia 7 3 5 4 2 2" xfId="41112" xr:uid="{00000000-0005-0000-0000-0000BE840000}"/>
    <cellStyle name="Migliaia 7 3 5 4 3" xfId="29695" xr:uid="{00000000-0005-0000-0000-0000BF840000}"/>
    <cellStyle name="Migliaia 7 3 5 5" xfId="12567" xr:uid="{00000000-0005-0000-0000-0000C0840000}"/>
    <cellStyle name="Migliaia 7 3 5 5 2" xfId="35404" xr:uid="{00000000-0005-0000-0000-0000C1840000}"/>
    <cellStyle name="Migliaia 7 3 5 6" xfId="23987" xr:uid="{00000000-0005-0000-0000-0000C2840000}"/>
    <cellStyle name="Migliaia 7 3 6" xfId="1315" xr:uid="{00000000-0005-0000-0000-0000C3840000}"/>
    <cellStyle name="Migliaia 7 3 6 2" xfId="2791" xr:uid="{00000000-0005-0000-0000-0000C4840000}"/>
    <cellStyle name="Migliaia 7 3 6 2 2" xfId="5647" xr:uid="{00000000-0005-0000-0000-0000C5840000}"/>
    <cellStyle name="Migliaia 7 3 6 2 2 2" xfId="11355" xr:uid="{00000000-0005-0000-0000-0000C6840000}"/>
    <cellStyle name="Migliaia 7 3 6 2 2 2 2" xfId="22773" xr:uid="{00000000-0005-0000-0000-0000C7840000}"/>
    <cellStyle name="Migliaia 7 3 6 2 2 2 2 2" xfId="45610" xr:uid="{00000000-0005-0000-0000-0000C8840000}"/>
    <cellStyle name="Migliaia 7 3 6 2 2 2 3" xfId="34193" xr:uid="{00000000-0005-0000-0000-0000C9840000}"/>
    <cellStyle name="Migliaia 7 3 6 2 2 3" xfId="17065" xr:uid="{00000000-0005-0000-0000-0000CA840000}"/>
    <cellStyle name="Migliaia 7 3 6 2 2 3 2" xfId="39902" xr:uid="{00000000-0005-0000-0000-0000CB840000}"/>
    <cellStyle name="Migliaia 7 3 6 2 2 4" xfId="28485" xr:uid="{00000000-0005-0000-0000-0000CC840000}"/>
    <cellStyle name="Migliaia 7 3 6 2 3" xfId="8502" xr:uid="{00000000-0005-0000-0000-0000CD840000}"/>
    <cellStyle name="Migliaia 7 3 6 2 3 2" xfId="19919" xr:uid="{00000000-0005-0000-0000-0000CE840000}"/>
    <cellStyle name="Migliaia 7 3 6 2 3 2 2" xfId="42756" xr:uid="{00000000-0005-0000-0000-0000CF840000}"/>
    <cellStyle name="Migliaia 7 3 6 2 3 3" xfId="31339" xr:uid="{00000000-0005-0000-0000-0000D0840000}"/>
    <cellStyle name="Migliaia 7 3 6 2 4" xfId="14211" xr:uid="{00000000-0005-0000-0000-0000D1840000}"/>
    <cellStyle name="Migliaia 7 3 6 2 4 2" xfId="37048" xr:uid="{00000000-0005-0000-0000-0000D2840000}"/>
    <cellStyle name="Migliaia 7 3 6 2 5" xfId="25631" xr:uid="{00000000-0005-0000-0000-0000D3840000}"/>
    <cellStyle name="Migliaia 7 3 6 3" xfId="4220" xr:uid="{00000000-0005-0000-0000-0000D4840000}"/>
    <cellStyle name="Migliaia 7 3 6 3 2" xfId="9929" xr:uid="{00000000-0005-0000-0000-0000D5840000}"/>
    <cellStyle name="Migliaia 7 3 6 3 2 2" xfId="21346" xr:uid="{00000000-0005-0000-0000-0000D6840000}"/>
    <cellStyle name="Migliaia 7 3 6 3 2 2 2" xfId="44183" xr:uid="{00000000-0005-0000-0000-0000D7840000}"/>
    <cellStyle name="Migliaia 7 3 6 3 2 3" xfId="32766" xr:uid="{00000000-0005-0000-0000-0000D8840000}"/>
    <cellStyle name="Migliaia 7 3 6 3 3" xfId="15638" xr:uid="{00000000-0005-0000-0000-0000D9840000}"/>
    <cellStyle name="Migliaia 7 3 6 3 3 2" xfId="38475" xr:uid="{00000000-0005-0000-0000-0000DA840000}"/>
    <cellStyle name="Migliaia 7 3 6 3 4" xfId="27058" xr:uid="{00000000-0005-0000-0000-0000DB840000}"/>
    <cellStyle name="Migliaia 7 3 6 4" xfId="7075" xr:uid="{00000000-0005-0000-0000-0000DC840000}"/>
    <cellStyle name="Migliaia 7 3 6 4 2" xfId="18492" xr:uid="{00000000-0005-0000-0000-0000DD840000}"/>
    <cellStyle name="Migliaia 7 3 6 4 2 2" xfId="41329" xr:uid="{00000000-0005-0000-0000-0000DE840000}"/>
    <cellStyle name="Migliaia 7 3 6 4 3" xfId="29912" xr:uid="{00000000-0005-0000-0000-0000DF840000}"/>
    <cellStyle name="Migliaia 7 3 6 5" xfId="12784" xr:uid="{00000000-0005-0000-0000-0000E0840000}"/>
    <cellStyle name="Migliaia 7 3 6 5 2" xfId="35621" xr:uid="{00000000-0005-0000-0000-0000E1840000}"/>
    <cellStyle name="Migliaia 7 3 6 6" xfId="24204" xr:uid="{00000000-0005-0000-0000-0000E2840000}"/>
    <cellStyle name="Migliaia 7 3 7" xfId="1562" xr:uid="{00000000-0005-0000-0000-0000E3840000}"/>
    <cellStyle name="Migliaia 7 3 7 2" xfId="3008" xr:uid="{00000000-0005-0000-0000-0000E4840000}"/>
    <cellStyle name="Migliaia 7 3 7 2 2" xfId="5864" xr:uid="{00000000-0005-0000-0000-0000E5840000}"/>
    <cellStyle name="Migliaia 7 3 7 2 2 2" xfId="11572" xr:uid="{00000000-0005-0000-0000-0000E6840000}"/>
    <cellStyle name="Migliaia 7 3 7 2 2 2 2" xfId="22990" xr:uid="{00000000-0005-0000-0000-0000E7840000}"/>
    <cellStyle name="Migliaia 7 3 7 2 2 2 2 2" xfId="45827" xr:uid="{00000000-0005-0000-0000-0000E8840000}"/>
    <cellStyle name="Migliaia 7 3 7 2 2 2 3" xfId="34410" xr:uid="{00000000-0005-0000-0000-0000E9840000}"/>
    <cellStyle name="Migliaia 7 3 7 2 2 3" xfId="17282" xr:uid="{00000000-0005-0000-0000-0000EA840000}"/>
    <cellStyle name="Migliaia 7 3 7 2 2 3 2" xfId="40119" xr:uid="{00000000-0005-0000-0000-0000EB840000}"/>
    <cellStyle name="Migliaia 7 3 7 2 2 4" xfId="28702" xr:uid="{00000000-0005-0000-0000-0000EC840000}"/>
    <cellStyle name="Migliaia 7 3 7 2 3" xfId="8719" xr:uid="{00000000-0005-0000-0000-0000ED840000}"/>
    <cellStyle name="Migliaia 7 3 7 2 3 2" xfId="20136" xr:uid="{00000000-0005-0000-0000-0000EE840000}"/>
    <cellStyle name="Migliaia 7 3 7 2 3 2 2" xfId="42973" xr:uid="{00000000-0005-0000-0000-0000EF840000}"/>
    <cellStyle name="Migliaia 7 3 7 2 3 3" xfId="31556" xr:uid="{00000000-0005-0000-0000-0000F0840000}"/>
    <cellStyle name="Migliaia 7 3 7 2 4" xfId="14428" xr:uid="{00000000-0005-0000-0000-0000F1840000}"/>
    <cellStyle name="Migliaia 7 3 7 2 4 2" xfId="37265" xr:uid="{00000000-0005-0000-0000-0000F2840000}"/>
    <cellStyle name="Migliaia 7 3 7 2 5" xfId="25848" xr:uid="{00000000-0005-0000-0000-0000F3840000}"/>
    <cellStyle name="Migliaia 7 3 7 3" xfId="4437" xr:uid="{00000000-0005-0000-0000-0000F4840000}"/>
    <cellStyle name="Migliaia 7 3 7 3 2" xfId="10146" xr:uid="{00000000-0005-0000-0000-0000F5840000}"/>
    <cellStyle name="Migliaia 7 3 7 3 2 2" xfId="21563" xr:uid="{00000000-0005-0000-0000-0000F6840000}"/>
    <cellStyle name="Migliaia 7 3 7 3 2 2 2" xfId="44400" xr:uid="{00000000-0005-0000-0000-0000F7840000}"/>
    <cellStyle name="Migliaia 7 3 7 3 2 3" xfId="32983" xr:uid="{00000000-0005-0000-0000-0000F8840000}"/>
    <cellStyle name="Migliaia 7 3 7 3 3" xfId="15855" xr:uid="{00000000-0005-0000-0000-0000F9840000}"/>
    <cellStyle name="Migliaia 7 3 7 3 3 2" xfId="38692" xr:uid="{00000000-0005-0000-0000-0000FA840000}"/>
    <cellStyle name="Migliaia 7 3 7 3 4" xfId="27275" xr:uid="{00000000-0005-0000-0000-0000FB840000}"/>
    <cellStyle name="Migliaia 7 3 7 4" xfId="7292" xr:uid="{00000000-0005-0000-0000-0000FC840000}"/>
    <cellStyle name="Migliaia 7 3 7 4 2" xfId="18709" xr:uid="{00000000-0005-0000-0000-0000FD840000}"/>
    <cellStyle name="Migliaia 7 3 7 4 2 2" xfId="41546" xr:uid="{00000000-0005-0000-0000-0000FE840000}"/>
    <cellStyle name="Migliaia 7 3 7 4 3" xfId="30129" xr:uid="{00000000-0005-0000-0000-0000FF840000}"/>
    <cellStyle name="Migliaia 7 3 7 5" xfId="13001" xr:uid="{00000000-0005-0000-0000-000000850000}"/>
    <cellStyle name="Migliaia 7 3 7 5 2" xfId="35838" xr:uid="{00000000-0005-0000-0000-000001850000}"/>
    <cellStyle name="Migliaia 7 3 7 6" xfId="24421" xr:uid="{00000000-0005-0000-0000-000002850000}"/>
    <cellStyle name="Migliaia 7 3 8" xfId="1910" xr:uid="{00000000-0005-0000-0000-000003850000}"/>
    <cellStyle name="Migliaia 7 3 8 2" xfId="4766" xr:uid="{00000000-0005-0000-0000-000004850000}"/>
    <cellStyle name="Migliaia 7 3 8 2 2" xfId="10475" xr:uid="{00000000-0005-0000-0000-000005850000}"/>
    <cellStyle name="Migliaia 7 3 8 2 2 2" xfId="21892" xr:uid="{00000000-0005-0000-0000-000006850000}"/>
    <cellStyle name="Migliaia 7 3 8 2 2 2 2" xfId="44729" xr:uid="{00000000-0005-0000-0000-000007850000}"/>
    <cellStyle name="Migliaia 7 3 8 2 2 3" xfId="33312" xr:uid="{00000000-0005-0000-0000-000008850000}"/>
    <cellStyle name="Migliaia 7 3 8 2 3" xfId="16184" xr:uid="{00000000-0005-0000-0000-000009850000}"/>
    <cellStyle name="Migliaia 7 3 8 2 3 2" xfId="39021" xr:uid="{00000000-0005-0000-0000-00000A850000}"/>
    <cellStyle name="Migliaia 7 3 8 2 4" xfId="27604" xr:uid="{00000000-0005-0000-0000-00000B850000}"/>
    <cellStyle name="Migliaia 7 3 8 3" xfId="7621" xr:uid="{00000000-0005-0000-0000-00000C850000}"/>
    <cellStyle name="Migliaia 7 3 8 3 2" xfId="19038" xr:uid="{00000000-0005-0000-0000-00000D850000}"/>
    <cellStyle name="Migliaia 7 3 8 3 2 2" xfId="41875" xr:uid="{00000000-0005-0000-0000-00000E850000}"/>
    <cellStyle name="Migliaia 7 3 8 3 3" xfId="30458" xr:uid="{00000000-0005-0000-0000-00000F850000}"/>
    <cellStyle name="Migliaia 7 3 8 4" xfId="13330" xr:uid="{00000000-0005-0000-0000-000010850000}"/>
    <cellStyle name="Migliaia 7 3 8 4 2" xfId="36167" xr:uid="{00000000-0005-0000-0000-000011850000}"/>
    <cellStyle name="Migliaia 7 3 8 5" xfId="24750" xr:uid="{00000000-0005-0000-0000-000012850000}"/>
    <cellStyle name="Migliaia 7 3 9" xfId="3339" xr:uid="{00000000-0005-0000-0000-000013850000}"/>
    <cellStyle name="Migliaia 7 3 9 2" xfId="9048" xr:uid="{00000000-0005-0000-0000-000014850000}"/>
    <cellStyle name="Migliaia 7 3 9 2 2" xfId="20465" xr:uid="{00000000-0005-0000-0000-000015850000}"/>
    <cellStyle name="Migliaia 7 3 9 2 2 2" xfId="43302" xr:uid="{00000000-0005-0000-0000-000016850000}"/>
    <cellStyle name="Migliaia 7 3 9 2 3" xfId="31885" xr:uid="{00000000-0005-0000-0000-000017850000}"/>
    <cellStyle name="Migliaia 7 3 9 3" xfId="14757" xr:uid="{00000000-0005-0000-0000-000018850000}"/>
    <cellStyle name="Migliaia 7 3 9 3 2" xfId="37594" xr:uid="{00000000-0005-0000-0000-000019850000}"/>
    <cellStyle name="Migliaia 7 3 9 4" xfId="26177" xr:uid="{00000000-0005-0000-0000-00001A850000}"/>
    <cellStyle name="Migliaia 7 4" xfId="405" xr:uid="{00000000-0005-0000-0000-00001B850000}"/>
    <cellStyle name="Migliaia 7 4 10" xfId="12000" xr:uid="{00000000-0005-0000-0000-00001C850000}"/>
    <cellStyle name="Migliaia 7 4 10 2" xfId="34837" xr:uid="{00000000-0005-0000-0000-00001D850000}"/>
    <cellStyle name="Migliaia 7 4 11" xfId="23420" xr:uid="{00000000-0005-0000-0000-00001E850000}"/>
    <cellStyle name="Migliaia 7 4 2" xfId="659" xr:uid="{00000000-0005-0000-0000-00001F850000}"/>
    <cellStyle name="Migliaia 7 4 2 2" xfId="2224" xr:uid="{00000000-0005-0000-0000-000020850000}"/>
    <cellStyle name="Migliaia 7 4 2 2 2" xfId="5080" xr:uid="{00000000-0005-0000-0000-000021850000}"/>
    <cellStyle name="Migliaia 7 4 2 2 2 2" xfId="10788" xr:uid="{00000000-0005-0000-0000-000022850000}"/>
    <cellStyle name="Migliaia 7 4 2 2 2 2 2" xfId="22206" xr:uid="{00000000-0005-0000-0000-000023850000}"/>
    <cellStyle name="Migliaia 7 4 2 2 2 2 2 2" xfId="45043" xr:uid="{00000000-0005-0000-0000-000024850000}"/>
    <cellStyle name="Migliaia 7 4 2 2 2 2 3" xfId="33626" xr:uid="{00000000-0005-0000-0000-000025850000}"/>
    <cellStyle name="Migliaia 7 4 2 2 2 3" xfId="16498" xr:uid="{00000000-0005-0000-0000-000026850000}"/>
    <cellStyle name="Migliaia 7 4 2 2 2 3 2" xfId="39335" xr:uid="{00000000-0005-0000-0000-000027850000}"/>
    <cellStyle name="Migliaia 7 4 2 2 2 4" xfId="27918" xr:uid="{00000000-0005-0000-0000-000028850000}"/>
    <cellStyle name="Migliaia 7 4 2 2 3" xfId="7935" xr:uid="{00000000-0005-0000-0000-000029850000}"/>
    <cellStyle name="Migliaia 7 4 2 2 3 2" xfId="19352" xr:uid="{00000000-0005-0000-0000-00002A850000}"/>
    <cellStyle name="Migliaia 7 4 2 2 3 2 2" xfId="42189" xr:uid="{00000000-0005-0000-0000-00002B850000}"/>
    <cellStyle name="Migliaia 7 4 2 2 3 3" xfId="30772" xr:uid="{00000000-0005-0000-0000-00002C850000}"/>
    <cellStyle name="Migliaia 7 4 2 2 4" xfId="13644" xr:uid="{00000000-0005-0000-0000-00002D850000}"/>
    <cellStyle name="Migliaia 7 4 2 2 4 2" xfId="36481" xr:uid="{00000000-0005-0000-0000-00002E850000}"/>
    <cellStyle name="Migliaia 7 4 2 2 5" xfId="25064" xr:uid="{00000000-0005-0000-0000-00002F850000}"/>
    <cellStyle name="Migliaia 7 4 2 3" xfId="3653" xr:uid="{00000000-0005-0000-0000-000030850000}"/>
    <cellStyle name="Migliaia 7 4 2 3 2" xfId="9362" xr:uid="{00000000-0005-0000-0000-000031850000}"/>
    <cellStyle name="Migliaia 7 4 2 3 2 2" xfId="20779" xr:uid="{00000000-0005-0000-0000-000032850000}"/>
    <cellStyle name="Migliaia 7 4 2 3 2 2 2" xfId="43616" xr:uid="{00000000-0005-0000-0000-000033850000}"/>
    <cellStyle name="Migliaia 7 4 2 3 2 3" xfId="32199" xr:uid="{00000000-0005-0000-0000-000034850000}"/>
    <cellStyle name="Migliaia 7 4 2 3 3" xfId="15071" xr:uid="{00000000-0005-0000-0000-000035850000}"/>
    <cellStyle name="Migliaia 7 4 2 3 3 2" xfId="37908" xr:uid="{00000000-0005-0000-0000-000036850000}"/>
    <cellStyle name="Migliaia 7 4 2 3 4" xfId="26491" xr:uid="{00000000-0005-0000-0000-000037850000}"/>
    <cellStyle name="Migliaia 7 4 2 4" xfId="6508" xr:uid="{00000000-0005-0000-0000-000038850000}"/>
    <cellStyle name="Migliaia 7 4 2 4 2" xfId="17925" xr:uid="{00000000-0005-0000-0000-000039850000}"/>
    <cellStyle name="Migliaia 7 4 2 4 2 2" xfId="40762" xr:uid="{00000000-0005-0000-0000-00003A850000}"/>
    <cellStyle name="Migliaia 7 4 2 4 3" xfId="29345" xr:uid="{00000000-0005-0000-0000-00003B850000}"/>
    <cellStyle name="Migliaia 7 4 2 5" xfId="12217" xr:uid="{00000000-0005-0000-0000-00003C850000}"/>
    <cellStyle name="Migliaia 7 4 2 5 2" xfId="35054" xr:uid="{00000000-0005-0000-0000-00003D850000}"/>
    <cellStyle name="Migliaia 7 4 2 6" xfId="23637" xr:uid="{00000000-0005-0000-0000-00003E850000}"/>
    <cellStyle name="Migliaia 7 4 3" xfId="919" xr:uid="{00000000-0005-0000-0000-00003F850000}"/>
    <cellStyle name="Migliaia 7 4 3 2" xfId="2441" xr:uid="{00000000-0005-0000-0000-000040850000}"/>
    <cellStyle name="Migliaia 7 4 3 2 2" xfId="5297" xr:uid="{00000000-0005-0000-0000-000041850000}"/>
    <cellStyle name="Migliaia 7 4 3 2 2 2" xfId="11005" xr:uid="{00000000-0005-0000-0000-000042850000}"/>
    <cellStyle name="Migliaia 7 4 3 2 2 2 2" xfId="22423" xr:uid="{00000000-0005-0000-0000-000043850000}"/>
    <cellStyle name="Migliaia 7 4 3 2 2 2 2 2" xfId="45260" xr:uid="{00000000-0005-0000-0000-000044850000}"/>
    <cellStyle name="Migliaia 7 4 3 2 2 2 3" xfId="33843" xr:uid="{00000000-0005-0000-0000-000045850000}"/>
    <cellStyle name="Migliaia 7 4 3 2 2 3" xfId="16715" xr:uid="{00000000-0005-0000-0000-000046850000}"/>
    <cellStyle name="Migliaia 7 4 3 2 2 3 2" xfId="39552" xr:uid="{00000000-0005-0000-0000-000047850000}"/>
    <cellStyle name="Migliaia 7 4 3 2 2 4" xfId="28135" xr:uid="{00000000-0005-0000-0000-000048850000}"/>
    <cellStyle name="Migliaia 7 4 3 2 3" xfId="8152" xr:uid="{00000000-0005-0000-0000-000049850000}"/>
    <cellStyle name="Migliaia 7 4 3 2 3 2" xfId="19569" xr:uid="{00000000-0005-0000-0000-00004A850000}"/>
    <cellStyle name="Migliaia 7 4 3 2 3 2 2" xfId="42406" xr:uid="{00000000-0005-0000-0000-00004B850000}"/>
    <cellStyle name="Migliaia 7 4 3 2 3 3" xfId="30989" xr:uid="{00000000-0005-0000-0000-00004C850000}"/>
    <cellStyle name="Migliaia 7 4 3 2 4" xfId="13861" xr:uid="{00000000-0005-0000-0000-00004D850000}"/>
    <cellStyle name="Migliaia 7 4 3 2 4 2" xfId="36698" xr:uid="{00000000-0005-0000-0000-00004E850000}"/>
    <cellStyle name="Migliaia 7 4 3 2 5" xfId="25281" xr:uid="{00000000-0005-0000-0000-00004F850000}"/>
    <cellStyle name="Migliaia 7 4 3 3" xfId="3870" xr:uid="{00000000-0005-0000-0000-000050850000}"/>
    <cellStyle name="Migliaia 7 4 3 3 2" xfId="9579" xr:uid="{00000000-0005-0000-0000-000051850000}"/>
    <cellStyle name="Migliaia 7 4 3 3 2 2" xfId="20996" xr:uid="{00000000-0005-0000-0000-000052850000}"/>
    <cellStyle name="Migliaia 7 4 3 3 2 2 2" xfId="43833" xr:uid="{00000000-0005-0000-0000-000053850000}"/>
    <cellStyle name="Migliaia 7 4 3 3 2 3" xfId="32416" xr:uid="{00000000-0005-0000-0000-000054850000}"/>
    <cellStyle name="Migliaia 7 4 3 3 3" xfId="15288" xr:uid="{00000000-0005-0000-0000-000055850000}"/>
    <cellStyle name="Migliaia 7 4 3 3 3 2" xfId="38125" xr:uid="{00000000-0005-0000-0000-000056850000}"/>
    <cellStyle name="Migliaia 7 4 3 3 4" xfId="26708" xr:uid="{00000000-0005-0000-0000-000057850000}"/>
    <cellStyle name="Migliaia 7 4 3 4" xfId="6725" xr:uid="{00000000-0005-0000-0000-000058850000}"/>
    <cellStyle name="Migliaia 7 4 3 4 2" xfId="18142" xr:uid="{00000000-0005-0000-0000-000059850000}"/>
    <cellStyle name="Migliaia 7 4 3 4 2 2" xfId="40979" xr:uid="{00000000-0005-0000-0000-00005A850000}"/>
    <cellStyle name="Migliaia 7 4 3 4 3" xfId="29562" xr:uid="{00000000-0005-0000-0000-00005B850000}"/>
    <cellStyle name="Migliaia 7 4 3 5" xfId="12434" xr:uid="{00000000-0005-0000-0000-00005C850000}"/>
    <cellStyle name="Migliaia 7 4 3 5 2" xfId="35271" xr:uid="{00000000-0005-0000-0000-00005D850000}"/>
    <cellStyle name="Migliaia 7 4 3 6" xfId="23854" xr:uid="{00000000-0005-0000-0000-00005E850000}"/>
    <cellStyle name="Migliaia 7 4 4" xfId="1166" xr:uid="{00000000-0005-0000-0000-00005F850000}"/>
    <cellStyle name="Migliaia 7 4 4 2" xfId="2658" xr:uid="{00000000-0005-0000-0000-000060850000}"/>
    <cellStyle name="Migliaia 7 4 4 2 2" xfId="5514" xr:uid="{00000000-0005-0000-0000-000061850000}"/>
    <cellStyle name="Migliaia 7 4 4 2 2 2" xfId="11222" xr:uid="{00000000-0005-0000-0000-000062850000}"/>
    <cellStyle name="Migliaia 7 4 4 2 2 2 2" xfId="22640" xr:uid="{00000000-0005-0000-0000-000063850000}"/>
    <cellStyle name="Migliaia 7 4 4 2 2 2 2 2" xfId="45477" xr:uid="{00000000-0005-0000-0000-000064850000}"/>
    <cellStyle name="Migliaia 7 4 4 2 2 2 3" xfId="34060" xr:uid="{00000000-0005-0000-0000-000065850000}"/>
    <cellStyle name="Migliaia 7 4 4 2 2 3" xfId="16932" xr:uid="{00000000-0005-0000-0000-000066850000}"/>
    <cellStyle name="Migliaia 7 4 4 2 2 3 2" xfId="39769" xr:uid="{00000000-0005-0000-0000-000067850000}"/>
    <cellStyle name="Migliaia 7 4 4 2 2 4" xfId="28352" xr:uid="{00000000-0005-0000-0000-000068850000}"/>
    <cellStyle name="Migliaia 7 4 4 2 3" xfId="8369" xr:uid="{00000000-0005-0000-0000-000069850000}"/>
    <cellStyle name="Migliaia 7 4 4 2 3 2" xfId="19786" xr:uid="{00000000-0005-0000-0000-00006A850000}"/>
    <cellStyle name="Migliaia 7 4 4 2 3 2 2" xfId="42623" xr:uid="{00000000-0005-0000-0000-00006B850000}"/>
    <cellStyle name="Migliaia 7 4 4 2 3 3" xfId="31206" xr:uid="{00000000-0005-0000-0000-00006C850000}"/>
    <cellStyle name="Migliaia 7 4 4 2 4" xfId="14078" xr:uid="{00000000-0005-0000-0000-00006D850000}"/>
    <cellStyle name="Migliaia 7 4 4 2 4 2" xfId="36915" xr:uid="{00000000-0005-0000-0000-00006E850000}"/>
    <cellStyle name="Migliaia 7 4 4 2 5" xfId="25498" xr:uid="{00000000-0005-0000-0000-00006F850000}"/>
    <cellStyle name="Migliaia 7 4 4 3" xfId="4087" xr:uid="{00000000-0005-0000-0000-000070850000}"/>
    <cellStyle name="Migliaia 7 4 4 3 2" xfId="9796" xr:uid="{00000000-0005-0000-0000-000071850000}"/>
    <cellStyle name="Migliaia 7 4 4 3 2 2" xfId="21213" xr:uid="{00000000-0005-0000-0000-000072850000}"/>
    <cellStyle name="Migliaia 7 4 4 3 2 2 2" xfId="44050" xr:uid="{00000000-0005-0000-0000-000073850000}"/>
    <cellStyle name="Migliaia 7 4 4 3 2 3" xfId="32633" xr:uid="{00000000-0005-0000-0000-000074850000}"/>
    <cellStyle name="Migliaia 7 4 4 3 3" xfId="15505" xr:uid="{00000000-0005-0000-0000-000075850000}"/>
    <cellStyle name="Migliaia 7 4 4 3 3 2" xfId="38342" xr:uid="{00000000-0005-0000-0000-000076850000}"/>
    <cellStyle name="Migliaia 7 4 4 3 4" xfId="26925" xr:uid="{00000000-0005-0000-0000-000077850000}"/>
    <cellStyle name="Migliaia 7 4 4 4" xfId="6942" xr:uid="{00000000-0005-0000-0000-000078850000}"/>
    <cellStyle name="Migliaia 7 4 4 4 2" xfId="18359" xr:uid="{00000000-0005-0000-0000-000079850000}"/>
    <cellStyle name="Migliaia 7 4 4 4 2 2" xfId="41196" xr:uid="{00000000-0005-0000-0000-00007A850000}"/>
    <cellStyle name="Migliaia 7 4 4 4 3" xfId="29779" xr:uid="{00000000-0005-0000-0000-00007B850000}"/>
    <cellStyle name="Migliaia 7 4 4 5" xfId="12651" xr:uid="{00000000-0005-0000-0000-00007C850000}"/>
    <cellStyle name="Migliaia 7 4 4 5 2" xfId="35488" xr:uid="{00000000-0005-0000-0000-00007D850000}"/>
    <cellStyle name="Migliaia 7 4 4 6" xfId="24071" xr:uid="{00000000-0005-0000-0000-00007E850000}"/>
    <cellStyle name="Migliaia 7 4 5" xfId="1413" xr:uid="{00000000-0005-0000-0000-00007F850000}"/>
    <cellStyle name="Migliaia 7 4 5 2" xfId="2875" xr:uid="{00000000-0005-0000-0000-000080850000}"/>
    <cellStyle name="Migliaia 7 4 5 2 2" xfId="5731" xr:uid="{00000000-0005-0000-0000-000081850000}"/>
    <cellStyle name="Migliaia 7 4 5 2 2 2" xfId="11439" xr:uid="{00000000-0005-0000-0000-000082850000}"/>
    <cellStyle name="Migliaia 7 4 5 2 2 2 2" xfId="22857" xr:uid="{00000000-0005-0000-0000-000083850000}"/>
    <cellStyle name="Migliaia 7 4 5 2 2 2 2 2" xfId="45694" xr:uid="{00000000-0005-0000-0000-000084850000}"/>
    <cellStyle name="Migliaia 7 4 5 2 2 2 3" xfId="34277" xr:uid="{00000000-0005-0000-0000-000085850000}"/>
    <cellStyle name="Migliaia 7 4 5 2 2 3" xfId="17149" xr:uid="{00000000-0005-0000-0000-000086850000}"/>
    <cellStyle name="Migliaia 7 4 5 2 2 3 2" xfId="39986" xr:uid="{00000000-0005-0000-0000-000087850000}"/>
    <cellStyle name="Migliaia 7 4 5 2 2 4" xfId="28569" xr:uid="{00000000-0005-0000-0000-000088850000}"/>
    <cellStyle name="Migliaia 7 4 5 2 3" xfId="8586" xr:uid="{00000000-0005-0000-0000-000089850000}"/>
    <cellStyle name="Migliaia 7 4 5 2 3 2" xfId="20003" xr:uid="{00000000-0005-0000-0000-00008A850000}"/>
    <cellStyle name="Migliaia 7 4 5 2 3 2 2" xfId="42840" xr:uid="{00000000-0005-0000-0000-00008B850000}"/>
    <cellStyle name="Migliaia 7 4 5 2 3 3" xfId="31423" xr:uid="{00000000-0005-0000-0000-00008C850000}"/>
    <cellStyle name="Migliaia 7 4 5 2 4" xfId="14295" xr:uid="{00000000-0005-0000-0000-00008D850000}"/>
    <cellStyle name="Migliaia 7 4 5 2 4 2" xfId="37132" xr:uid="{00000000-0005-0000-0000-00008E850000}"/>
    <cellStyle name="Migliaia 7 4 5 2 5" xfId="25715" xr:uid="{00000000-0005-0000-0000-00008F850000}"/>
    <cellStyle name="Migliaia 7 4 5 3" xfId="4304" xr:uid="{00000000-0005-0000-0000-000090850000}"/>
    <cellStyle name="Migliaia 7 4 5 3 2" xfId="10013" xr:uid="{00000000-0005-0000-0000-000091850000}"/>
    <cellStyle name="Migliaia 7 4 5 3 2 2" xfId="21430" xr:uid="{00000000-0005-0000-0000-000092850000}"/>
    <cellStyle name="Migliaia 7 4 5 3 2 2 2" xfId="44267" xr:uid="{00000000-0005-0000-0000-000093850000}"/>
    <cellStyle name="Migliaia 7 4 5 3 2 3" xfId="32850" xr:uid="{00000000-0005-0000-0000-000094850000}"/>
    <cellStyle name="Migliaia 7 4 5 3 3" xfId="15722" xr:uid="{00000000-0005-0000-0000-000095850000}"/>
    <cellStyle name="Migliaia 7 4 5 3 3 2" xfId="38559" xr:uid="{00000000-0005-0000-0000-000096850000}"/>
    <cellStyle name="Migliaia 7 4 5 3 4" xfId="27142" xr:uid="{00000000-0005-0000-0000-000097850000}"/>
    <cellStyle name="Migliaia 7 4 5 4" xfId="7159" xr:uid="{00000000-0005-0000-0000-000098850000}"/>
    <cellStyle name="Migliaia 7 4 5 4 2" xfId="18576" xr:uid="{00000000-0005-0000-0000-000099850000}"/>
    <cellStyle name="Migliaia 7 4 5 4 2 2" xfId="41413" xr:uid="{00000000-0005-0000-0000-00009A850000}"/>
    <cellStyle name="Migliaia 7 4 5 4 3" xfId="29996" xr:uid="{00000000-0005-0000-0000-00009B850000}"/>
    <cellStyle name="Migliaia 7 4 5 5" xfId="12868" xr:uid="{00000000-0005-0000-0000-00009C850000}"/>
    <cellStyle name="Migliaia 7 4 5 5 2" xfId="35705" xr:uid="{00000000-0005-0000-0000-00009D850000}"/>
    <cellStyle name="Migliaia 7 4 5 6" xfId="24288" xr:uid="{00000000-0005-0000-0000-00009E850000}"/>
    <cellStyle name="Migliaia 7 4 6" xfId="1660" xr:uid="{00000000-0005-0000-0000-00009F850000}"/>
    <cellStyle name="Migliaia 7 4 6 2" xfId="3092" xr:uid="{00000000-0005-0000-0000-0000A0850000}"/>
    <cellStyle name="Migliaia 7 4 6 2 2" xfId="5948" xr:uid="{00000000-0005-0000-0000-0000A1850000}"/>
    <cellStyle name="Migliaia 7 4 6 2 2 2" xfId="11656" xr:uid="{00000000-0005-0000-0000-0000A2850000}"/>
    <cellStyle name="Migliaia 7 4 6 2 2 2 2" xfId="23074" xr:uid="{00000000-0005-0000-0000-0000A3850000}"/>
    <cellStyle name="Migliaia 7 4 6 2 2 2 2 2" xfId="45911" xr:uid="{00000000-0005-0000-0000-0000A4850000}"/>
    <cellStyle name="Migliaia 7 4 6 2 2 2 3" xfId="34494" xr:uid="{00000000-0005-0000-0000-0000A5850000}"/>
    <cellStyle name="Migliaia 7 4 6 2 2 3" xfId="17366" xr:uid="{00000000-0005-0000-0000-0000A6850000}"/>
    <cellStyle name="Migliaia 7 4 6 2 2 3 2" xfId="40203" xr:uid="{00000000-0005-0000-0000-0000A7850000}"/>
    <cellStyle name="Migliaia 7 4 6 2 2 4" xfId="28786" xr:uid="{00000000-0005-0000-0000-0000A8850000}"/>
    <cellStyle name="Migliaia 7 4 6 2 3" xfId="8803" xr:uid="{00000000-0005-0000-0000-0000A9850000}"/>
    <cellStyle name="Migliaia 7 4 6 2 3 2" xfId="20220" xr:uid="{00000000-0005-0000-0000-0000AA850000}"/>
    <cellStyle name="Migliaia 7 4 6 2 3 2 2" xfId="43057" xr:uid="{00000000-0005-0000-0000-0000AB850000}"/>
    <cellStyle name="Migliaia 7 4 6 2 3 3" xfId="31640" xr:uid="{00000000-0005-0000-0000-0000AC850000}"/>
    <cellStyle name="Migliaia 7 4 6 2 4" xfId="14512" xr:uid="{00000000-0005-0000-0000-0000AD850000}"/>
    <cellStyle name="Migliaia 7 4 6 2 4 2" xfId="37349" xr:uid="{00000000-0005-0000-0000-0000AE850000}"/>
    <cellStyle name="Migliaia 7 4 6 2 5" xfId="25932" xr:uid="{00000000-0005-0000-0000-0000AF850000}"/>
    <cellStyle name="Migliaia 7 4 6 3" xfId="4521" xr:uid="{00000000-0005-0000-0000-0000B0850000}"/>
    <cellStyle name="Migliaia 7 4 6 3 2" xfId="10230" xr:uid="{00000000-0005-0000-0000-0000B1850000}"/>
    <cellStyle name="Migliaia 7 4 6 3 2 2" xfId="21647" xr:uid="{00000000-0005-0000-0000-0000B2850000}"/>
    <cellStyle name="Migliaia 7 4 6 3 2 2 2" xfId="44484" xr:uid="{00000000-0005-0000-0000-0000B3850000}"/>
    <cellStyle name="Migliaia 7 4 6 3 2 3" xfId="33067" xr:uid="{00000000-0005-0000-0000-0000B4850000}"/>
    <cellStyle name="Migliaia 7 4 6 3 3" xfId="15939" xr:uid="{00000000-0005-0000-0000-0000B5850000}"/>
    <cellStyle name="Migliaia 7 4 6 3 3 2" xfId="38776" xr:uid="{00000000-0005-0000-0000-0000B6850000}"/>
    <cellStyle name="Migliaia 7 4 6 3 4" xfId="27359" xr:uid="{00000000-0005-0000-0000-0000B7850000}"/>
    <cellStyle name="Migliaia 7 4 6 4" xfId="7376" xr:uid="{00000000-0005-0000-0000-0000B8850000}"/>
    <cellStyle name="Migliaia 7 4 6 4 2" xfId="18793" xr:uid="{00000000-0005-0000-0000-0000B9850000}"/>
    <cellStyle name="Migliaia 7 4 6 4 2 2" xfId="41630" xr:uid="{00000000-0005-0000-0000-0000BA850000}"/>
    <cellStyle name="Migliaia 7 4 6 4 3" xfId="30213" xr:uid="{00000000-0005-0000-0000-0000BB850000}"/>
    <cellStyle name="Migliaia 7 4 6 5" xfId="13085" xr:uid="{00000000-0005-0000-0000-0000BC850000}"/>
    <cellStyle name="Migliaia 7 4 6 5 2" xfId="35922" xr:uid="{00000000-0005-0000-0000-0000BD850000}"/>
    <cellStyle name="Migliaia 7 4 6 6" xfId="24505" xr:uid="{00000000-0005-0000-0000-0000BE850000}"/>
    <cellStyle name="Migliaia 7 4 7" xfId="2007" xr:uid="{00000000-0005-0000-0000-0000BF850000}"/>
    <cellStyle name="Migliaia 7 4 7 2" xfId="4863" xr:uid="{00000000-0005-0000-0000-0000C0850000}"/>
    <cellStyle name="Migliaia 7 4 7 2 2" xfId="10571" xr:uid="{00000000-0005-0000-0000-0000C1850000}"/>
    <cellStyle name="Migliaia 7 4 7 2 2 2" xfId="21989" xr:uid="{00000000-0005-0000-0000-0000C2850000}"/>
    <cellStyle name="Migliaia 7 4 7 2 2 2 2" xfId="44826" xr:uid="{00000000-0005-0000-0000-0000C3850000}"/>
    <cellStyle name="Migliaia 7 4 7 2 2 3" xfId="33409" xr:uid="{00000000-0005-0000-0000-0000C4850000}"/>
    <cellStyle name="Migliaia 7 4 7 2 3" xfId="16281" xr:uid="{00000000-0005-0000-0000-0000C5850000}"/>
    <cellStyle name="Migliaia 7 4 7 2 3 2" xfId="39118" xr:uid="{00000000-0005-0000-0000-0000C6850000}"/>
    <cellStyle name="Migliaia 7 4 7 2 4" xfId="27701" xr:uid="{00000000-0005-0000-0000-0000C7850000}"/>
    <cellStyle name="Migliaia 7 4 7 3" xfId="7718" xr:uid="{00000000-0005-0000-0000-0000C8850000}"/>
    <cellStyle name="Migliaia 7 4 7 3 2" xfId="19135" xr:uid="{00000000-0005-0000-0000-0000C9850000}"/>
    <cellStyle name="Migliaia 7 4 7 3 2 2" xfId="41972" xr:uid="{00000000-0005-0000-0000-0000CA850000}"/>
    <cellStyle name="Migliaia 7 4 7 3 3" xfId="30555" xr:uid="{00000000-0005-0000-0000-0000CB850000}"/>
    <cellStyle name="Migliaia 7 4 7 4" xfId="13427" xr:uid="{00000000-0005-0000-0000-0000CC850000}"/>
    <cellStyle name="Migliaia 7 4 7 4 2" xfId="36264" xr:uid="{00000000-0005-0000-0000-0000CD850000}"/>
    <cellStyle name="Migliaia 7 4 7 5" xfId="24847" xr:uid="{00000000-0005-0000-0000-0000CE850000}"/>
    <cellStyle name="Migliaia 7 4 8" xfId="3436" xr:uid="{00000000-0005-0000-0000-0000CF850000}"/>
    <cellStyle name="Migliaia 7 4 8 2" xfId="9145" xr:uid="{00000000-0005-0000-0000-0000D0850000}"/>
    <cellStyle name="Migliaia 7 4 8 2 2" xfId="20562" xr:uid="{00000000-0005-0000-0000-0000D1850000}"/>
    <cellStyle name="Migliaia 7 4 8 2 2 2" xfId="43399" xr:uid="{00000000-0005-0000-0000-0000D2850000}"/>
    <cellStyle name="Migliaia 7 4 8 2 3" xfId="31982" xr:uid="{00000000-0005-0000-0000-0000D3850000}"/>
    <cellStyle name="Migliaia 7 4 8 3" xfId="14854" xr:uid="{00000000-0005-0000-0000-0000D4850000}"/>
    <cellStyle name="Migliaia 7 4 8 3 2" xfId="37691" xr:uid="{00000000-0005-0000-0000-0000D5850000}"/>
    <cellStyle name="Migliaia 7 4 8 4" xfId="26274" xr:uid="{00000000-0005-0000-0000-0000D6850000}"/>
    <cellStyle name="Migliaia 7 4 9" xfId="6291" xr:uid="{00000000-0005-0000-0000-0000D7850000}"/>
    <cellStyle name="Migliaia 7 4 9 2" xfId="17708" xr:uid="{00000000-0005-0000-0000-0000D8850000}"/>
    <cellStyle name="Migliaia 7 4 9 2 2" xfId="40545" xr:uid="{00000000-0005-0000-0000-0000D9850000}"/>
    <cellStyle name="Migliaia 7 4 9 3" xfId="29128" xr:uid="{00000000-0005-0000-0000-0000DA850000}"/>
    <cellStyle name="Migliaia 7 5" xfId="525" xr:uid="{00000000-0005-0000-0000-0000DB850000}"/>
    <cellStyle name="Migliaia 7 5 2" xfId="2110" xr:uid="{00000000-0005-0000-0000-0000DC850000}"/>
    <cellStyle name="Migliaia 7 5 2 2" xfId="4966" xr:uid="{00000000-0005-0000-0000-0000DD850000}"/>
    <cellStyle name="Migliaia 7 5 2 2 2" xfId="10674" xr:uid="{00000000-0005-0000-0000-0000DE850000}"/>
    <cellStyle name="Migliaia 7 5 2 2 2 2" xfId="22092" xr:uid="{00000000-0005-0000-0000-0000DF850000}"/>
    <cellStyle name="Migliaia 7 5 2 2 2 2 2" xfId="44929" xr:uid="{00000000-0005-0000-0000-0000E0850000}"/>
    <cellStyle name="Migliaia 7 5 2 2 2 3" xfId="33512" xr:uid="{00000000-0005-0000-0000-0000E1850000}"/>
    <cellStyle name="Migliaia 7 5 2 2 3" xfId="16384" xr:uid="{00000000-0005-0000-0000-0000E2850000}"/>
    <cellStyle name="Migliaia 7 5 2 2 3 2" xfId="39221" xr:uid="{00000000-0005-0000-0000-0000E3850000}"/>
    <cellStyle name="Migliaia 7 5 2 2 4" xfId="27804" xr:uid="{00000000-0005-0000-0000-0000E4850000}"/>
    <cellStyle name="Migliaia 7 5 2 3" xfId="7821" xr:uid="{00000000-0005-0000-0000-0000E5850000}"/>
    <cellStyle name="Migliaia 7 5 2 3 2" xfId="19238" xr:uid="{00000000-0005-0000-0000-0000E6850000}"/>
    <cellStyle name="Migliaia 7 5 2 3 2 2" xfId="42075" xr:uid="{00000000-0005-0000-0000-0000E7850000}"/>
    <cellStyle name="Migliaia 7 5 2 3 3" xfId="30658" xr:uid="{00000000-0005-0000-0000-0000E8850000}"/>
    <cellStyle name="Migliaia 7 5 2 4" xfId="13530" xr:uid="{00000000-0005-0000-0000-0000E9850000}"/>
    <cellStyle name="Migliaia 7 5 2 4 2" xfId="36367" xr:uid="{00000000-0005-0000-0000-0000EA850000}"/>
    <cellStyle name="Migliaia 7 5 2 5" xfId="24950" xr:uid="{00000000-0005-0000-0000-0000EB850000}"/>
    <cellStyle name="Migliaia 7 5 3" xfId="3539" xr:uid="{00000000-0005-0000-0000-0000EC850000}"/>
    <cellStyle name="Migliaia 7 5 3 2" xfId="9248" xr:uid="{00000000-0005-0000-0000-0000ED850000}"/>
    <cellStyle name="Migliaia 7 5 3 2 2" xfId="20665" xr:uid="{00000000-0005-0000-0000-0000EE850000}"/>
    <cellStyle name="Migliaia 7 5 3 2 2 2" xfId="43502" xr:uid="{00000000-0005-0000-0000-0000EF850000}"/>
    <cellStyle name="Migliaia 7 5 3 2 3" xfId="32085" xr:uid="{00000000-0005-0000-0000-0000F0850000}"/>
    <cellStyle name="Migliaia 7 5 3 3" xfId="14957" xr:uid="{00000000-0005-0000-0000-0000F1850000}"/>
    <cellStyle name="Migliaia 7 5 3 3 2" xfId="37794" xr:uid="{00000000-0005-0000-0000-0000F2850000}"/>
    <cellStyle name="Migliaia 7 5 3 4" xfId="26377" xr:uid="{00000000-0005-0000-0000-0000F3850000}"/>
    <cellStyle name="Migliaia 7 5 4" xfId="6394" xr:uid="{00000000-0005-0000-0000-0000F4850000}"/>
    <cellStyle name="Migliaia 7 5 4 2" xfId="17811" xr:uid="{00000000-0005-0000-0000-0000F5850000}"/>
    <cellStyle name="Migliaia 7 5 4 2 2" xfId="40648" xr:uid="{00000000-0005-0000-0000-0000F6850000}"/>
    <cellStyle name="Migliaia 7 5 4 3" xfId="29231" xr:uid="{00000000-0005-0000-0000-0000F7850000}"/>
    <cellStyle name="Migliaia 7 5 5" xfId="12103" xr:uid="{00000000-0005-0000-0000-0000F8850000}"/>
    <cellStyle name="Migliaia 7 5 5 2" xfId="34940" xr:uid="{00000000-0005-0000-0000-0000F9850000}"/>
    <cellStyle name="Migliaia 7 5 6" xfId="23523" xr:uid="{00000000-0005-0000-0000-0000FA850000}"/>
    <cellStyle name="Migliaia 7 6" xfId="788" xr:uid="{00000000-0005-0000-0000-0000FB850000}"/>
    <cellStyle name="Migliaia 7 6 2" xfId="2327" xr:uid="{00000000-0005-0000-0000-0000FC850000}"/>
    <cellStyle name="Migliaia 7 6 2 2" xfId="5183" xr:uid="{00000000-0005-0000-0000-0000FD850000}"/>
    <cellStyle name="Migliaia 7 6 2 2 2" xfId="10891" xr:uid="{00000000-0005-0000-0000-0000FE850000}"/>
    <cellStyle name="Migliaia 7 6 2 2 2 2" xfId="22309" xr:uid="{00000000-0005-0000-0000-0000FF850000}"/>
    <cellStyle name="Migliaia 7 6 2 2 2 2 2" xfId="45146" xr:uid="{00000000-0005-0000-0000-000000860000}"/>
    <cellStyle name="Migliaia 7 6 2 2 2 3" xfId="33729" xr:uid="{00000000-0005-0000-0000-000001860000}"/>
    <cellStyle name="Migliaia 7 6 2 2 3" xfId="16601" xr:uid="{00000000-0005-0000-0000-000002860000}"/>
    <cellStyle name="Migliaia 7 6 2 2 3 2" xfId="39438" xr:uid="{00000000-0005-0000-0000-000003860000}"/>
    <cellStyle name="Migliaia 7 6 2 2 4" xfId="28021" xr:uid="{00000000-0005-0000-0000-000004860000}"/>
    <cellStyle name="Migliaia 7 6 2 3" xfId="8038" xr:uid="{00000000-0005-0000-0000-000005860000}"/>
    <cellStyle name="Migliaia 7 6 2 3 2" xfId="19455" xr:uid="{00000000-0005-0000-0000-000006860000}"/>
    <cellStyle name="Migliaia 7 6 2 3 2 2" xfId="42292" xr:uid="{00000000-0005-0000-0000-000007860000}"/>
    <cellStyle name="Migliaia 7 6 2 3 3" xfId="30875" xr:uid="{00000000-0005-0000-0000-000008860000}"/>
    <cellStyle name="Migliaia 7 6 2 4" xfId="13747" xr:uid="{00000000-0005-0000-0000-000009860000}"/>
    <cellStyle name="Migliaia 7 6 2 4 2" xfId="36584" xr:uid="{00000000-0005-0000-0000-00000A860000}"/>
    <cellStyle name="Migliaia 7 6 2 5" xfId="25167" xr:uid="{00000000-0005-0000-0000-00000B860000}"/>
    <cellStyle name="Migliaia 7 6 3" xfId="3756" xr:uid="{00000000-0005-0000-0000-00000C860000}"/>
    <cellStyle name="Migliaia 7 6 3 2" xfId="9465" xr:uid="{00000000-0005-0000-0000-00000D860000}"/>
    <cellStyle name="Migliaia 7 6 3 2 2" xfId="20882" xr:uid="{00000000-0005-0000-0000-00000E860000}"/>
    <cellStyle name="Migliaia 7 6 3 2 2 2" xfId="43719" xr:uid="{00000000-0005-0000-0000-00000F860000}"/>
    <cellStyle name="Migliaia 7 6 3 2 3" xfId="32302" xr:uid="{00000000-0005-0000-0000-000010860000}"/>
    <cellStyle name="Migliaia 7 6 3 3" xfId="15174" xr:uid="{00000000-0005-0000-0000-000011860000}"/>
    <cellStyle name="Migliaia 7 6 3 3 2" xfId="38011" xr:uid="{00000000-0005-0000-0000-000012860000}"/>
    <cellStyle name="Migliaia 7 6 3 4" xfId="26594" xr:uid="{00000000-0005-0000-0000-000013860000}"/>
    <cellStyle name="Migliaia 7 6 4" xfId="6611" xr:uid="{00000000-0005-0000-0000-000014860000}"/>
    <cellStyle name="Migliaia 7 6 4 2" xfId="18028" xr:uid="{00000000-0005-0000-0000-000015860000}"/>
    <cellStyle name="Migliaia 7 6 4 2 2" xfId="40865" xr:uid="{00000000-0005-0000-0000-000016860000}"/>
    <cellStyle name="Migliaia 7 6 4 3" xfId="29448" xr:uid="{00000000-0005-0000-0000-000017860000}"/>
    <cellStyle name="Migliaia 7 6 5" xfId="12320" xr:uid="{00000000-0005-0000-0000-000018860000}"/>
    <cellStyle name="Migliaia 7 6 5 2" xfId="35157" xr:uid="{00000000-0005-0000-0000-000019860000}"/>
    <cellStyle name="Migliaia 7 6 6" xfId="23740" xr:uid="{00000000-0005-0000-0000-00001A860000}"/>
    <cellStyle name="Migliaia 7 7" xfId="1035" xr:uid="{00000000-0005-0000-0000-00001B860000}"/>
    <cellStyle name="Migliaia 7 7 2" xfId="2544" xr:uid="{00000000-0005-0000-0000-00001C860000}"/>
    <cellStyle name="Migliaia 7 7 2 2" xfId="5400" xr:uid="{00000000-0005-0000-0000-00001D860000}"/>
    <cellStyle name="Migliaia 7 7 2 2 2" xfId="11108" xr:uid="{00000000-0005-0000-0000-00001E860000}"/>
    <cellStyle name="Migliaia 7 7 2 2 2 2" xfId="22526" xr:uid="{00000000-0005-0000-0000-00001F860000}"/>
    <cellStyle name="Migliaia 7 7 2 2 2 2 2" xfId="45363" xr:uid="{00000000-0005-0000-0000-000020860000}"/>
    <cellStyle name="Migliaia 7 7 2 2 2 3" xfId="33946" xr:uid="{00000000-0005-0000-0000-000021860000}"/>
    <cellStyle name="Migliaia 7 7 2 2 3" xfId="16818" xr:uid="{00000000-0005-0000-0000-000022860000}"/>
    <cellStyle name="Migliaia 7 7 2 2 3 2" xfId="39655" xr:uid="{00000000-0005-0000-0000-000023860000}"/>
    <cellStyle name="Migliaia 7 7 2 2 4" xfId="28238" xr:uid="{00000000-0005-0000-0000-000024860000}"/>
    <cellStyle name="Migliaia 7 7 2 3" xfId="8255" xr:uid="{00000000-0005-0000-0000-000025860000}"/>
    <cellStyle name="Migliaia 7 7 2 3 2" xfId="19672" xr:uid="{00000000-0005-0000-0000-000026860000}"/>
    <cellStyle name="Migliaia 7 7 2 3 2 2" xfId="42509" xr:uid="{00000000-0005-0000-0000-000027860000}"/>
    <cellStyle name="Migliaia 7 7 2 3 3" xfId="31092" xr:uid="{00000000-0005-0000-0000-000028860000}"/>
    <cellStyle name="Migliaia 7 7 2 4" xfId="13964" xr:uid="{00000000-0005-0000-0000-000029860000}"/>
    <cellStyle name="Migliaia 7 7 2 4 2" xfId="36801" xr:uid="{00000000-0005-0000-0000-00002A860000}"/>
    <cellStyle name="Migliaia 7 7 2 5" xfId="25384" xr:uid="{00000000-0005-0000-0000-00002B860000}"/>
    <cellStyle name="Migliaia 7 7 3" xfId="3973" xr:uid="{00000000-0005-0000-0000-00002C860000}"/>
    <cellStyle name="Migliaia 7 7 3 2" xfId="9682" xr:uid="{00000000-0005-0000-0000-00002D860000}"/>
    <cellStyle name="Migliaia 7 7 3 2 2" xfId="21099" xr:uid="{00000000-0005-0000-0000-00002E860000}"/>
    <cellStyle name="Migliaia 7 7 3 2 2 2" xfId="43936" xr:uid="{00000000-0005-0000-0000-00002F860000}"/>
    <cellStyle name="Migliaia 7 7 3 2 3" xfId="32519" xr:uid="{00000000-0005-0000-0000-000030860000}"/>
    <cellStyle name="Migliaia 7 7 3 3" xfId="15391" xr:uid="{00000000-0005-0000-0000-000031860000}"/>
    <cellStyle name="Migliaia 7 7 3 3 2" xfId="38228" xr:uid="{00000000-0005-0000-0000-000032860000}"/>
    <cellStyle name="Migliaia 7 7 3 4" xfId="26811" xr:uid="{00000000-0005-0000-0000-000033860000}"/>
    <cellStyle name="Migliaia 7 7 4" xfId="6828" xr:uid="{00000000-0005-0000-0000-000034860000}"/>
    <cellStyle name="Migliaia 7 7 4 2" xfId="18245" xr:uid="{00000000-0005-0000-0000-000035860000}"/>
    <cellStyle name="Migliaia 7 7 4 2 2" xfId="41082" xr:uid="{00000000-0005-0000-0000-000036860000}"/>
    <cellStyle name="Migliaia 7 7 4 3" xfId="29665" xr:uid="{00000000-0005-0000-0000-000037860000}"/>
    <cellStyle name="Migliaia 7 7 5" xfId="12537" xr:uid="{00000000-0005-0000-0000-000038860000}"/>
    <cellStyle name="Migliaia 7 7 5 2" xfId="35374" xr:uid="{00000000-0005-0000-0000-000039860000}"/>
    <cellStyle name="Migliaia 7 7 6" xfId="23957" xr:uid="{00000000-0005-0000-0000-00003A860000}"/>
    <cellStyle name="Migliaia 7 8" xfId="1282" xr:uid="{00000000-0005-0000-0000-00003B860000}"/>
    <cellStyle name="Migliaia 7 8 2" xfId="2761" xr:uid="{00000000-0005-0000-0000-00003C860000}"/>
    <cellStyle name="Migliaia 7 8 2 2" xfId="5617" xr:uid="{00000000-0005-0000-0000-00003D860000}"/>
    <cellStyle name="Migliaia 7 8 2 2 2" xfId="11325" xr:uid="{00000000-0005-0000-0000-00003E860000}"/>
    <cellStyle name="Migliaia 7 8 2 2 2 2" xfId="22743" xr:uid="{00000000-0005-0000-0000-00003F860000}"/>
    <cellStyle name="Migliaia 7 8 2 2 2 2 2" xfId="45580" xr:uid="{00000000-0005-0000-0000-000040860000}"/>
    <cellStyle name="Migliaia 7 8 2 2 2 3" xfId="34163" xr:uid="{00000000-0005-0000-0000-000041860000}"/>
    <cellStyle name="Migliaia 7 8 2 2 3" xfId="17035" xr:uid="{00000000-0005-0000-0000-000042860000}"/>
    <cellStyle name="Migliaia 7 8 2 2 3 2" xfId="39872" xr:uid="{00000000-0005-0000-0000-000043860000}"/>
    <cellStyle name="Migliaia 7 8 2 2 4" xfId="28455" xr:uid="{00000000-0005-0000-0000-000044860000}"/>
    <cellStyle name="Migliaia 7 8 2 3" xfId="8472" xr:uid="{00000000-0005-0000-0000-000045860000}"/>
    <cellStyle name="Migliaia 7 8 2 3 2" xfId="19889" xr:uid="{00000000-0005-0000-0000-000046860000}"/>
    <cellStyle name="Migliaia 7 8 2 3 2 2" xfId="42726" xr:uid="{00000000-0005-0000-0000-000047860000}"/>
    <cellStyle name="Migliaia 7 8 2 3 3" xfId="31309" xr:uid="{00000000-0005-0000-0000-000048860000}"/>
    <cellStyle name="Migliaia 7 8 2 4" xfId="14181" xr:uid="{00000000-0005-0000-0000-000049860000}"/>
    <cellStyle name="Migliaia 7 8 2 4 2" xfId="37018" xr:uid="{00000000-0005-0000-0000-00004A860000}"/>
    <cellStyle name="Migliaia 7 8 2 5" xfId="25601" xr:uid="{00000000-0005-0000-0000-00004B860000}"/>
    <cellStyle name="Migliaia 7 8 3" xfId="4190" xr:uid="{00000000-0005-0000-0000-00004C860000}"/>
    <cellStyle name="Migliaia 7 8 3 2" xfId="9899" xr:uid="{00000000-0005-0000-0000-00004D860000}"/>
    <cellStyle name="Migliaia 7 8 3 2 2" xfId="21316" xr:uid="{00000000-0005-0000-0000-00004E860000}"/>
    <cellStyle name="Migliaia 7 8 3 2 2 2" xfId="44153" xr:uid="{00000000-0005-0000-0000-00004F860000}"/>
    <cellStyle name="Migliaia 7 8 3 2 3" xfId="32736" xr:uid="{00000000-0005-0000-0000-000050860000}"/>
    <cellStyle name="Migliaia 7 8 3 3" xfId="15608" xr:uid="{00000000-0005-0000-0000-000051860000}"/>
    <cellStyle name="Migliaia 7 8 3 3 2" xfId="38445" xr:uid="{00000000-0005-0000-0000-000052860000}"/>
    <cellStyle name="Migliaia 7 8 3 4" xfId="27028" xr:uid="{00000000-0005-0000-0000-000053860000}"/>
    <cellStyle name="Migliaia 7 8 4" xfId="7045" xr:uid="{00000000-0005-0000-0000-000054860000}"/>
    <cellStyle name="Migliaia 7 8 4 2" xfId="18462" xr:uid="{00000000-0005-0000-0000-000055860000}"/>
    <cellStyle name="Migliaia 7 8 4 2 2" xfId="41299" xr:uid="{00000000-0005-0000-0000-000056860000}"/>
    <cellStyle name="Migliaia 7 8 4 3" xfId="29882" xr:uid="{00000000-0005-0000-0000-000057860000}"/>
    <cellStyle name="Migliaia 7 8 5" xfId="12754" xr:uid="{00000000-0005-0000-0000-000058860000}"/>
    <cellStyle name="Migliaia 7 8 5 2" xfId="35591" xr:uid="{00000000-0005-0000-0000-000059860000}"/>
    <cellStyle name="Migliaia 7 8 6" xfId="24174" xr:uid="{00000000-0005-0000-0000-00005A860000}"/>
    <cellStyle name="Migliaia 7 9" xfId="1529" xr:uid="{00000000-0005-0000-0000-00005B860000}"/>
    <cellStyle name="Migliaia 7 9 2" xfId="2978" xr:uid="{00000000-0005-0000-0000-00005C860000}"/>
    <cellStyle name="Migliaia 7 9 2 2" xfId="5834" xr:uid="{00000000-0005-0000-0000-00005D860000}"/>
    <cellStyle name="Migliaia 7 9 2 2 2" xfId="11542" xr:uid="{00000000-0005-0000-0000-00005E860000}"/>
    <cellStyle name="Migliaia 7 9 2 2 2 2" xfId="22960" xr:uid="{00000000-0005-0000-0000-00005F860000}"/>
    <cellStyle name="Migliaia 7 9 2 2 2 2 2" xfId="45797" xr:uid="{00000000-0005-0000-0000-000060860000}"/>
    <cellStyle name="Migliaia 7 9 2 2 2 3" xfId="34380" xr:uid="{00000000-0005-0000-0000-000061860000}"/>
    <cellStyle name="Migliaia 7 9 2 2 3" xfId="17252" xr:uid="{00000000-0005-0000-0000-000062860000}"/>
    <cellStyle name="Migliaia 7 9 2 2 3 2" xfId="40089" xr:uid="{00000000-0005-0000-0000-000063860000}"/>
    <cellStyle name="Migliaia 7 9 2 2 4" xfId="28672" xr:uid="{00000000-0005-0000-0000-000064860000}"/>
    <cellStyle name="Migliaia 7 9 2 3" xfId="8689" xr:uid="{00000000-0005-0000-0000-000065860000}"/>
    <cellStyle name="Migliaia 7 9 2 3 2" xfId="20106" xr:uid="{00000000-0005-0000-0000-000066860000}"/>
    <cellStyle name="Migliaia 7 9 2 3 2 2" xfId="42943" xr:uid="{00000000-0005-0000-0000-000067860000}"/>
    <cellStyle name="Migliaia 7 9 2 3 3" xfId="31526" xr:uid="{00000000-0005-0000-0000-000068860000}"/>
    <cellStyle name="Migliaia 7 9 2 4" xfId="14398" xr:uid="{00000000-0005-0000-0000-000069860000}"/>
    <cellStyle name="Migliaia 7 9 2 4 2" xfId="37235" xr:uid="{00000000-0005-0000-0000-00006A860000}"/>
    <cellStyle name="Migliaia 7 9 2 5" xfId="25818" xr:uid="{00000000-0005-0000-0000-00006B860000}"/>
    <cellStyle name="Migliaia 7 9 3" xfId="4407" xr:uid="{00000000-0005-0000-0000-00006C860000}"/>
    <cellStyle name="Migliaia 7 9 3 2" xfId="10116" xr:uid="{00000000-0005-0000-0000-00006D860000}"/>
    <cellStyle name="Migliaia 7 9 3 2 2" xfId="21533" xr:uid="{00000000-0005-0000-0000-00006E860000}"/>
    <cellStyle name="Migliaia 7 9 3 2 2 2" xfId="44370" xr:uid="{00000000-0005-0000-0000-00006F860000}"/>
    <cellStyle name="Migliaia 7 9 3 2 3" xfId="32953" xr:uid="{00000000-0005-0000-0000-000070860000}"/>
    <cellStyle name="Migliaia 7 9 3 3" xfId="15825" xr:uid="{00000000-0005-0000-0000-000071860000}"/>
    <cellStyle name="Migliaia 7 9 3 3 2" xfId="38662" xr:uid="{00000000-0005-0000-0000-000072860000}"/>
    <cellStyle name="Migliaia 7 9 3 4" xfId="27245" xr:uid="{00000000-0005-0000-0000-000073860000}"/>
    <cellStyle name="Migliaia 7 9 4" xfId="7262" xr:uid="{00000000-0005-0000-0000-000074860000}"/>
    <cellStyle name="Migliaia 7 9 4 2" xfId="18679" xr:uid="{00000000-0005-0000-0000-000075860000}"/>
    <cellStyle name="Migliaia 7 9 4 2 2" xfId="41516" xr:uid="{00000000-0005-0000-0000-000076860000}"/>
    <cellStyle name="Migliaia 7 9 4 3" xfId="30099" xr:uid="{00000000-0005-0000-0000-000077860000}"/>
    <cellStyle name="Migliaia 7 9 5" xfId="12971" xr:uid="{00000000-0005-0000-0000-000078860000}"/>
    <cellStyle name="Migliaia 7 9 5 2" xfId="35808" xr:uid="{00000000-0005-0000-0000-000079860000}"/>
    <cellStyle name="Migliaia 7 9 6" xfId="24391" xr:uid="{00000000-0005-0000-0000-00007A860000}"/>
    <cellStyle name="Migliaia 8" xfId="112" xr:uid="{00000000-0005-0000-0000-00007B860000}"/>
    <cellStyle name="Migliaia 8 10" xfId="1856" xr:uid="{00000000-0005-0000-0000-00007C860000}"/>
    <cellStyle name="Migliaia 8 10 2" xfId="4712" xr:uid="{00000000-0005-0000-0000-00007D860000}"/>
    <cellStyle name="Migliaia 8 10 2 2" xfId="10421" xr:uid="{00000000-0005-0000-0000-00007E860000}"/>
    <cellStyle name="Migliaia 8 10 2 2 2" xfId="21838" xr:uid="{00000000-0005-0000-0000-00007F860000}"/>
    <cellStyle name="Migliaia 8 10 2 2 2 2" xfId="44675" xr:uid="{00000000-0005-0000-0000-000080860000}"/>
    <cellStyle name="Migliaia 8 10 2 2 3" xfId="33258" xr:uid="{00000000-0005-0000-0000-000081860000}"/>
    <cellStyle name="Migliaia 8 10 2 3" xfId="16130" xr:uid="{00000000-0005-0000-0000-000082860000}"/>
    <cellStyle name="Migliaia 8 10 2 3 2" xfId="38967" xr:uid="{00000000-0005-0000-0000-000083860000}"/>
    <cellStyle name="Migliaia 8 10 2 4" xfId="27550" xr:uid="{00000000-0005-0000-0000-000084860000}"/>
    <cellStyle name="Migliaia 8 10 3" xfId="7567" xr:uid="{00000000-0005-0000-0000-000085860000}"/>
    <cellStyle name="Migliaia 8 10 3 2" xfId="18984" xr:uid="{00000000-0005-0000-0000-000086860000}"/>
    <cellStyle name="Migliaia 8 10 3 2 2" xfId="41821" xr:uid="{00000000-0005-0000-0000-000087860000}"/>
    <cellStyle name="Migliaia 8 10 3 3" xfId="30404" xr:uid="{00000000-0005-0000-0000-000088860000}"/>
    <cellStyle name="Migliaia 8 10 4" xfId="13276" xr:uid="{00000000-0005-0000-0000-000089860000}"/>
    <cellStyle name="Migliaia 8 10 4 2" xfId="36113" xr:uid="{00000000-0005-0000-0000-00008A860000}"/>
    <cellStyle name="Migliaia 8 10 5" xfId="24696" xr:uid="{00000000-0005-0000-0000-00008B860000}"/>
    <cellStyle name="Migliaia 8 11" xfId="3285" xr:uid="{00000000-0005-0000-0000-00008C860000}"/>
    <cellStyle name="Migliaia 8 11 2" xfId="8994" xr:uid="{00000000-0005-0000-0000-00008D860000}"/>
    <cellStyle name="Migliaia 8 11 2 2" xfId="20411" xr:uid="{00000000-0005-0000-0000-00008E860000}"/>
    <cellStyle name="Migliaia 8 11 2 2 2" xfId="43248" xr:uid="{00000000-0005-0000-0000-00008F860000}"/>
    <cellStyle name="Migliaia 8 11 2 3" xfId="31831" xr:uid="{00000000-0005-0000-0000-000090860000}"/>
    <cellStyle name="Migliaia 8 11 3" xfId="14703" xr:uid="{00000000-0005-0000-0000-000091860000}"/>
    <cellStyle name="Migliaia 8 11 3 2" xfId="37540" xr:uid="{00000000-0005-0000-0000-000092860000}"/>
    <cellStyle name="Migliaia 8 11 4" xfId="26123" xr:uid="{00000000-0005-0000-0000-000093860000}"/>
    <cellStyle name="Migliaia 8 12" xfId="6140" xr:uid="{00000000-0005-0000-0000-000094860000}"/>
    <cellStyle name="Migliaia 8 12 2" xfId="17557" xr:uid="{00000000-0005-0000-0000-000095860000}"/>
    <cellStyle name="Migliaia 8 12 2 2" xfId="40394" xr:uid="{00000000-0005-0000-0000-000096860000}"/>
    <cellStyle name="Migliaia 8 12 3" xfId="28977" xr:uid="{00000000-0005-0000-0000-000097860000}"/>
    <cellStyle name="Migliaia 8 13" xfId="11849" xr:uid="{00000000-0005-0000-0000-000098860000}"/>
    <cellStyle name="Migliaia 8 13 2" xfId="34686" xr:uid="{00000000-0005-0000-0000-000099860000}"/>
    <cellStyle name="Migliaia 8 14" xfId="23269" xr:uid="{00000000-0005-0000-0000-00009A860000}"/>
    <cellStyle name="Migliaia 8 15" xfId="212" xr:uid="{00000000-0005-0000-0000-00009B860000}"/>
    <cellStyle name="Migliaia 8 2" xfId="134" xr:uid="{00000000-0005-0000-0000-00009C860000}"/>
    <cellStyle name="Migliaia 8 2 10" xfId="6219" xr:uid="{00000000-0005-0000-0000-00009D860000}"/>
    <cellStyle name="Migliaia 8 2 10 2" xfId="17636" xr:uid="{00000000-0005-0000-0000-00009E860000}"/>
    <cellStyle name="Migliaia 8 2 10 2 2" xfId="40473" xr:uid="{00000000-0005-0000-0000-00009F860000}"/>
    <cellStyle name="Migliaia 8 2 10 3" xfId="29056" xr:uid="{00000000-0005-0000-0000-0000A0860000}"/>
    <cellStyle name="Migliaia 8 2 11" xfId="11928" xr:uid="{00000000-0005-0000-0000-0000A1860000}"/>
    <cellStyle name="Migliaia 8 2 11 2" xfId="34765" xr:uid="{00000000-0005-0000-0000-0000A2860000}"/>
    <cellStyle name="Migliaia 8 2 12" xfId="23348" xr:uid="{00000000-0005-0000-0000-0000A3860000}"/>
    <cellStyle name="Migliaia 8 2 13" xfId="306" xr:uid="{00000000-0005-0000-0000-0000A4860000}"/>
    <cellStyle name="Migliaia 8 2 2" xfId="460" xr:uid="{00000000-0005-0000-0000-0000A5860000}"/>
    <cellStyle name="Migliaia 8 2 2 10" xfId="12052" xr:uid="{00000000-0005-0000-0000-0000A6860000}"/>
    <cellStyle name="Migliaia 8 2 2 10 2" xfId="34889" xr:uid="{00000000-0005-0000-0000-0000A7860000}"/>
    <cellStyle name="Migliaia 8 2 2 11" xfId="23472" xr:uid="{00000000-0005-0000-0000-0000A8860000}"/>
    <cellStyle name="Migliaia 8 2 2 2" xfId="714" xr:uid="{00000000-0005-0000-0000-0000A9860000}"/>
    <cellStyle name="Migliaia 8 2 2 2 2" xfId="2276" xr:uid="{00000000-0005-0000-0000-0000AA860000}"/>
    <cellStyle name="Migliaia 8 2 2 2 2 2" xfId="5132" xr:uid="{00000000-0005-0000-0000-0000AB860000}"/>
    <cellStyle name="Migliaia 8 2 2 2 2 2 2" xfId="10840" xr:uid="{00000000-0005-0000-0000-0000AC860000}"/>
    <cellStyle name="Migliaia 8 2 2 2 2 2 2 2" xfId="22258" xr:uid="{00000000-0005-0000-0000-0000AD860000}"/>
    <cellStyle name="Migliaia 8 2 2 2 2 2 2 2 2" xfId="45095" xr:uid="{00000000-0005-0000-0000-0000AE860000}"/>
    <cellStyle name="Migliaia 8 2 2 2 2 2 2 3" xfId="33678" xr:uid="{00000000-0005-0000-0000-0000AF860000}"/>
    <cellStyle name="Migliaia 8 2 2 2 2 2 3" xfId="16550" xr:uid="{00000000-0005-0000-0000-0000B0860000}"/>
    <cellStyle name="Migliaia 8 2 2 2 2 2 3 2" xfId="39387" xr:uid="{00000000-0005-0000-0000-0000B1860000}"/>
    <cellStyle name="Migliaia 8 2 2 2 2 2 4" xfId="27970" xr:uid="{00000000-0005-0000-0000-0000B2860000}"/>
    <cellStyle name="Migliaia 8 2 2 2 2 3" xfId="7987" xr:uid="{00000000-0005-0000-0000-0000B3860000}"/>
    <cellStyle name="Migliaia 8 2 2 2 2 3 2" xfId="19404" xr:uid="{00000000-0005-0000-0000-0000B4860000}"/>
    <cellStyle name="Migliaia 8 2 2 2 2 3 2 2" xfId="42241" xr:uid="{00000000-0005-0000-0000-0000B5860000}"/>
    <cellStyle name="Migliaia 8 2 2 2 2 3 3" xfId="30824" xr:uid="{00000000-0005-0000-0000-0000B6860000}"/>
    <cellStyle name="Migliaia 8 2 2 2 2 4" xfId="13696" xr:uid="{00000000-0005-0000-0000-0000B7860000}"/>
    <cellStyle name="Migliaia 8 2 2 2 2 4 2" xfId="36533" xr:uid="{00000000-0005-0000-0000-0000B8860000}"/>
    <cellStyle name="Migliaia 8 2 2 2 2 5" xfId="25116" xr:uid="{00000000-0005-0000-0000-0000B9860000}"/>
    <cellStyle name="Migliaia 8 2 2 2 3" xfId="3705" xr:uid="{00000000-0005-0000-0000-0000BA860000}"/>
    <cellStyle name="Migliaia 8 2 2 2 3 2" xfId="9414" xr:uid="{00000000-0005-0000-0000-0000BB860000}"/>
    <cellStyle name="Migliaia 8 2 2 2 3 2 2" xfId="20831" xr:uid="{00000000-0005-0000-0000-0000BC860000}"/>
    <cellStyle name="Migliaia 8 2 2 2 3 2 2 2" xfId="43668" xr:uid="{00000000-0005-0000-0000-0000BD860000}"/>
    <cellStyle name="Migliaia 8 2 2 2 3 2 3" xfId="32251" xr:uid="{00000000-0005-0000-0000-0000BE860000}"/>
    <cellStyle name="Migliaia 8 2 2 2 3 3" xfId="15123" xr:uid="{00000000-0005-0000-0000-0000BF860000}"/>
    <cellStyle name="Migliaia 8 2 2 2 3 3 2" xfId="37960" xr:uid="{00000000-0005-0000-0000-0000C0860000}"/>
    <cellStyle name="Migliaia 8 2 2 2 3 4" xfId="26543" xr:uid="{00000000-0005-0000-0000-0000C1860000}"/>
    <cellStyle name="Migliaia 8 2 2 2 4" xfId="6560" xr:uid="{00000000-0005-0000-0000-0000C2860000}"/>
    <cellStyle name="Migliaia 8 2 2 2 4 2" xfId="17977" xr:uid="{00000000-0005-0000-0000-0000C3860000}"/>
    <cellStyle name="Migliaia 8 2 2 2 4 2 2" xfId="40814" xr:uid="{00000000-0005-0000-0000-0000C4860000}"/>
    <cellStyle name="Migliaia 8 2 2 2 4 3" xfId="29397" xr:uid="{00000000-0005-0000-0000-0000C5860000}"/>
    <cellStyle name="Migliaia 8 2 2 2 5" xfId="12269" xr:uid="{00000000-0005-0000-0000-0000C6860000}"/>
    <cellStyle name="Migliaia 8 2 2 2 5 2" xfId="35106" xr:uid="{00000000-0005-0000-0000-0000C7860000}"/>
    <cellStyle name="Migliaia 8 2 2 2 6" xfId="23689" xr:uid="{00000000-0005-0000-0000-0000C8860000}"/>
    <cellStyle name="Migliaia 8 2 2 3" xfId="974" xr:uid="{00000000-0005-0000-0000-0000C9860000}"/>
    <cellStyle name="Migliaia 8 2 2 3 2" xfId="2493" xr:uid="{00000000-0005-0000-0000-0000CA860000}"/>
    <cellStyle name="Migliaia 8 2 2 3 2 2" xfId="5349" xr:uid="{00000000-0005-0000-0000-0000CB860000}"/>
    <cellStyle name="Migliaia 8 2 2 3 2 2 2" xfId="11057" xr:uid="{00000000-0005-0000-0000-0000CC860000}"/>
    <cellStyle name="Migliaia 8 2 2 3 2 2 2 2" xfId="22475" xr:uid="{00000000-0005-0000-0000-0000CD860000}"/>
    <cellStyle name="Migliaia 8 2 2 3 2 2 2 2 2" xfId="45312" xr:uid="{00000000-0005-0000-0000-0000CE860000}"/>
    <cellStyle name="Migliaia 8 2 2 3 2 2 2 3" xfId="33895" xr:uid="{00000000-0005-0000-0000-0000CF860000}"/>
    <cellStyle name="Migliaia 8 2 2 3 2 2 3" xfId="16767" xr:uid="{00000000-0005-0000-0000-0000D0860000}"/>
    <cellStyle name="Migliaia 8 2 2 3 2 2 3 2" xfId="39604" xr:uid="{00000000-0005-0000-0000-0000D1860000}"/>
    <cellStyle name="Migliaia 8 2 2 3 2 2 4" xfId="28187" xr:uid="{00000000-0005-0000-0000-0000D2860000}"/>
    <cellStyle name="Migliaia 8 2 2 3 2 3" xfId="8204" xr:uid="{00000000-0005-0000-0000-0000D3860000}"/>
    <cellStyle name="Migliaia 8 2 2 3 2 3 2" xfId="19621" xr:uid="{00000000-0005-0000-0000-0000D4860000}"/>
    <cellStyle name="Migliaia 8 2 2 3 2 3 2 2" xfId="42458" xr:uid="{00000000-0005-0000-0000-0000D5860000}"/>
    <cellStyle name="Migliaia 8 2 2 3 2 3 3" xfId="31041" xr:uid="{00000000-0005-0000-0000-0000D6860000}"/>
    <cellStyle name="Migliaia 8 2 2 3 2 4" xfId="13913" xr:uid="{00000000-0005-0000-0000-0000D7860000}"/>
    <cellStyle name="Migliaia 8 2 2 3 2 4 2" xfId="36750" xr:uid="{00000000-0005-0000-0000-0000D8860000}"/>
    <cellStyle name="Migliaia 8 2 2 3 2 5" xfId="25333" xr:uid="{00000000-0005-0000-0000-0000D9860000}"/>
    <cellStyle name="Migliaia 8 2 2 3 3" xfId="3922" xr:uid="{00000000-0005-0000-0000-0000DA860000}"/>
    <cellStyle name="Migliaia 8 2 2 3 3 2" xfId="9631" xr:uid="{00000000-0005-0000-0000-0000DB860000}"/>
    <cellStyle name="Migliaia 8 2 2 3 3 2 2" xfId="21048" xr:uid="{00000000-0005-0000-0000-0000DC860000}"/>
    <cellStyle name="Migliaia 8 2 2 3 3 2 2 2" xfId="43885" xr:uid="{00000000-0005-0000-0000-0000DD860000}"/>
    <cellStyle name="Migliaia 8 2 2 3 3 2 3" xfId="32468" xr:uid="{00000000-0005-0000-0000-0000DE860000}"/>
    <cellStyle name="Migliaia 8 2 2 3 3 3" xfId="15340" xr:uid="{00000000-0005-0000-0000-0000DF860000}"/>
    <cellStyle name="Migliaia 8 2 2 3 3 3 2" xfId="38177" xr:uid="{00000000-0005-0000-0000-0000E0860000}"/>
    <cellStyle name="Migliaia 8 2 2 3 3 4" xfId="26760" xr:uid="{00000000-0005-0000-0000-0000E1860000}"/>
    <cellStyle name="Migliaia 8 2 2 3 4" xfId="6777" xr:uid="{00000000-0005-0000-0000-0000E2860000}"/>
    <cellStyle name="Migliaia 8 2 2 3 4 2" xfId="18194" xr:uid="{00000000-0005-0000-0000-0000E3860000}"/>
    <cellStyle name="Migliaia 8 2 2 3 4 2 2" xfId="41031" xr:uid="{00000000-0005-0000-0000-0000E4860000}"/>
    <cellStyle name="Migliaia 8 2 2 3 4 3" xfId="29614" xr:uid="{00000000-0005-0000-0000-0000E5860000}"/>
    <cellStyle name="Migliaia 8 2 2 3 5" xfId="12486" xr:uid="{00000000-0005-0000-0000-0000E6860000}"/>
    <cellStyle name="Migliaia 8 2 2 3 5 2" xfId="35323" xr:uid="{00000000-0005-0000-0000-0000E7860000}"/>
    <cellStyle name="Migliaia 8 2 2 3 6" xfId="23906" xr:uid="{00000000-0005-0000-0000-0000E8860000}"/>
    <cellStyle name="Migliaia 8 2 2 4" xfId="1221" xr:uid="{00000000-0005-0000-0000-0000E9860000}"/>
    <cellStyle name="Migliaia 8 2 2 4 2" xfId="2710" xr:uid="{00000000-0005-0000-0000-0000EA860000}"/>
    <cellStyle name="Migliaia 8 2 2 4 2 2" xfId="5566" xr:uid="{00000000-0005-0000-0000-0000EB860000}"/>
    <cellStyle name="Migliaia 8 2 2 4 2 2 2" xfId="11274" xr:uid="{00000000-0005-0000-0000-0000EC860000}"/>
    <cellStyle name="Migliaia 8 2 2 4 2 2 2 2" xfId="22692" xr:uid="{00000000-0005-0000-0000-0000ED860000}"/>
    <cellStyle name="Migliaia 8 2 2 4 2 2 2 2 2" xfId="45529" xr:uid="{00000000-0005-0000-0000-0000EE860000}"/>
    <cellStyle name="Migliaia 8 2 2 4 2 2 2 3" xfId="34112" xr:uid="{00000000-0005-0000-0000-0000EF860000}"/>
    <cellStyle name="Migliaia 8 2 2 4 2 2 3" xfId="16984" xr:uid="{00000000-0005-0000-0000-0000F0860000}"/>
    <cellStyle name="Migliaia 8 2 2 4 2 2 3 2" xfId="39821" xr:uid="{00000000-0005-0000-0000-0000F1860000}"/>
    <cellStyle name="Migliaia 8 2 2 4 2 2 4" xfId="28404" xr:uid="{00000000-0005-0000-0000-0000F2860000}"/>
    <cellStyle name="Migliaia 8 2 2 4 2 3" xfId="8421" xr:uid="{00000000-0005-0000-0000-0000F3860000}"/>
    <cellStyle name="Migliaia 8 2 2 4 2 3 2" xfId="19838" xr:uid="{00000000-0005-0000-0000-0000F4860000}"/>
    <cellStyle name="Migliaia 8 2 2 4 2 3 2 2" xfId="42675" xr:uid="{00000000-0005-0000-0000-0000F5860000}"/>
    <cellStyle name="Migliaia 8 2 2 4 2 3 3" xfId="31258" xr:uid="{00000000-0005-0000-0000-0000F6860000}"/>
    <cellStyle name="Migliaia 8 2 2 4 2 4" xfId="14130" xr:uid="{00000000-0005-0000-0000-0000F7860000}"/>
    <cellStyle name="Migliaia 8 2 2 4 2 4 2" xfId="36967" xr:uid="{00000000-0005-0000-0000-0000F8860000}"/>
    <cellStyle name="Migliaia 8 2 2 4 2 5" xfId="25550" xr:uid="{00000000-0005-0000-0000-0000F9860000}"/>
    <cellStyle name="Migliaia 8 2 2 4 3" xfId="4139" xr:uid="{00000000-0005-0000-0000-0000FA860000}"/>
    <cellStyle name="Migliaia 8 2 2 4 3 2" xfId="9848" xr:uid="{00000000-0005-0000-0000-0000FB860000}"/>
    <cellStyle name="Migliaia 8 2 2 4 3 2 2" xfId="21265" xr:uid="{00000000-0005-0000-0000-0000FC860000}"/>
    <cellStyle name="Migliaia 8 2 2 4 3 2 2 2" xfId="44102" xr:uid="{00000000-0005-0000-0000-0000FD860000}"/>
    <cellStyle name="Migliaia 8 2 2 4 3 2 3" xfId="32685" xr:uid="{00000000-0005-0000-0000-0000FE860000}"/>
    <cellStyle name="Migliaia 8 2 2 4 3 3" xfId="15557" xr:uid="{00000000-0005-0000-0000-0000FF860000}"/>
    <cellStyle name="Migliaia 8 2 2 4 3 3 2" xfId="38394" xr:uid="{00000000-0005-0000-0000-000000870000}"/>
    <cellStyle name="Migliaia 8 2 2 4 3 4" xfId="26977" xr:uid="{00000000-0005-0000-0000-000001870000}"/>
    <cellStyle name="Migliaia 8 2 2 4 4" xfId="6994" xr:uid="{00000000-0005-0000-0000-000002870000}"/>
    <cellStyle name="Migliaia 8 2 2 4 4 2" xfId="18411" xr:uid="{00000000-0005-0000-0000-000003870000}"/>
    <cellStyle name="Migliaia 8 2 2 4 4 2 2" xfId="41248" xr:uid="{00000000-0005-0000-0000-000004870000}"/>
    <cellStyle name="Migliaia 8 2 2 4 4 3" xfId="29831" xr:uid="{00000000-0005-0000-0000-000005870000}"/>
    <cellStyle name="Migliaia 8 2 2 4 5" xfId="12703" xr:uid="{00000000-0005-0000-0000-000006870000}"/>
    <cellStyle name="Migliaia 8 2 2 4 5 2" xfId="35540" xr:uid="{00000000-0005-0000-0000-000007870000}"/>
    <cellStyle name="Migliaia 8 2 2 4 6" xfId="24123" xr:uid="{00000000-0005-0000-0000-000008870000}"/>
    <cellStyle name="Migliaia 8 2 2 5" xfId="1468" xr:uid="{00000000-0005-0000-0000-000009870000}"/>
    <cellStyle name="Migliaia 8 2 2 5 2" xfId="2927" xr:uid="{00000000-0005-0000-0000-00000A870000}"/>
    <cellStyle name="Migliaia 8 2 2 5 2 2" xfId="5783" xr:uid="{00000000-0005-0000-0000-00000B870000}"/>
    <cellStyle name="Migliaia 8 2 2 5 2 2 2" xfId="11491" xr:uid="{00000000-0005-0000-0000-00000C870000}"/>
    <cellStyle name="Migliaia 8 2 2 5 2 2 2 2" xfId="22909" xr:uid="{00000000-0005-0000-0000-00000D870000}"/>
    <cellStyle name="Migliaia 8 2 2 5 2 2 2 2 2" xfId="45746" xr:uid="{00000000-0005-0000-0000-00000E870000}"/>
    <cellStyle name="Migliaia 8 2 2 5 2 2 2 3" xfId="34329" xr:uid="{00000000-0005-0000-0000-00000F870000}"/>
    <cellStyle name="Migliaia 8 2 2 5 2 2 3" xfId="17201" xr:uid="{00000000-0005-0000-0000-000010870000}"/>
    <cellStyle name="Migliaia 8 2 2 5 2 2 3 2" xfId="40038" xr:uid="{00000000-0005-0000-0000-000011870000}"/>
    <cellStyle name="Migliaia 8 2 2 5 2 2 4" xfId="28621" xr:uid="{00000000-0005-0000-0000-000012870000}"/>
    <cellStyle name="Migliaia 8 2 2 5 2 3" xfId="8638" xr:uid="{00000000-0005-0000-0000-000013870000}"/>
    <cellStyle name="Migliaia 8 2 2 5 2 3 2" xfId="20055" xr:uid="{00000000-0005-0000-0000-000014870000}"/>
    <cellStyle name="Migliaia 8 2 2 5 2 3 2 2" xfId="42892" xr:uid="{00000000-0005-0000-0000-000015870000}"/>
    <cellStyle name="Migliaia 8 2 2 5 2 3 3" xfId="31475" xr:uid="{00000000-0005-0000-0000-000016870000}"/>
    <cellStyle name="Migliaia 8 2 2 5 2 4" xfId="14347" xr:uid="{00000000-0005-0000-0000-000017870000}"/>
    <cellStyle name="Migliaia 8 2 2 5 2 4 2" xfId="37184" xr:uid="{00000000-0005-0000-0000-000018870000}"/>
    <cellStyle name="Migliaia 8 2 2 5 2 5" xfId="25767" xr:uid="{00000000-0005-0000-0000-000019870000}"/>
    <cellStyle name="Migliaia 8 2 2 5 3" xfId="4356" xr:uid="{00000000-0005-0000-0000-00001A870000}"/>
    <cellStyle name="Migliaia 8 2 2 5 3 2" xfId="10065" xr:uid="{00000000-0005-0000-0000-00001B870000}"/>
    <cellStyle name="Migliaia 8 2 2 5 3 2 2" xfId="21482" xr:uid="{00000000-0005-0000-0000-00001C870000}"/>
    <cellStyle name="Migliaia 8 2 2 5 3 2 2 2" xfId="44319" xr:uid="{00000000-0005-0000-0000-00001D870000}"/>
    <cellStyle name="Migliaia 8 2 2 5 3 2 3" xfId="32902" xr:uid="{00000000-0005-0000-0000-00001E870000}"/>
    <cellStyle name="Migliaia 8 2 2 5 3 3" xfId="15774" xr:uid="{00000000-0005-0000-0000-00001F870000}"/>
    <cellStyle name="Migliaia 8 2 2 5 3 3 2" xfId="38611" xr:uid="{00000000-0005-0000-0000-000020870000}"/>
    <cellStyle name="Migliaia 8 2 2 5 3 4" xfId="27194" xr:uid="{00000000-0005-0000-0000-000021870000}"/>
    <cellStyle name="Migliaia 8 2 2 5 4" xfId="7211" xr:uid="{00000000-0005-0000-0000-000022870000}"/>
    <cellStyle name="Migliaia 8 2 2 5 4 2" xfId="18628" xr:uid="{00000000-0005-0000-0000-000023870000}"/>
    <cellStyle name="Migliaia 8 2 2 5 4 2 2" xfId="41465" xr:uid="{00000000-0005-0000-0000-000024870000}"/>
    <cellStyle name="Migliaia 8 2 2 5 4 3" xfId="30048" xr:uid="{00000000-0005-0000-0000-000025870000}"/>
    <cellStyle name="Migliaia 8 2 2 5 5" xfId="12920" xr:uid="{00000000-0005-0000-0000-000026870000}"/>
    <cellStyle name="Migliaia 8 2 2 5 5 2" xfId="35757" xr:uid="{00000000-0005-0000-0000-000027870000}"/>
    <cellStyle name="Migliaia 8 2 2 5 6" xfId="24340" xr:uid="{00000000-0005-0000-0000-000028870000}"/>
    <cellStyle name="Migliaia 8 2 2 6" xfId="1715" xr:uid="{00000000-0005-0000-0000-000029870000}"/>
    <cellStyle name="Migliaia 8 2 2 6 2" xfId="3144" xr:uid="{00000000-0005-0000-0000-00002A870000}"/>
    <cellStyle name="Migliaia 8 2 2 6 2 2" xfId="6000" xr:uid="{00000000-0005-0000-0000-00002B870000}"/>
    <cellStyle name="Migliaia 8 2 2 6 2 2 2" xfId="11708" xr:uid="{00000000-0005-0000-0000-00002C870000}"/>
    <cellStyle name="Migliaia 8 2 2 6 2 2 2 2" xfId="23126" xr:uid="{00000000-0005-0000-0000-00002D870000}"/>
    <cellStyle name="Migliaia 8 2 2 6 2 2 2 2 2" xfId="45963" xr:uid="{00000000-0005-0000-0000-00002E870000}"/>
    <cellStyle name="Migliaia 8 2 2 6 2 2 2 3" xfId="34546" xr:uid="{00000000-0005-0000-0000-00002F870000}"/>
    <cellStyle name="Migliaia 8 2 2 6 2 2 3" xfId="17418" xr:uid="{00000000-0005-0000-0000-000030870000}"/>
    <cellStyle name="Migliaia 8 2 2 6 2 2 3 2" xfId="40255" xr:uid="{00000000-0005-0000-0000-000031870000}"/>
    <cellStyle name="Migliaia 8 2 2 6 2 2 4" xfId="28838" xr:uid="{00000000-0005-0000-0000-000032870000}"/>
    <cellStyle name="Migliaia 8 2 2 6 2 3" xfId="8855" xr:uid="{00000000-0005-0000-0000-000033870000}"/>
    <cellStyle name="Migliaia 8 2 2 6 2 3 2" xfId="20272" xr:uid="{00000000-0005-0000-0000-000034870000}"/>
    <cellStyle name="Migliaia 8 2 2 6 2 3 2 2" xfId="43109" xr:uid="{00000000-0005-0000-0000-000035870000}"/>
    <cellStyle name="Migliaia 8 2 2 6 2 3 3" xfId="31692" xr:uid="{00000000-0005-0000-0000-000036870000}"/>
    <cellStyle name="Migliaia 8 2 2 6 2 4" xfId="14564" xr:uid="{00000000-0005-0000-0000-000037870000}"/>
    <cellStyle name="Migliaia 8 2 2 6 2 4 2" xfId="37401" xr:uid="{00000000-0005-0000-0000-000038870000}"/>
    <cellStyle name="Migliaia 8 2 2 6 2 5" xfId="25984" xr:uid="{00000000-0005-0000-0000-000039870000}"/>
    <cellStyle name="Migliaia 8 2 2 6 3" xfId="4573" xr:uid="{00000000-0005-0000-0000-00003A870000}"/>
    <cellStyle name="Migliaia 8 2 2 6 3 2" xfId="10282" xr:uid="{00000000-0005-0000-0000-00003B870000}"/>
    <cellStyle name="Migliaia 8 2 2 6 3 2 2" xfId="21699" xr:uid="{00000000-0005-0000-0000-00003C870000}"/>
    <cellStyle name="Migliaia 8 2 2 6 3 2 2 2" xfId="44536" xr:uid="{00000000-0005-0000-0000-00003D870000}"/>
    <cellStyle name="Migliaia 8 2 2 6 3 2 3" xfId="33119" xr:uid="{00000000-0005-0000-0000-00003E870000}"/>
    <cellStyle name="Migliaia 8 2 2 6 3 3" xfId="15991" xr:uid="{00000000-0005-0000-0000-00003F870000}"/>
    <cellStyle name="Migliaia 8 2 2 6 3 3 2" xfId="38828" xr:uid="{00000000-0005-0000-0000-000040870000}"/>
    <cellStyle name="Migliaia 8 2 2 6 3 4" xfId="27411" xr:uid="{00000000-0005-0000-0000-000041870000}"/>
    <cellStyle name="Migliaia 8 2 2 6 4" xfId="7428" xr:uid="{00000000-0005-0000-0000-000042870000}"/>
    <cellStyle name="Migliaia 8 2 2 6 4 2" xfId="18845" xr:uid="{00000000-0005-0000-0000-000043870000}"/>
    <cellStyle name="Migliaia 8 2 2 6 4 2 2" xfId="41682" xr:uid="{00000000-0005-0000-0000-000044870000}"/>
    <cellStyle name="Migliaia 8 2 2 6 4 3" xfId="30265" xr:uid="{00000000-0005-0000-0000-000045870000}"/>
    <cellStyle name="Migliaia 8 2 2 6 5" xfId="13137" xr:uid="{00000000-0005-0000-0000-000046870000}"/>
    <cellStyle name="Migliaia 8 2 2 6 5 2" xfId="35974" xr:uid="{00000000-0005-0000-0000-000047870000}"/>
    <cellStyle name="Migliaia 8 2 2 6 6" xfId="24557" xr:uid="{00000000-0005-0000-0000-000048870000}"/>
    <cellStyle name="Migliaia 8 2 2 7" xfId="2059" xr:uid="{00000000-0005-0000-0000-000049870000}"/>
    <cellStyle name="Migliaia 8 2 2 7 2" xfId="4915" xr:uid="{00000000-0005-0000-0000-00004A870000}"/>
    <cellStyle name="Migliaia 8 2 2 7 2 2" xfId="10623" xr:uid="{00000000-0005-0000-0000-00004B870000}"/>
    <cellStyle name="Migliaia 8 2 2 7 2 2 2" xfId="22041" xr:uid="{00000000-0005-0000-0000-00004C870000}"/>
    <cellStyle name="Migliaia 8 2 2 7 2 2 2 2" xfId="44878" xr:uid="{00000000-0005-0000-0000-00004D870000}"/>
    <cellStyle name="Migliaia 8 2 2 7 2 2 3" xfId="33461" xr:uid="{00000000-0005-0000-0000-00004E870000}"/>
    <cellStyle name="Migliaia 8 2 2 7 2 3" xfId="16333" xr:uid="{00000000-0005-0000-0000-00004F870000}"/>
    <cellStyle name="Migliaia 8 2 2 7 2 3 2" xfId="39170" xr:uid="{00000000-0005-0000-0000-000050870000}"/>
    <cellStyle name="Migliaia 8 2 2 7 2 4" xfId="27753" xr:uid="{00000000-0005-0000-0000-000051870000}"/>
    <cellStyle name="Migliaia 8 2 2 7 3" xfId="7770" xr:uid="{00000000-0005-0000-0000-000052870000}"/>
    <cellStyle name="Migliaia 8 2 2 7 3 2" xfId="19187" xr:uid="{00000000-0005-0000-0000-000053870000}"/>
    <cellStyle name="Migliaia 8 2 2 7 3 2 2" xfId="42024" xr:uid="{00000000-0005-0000-0000-000054870000}"/>
    <cellStyle name="Migliaia 8 2 2 7 3 3" xfId="30607" xr:uid="{00000000-0005-0000-0000-000055870000}"/>
    <cellStyle name="Migliaia 8 2 2 7 4" xfId="13479" xr:uid="{00000000-0005-0000-0000-000056870000}"/>
    <cellStyle name="Migliaia 8 2 2 7 4 2" xfId="36316" xr:uid="{00000000-0005-0000-0000-000057870000}"/>
    <cellStyle name="Migliaia 8 2 2 7 5" xfId="24899" xr:uid="{00000000-0005-0000-0000-000058870000}"/>
    <cellStyle name="Migliaia 8 2 2 8" xfId="3488" xr:uid="{00000000-0005-0000-0000-000059870000}"/>
    <cellStyle name="Migliaia 8 2 2 8 2" xfId="9197" xr:uid="{00000000-0005-0000-0000-00005A870000}"/>
    <cellStyle name="Migliaia 8 2 2 8 2 2" xfId="20614" xr:uid="{00000000-0005-0000-0000-00005B870000}"/>
    <cellStyle name="Migliaia 8 2 2 8 2 2 2" xfId="43451" xr:uid="{00000000-0005-0000-0000-00005C870000}"/>
    <cellStyle name="Migliaia 8 2 2 8 2 3" xfId="32034" xr:uid="{00000000-0005-0000-0000-00005D870000}"/>
    <cellStyle name="Migliaia 8 2 2 8 3" xfId="14906" xr:uid="{00000000-0005-0000-0000-00005E870000}"/>
    <cellStyle name="Migliaia 8 2 2 8 3 2" xfId="37743" xr:uid="{00000000-0005-0000-0000-00005F870000}"/>
    <cellStyle name="Migliaia 8 2 2 8 4" xfId="26326" xr:uid="{00000000-0005-0000-0000-000060870000}"/>
    <cellStyle name="Migliaia 8 2 2 9" xfId="6343" xr:uid="{00000000-0005-0000-0000-000061870000}"/>
    <cellStyle name="Migliaia 8 2 2 9 2" xfId="17760" xr:uid="{00000000-0005-0000-0000-000062870000}"/>
    <cellStyle name="Migliaia 8 2 2 9 2 2" xfId="40597" xr:uid="{00000000-0005-0000-0000-000063870000}"/>
    <cellStyle name="Migliaia 8 2 2 9 3" xfId="29180" xr:uid="{00000000-0005-0000-0000-000064870000}"/>
    <cellStyle name="Migliaia 8 2 3" xfId="580" xr:uid="{00000000-0005-0000-0000-000065870000}"/>
    <cellStyle name="Migliaia 8 2 3 2" xfId="2162" xr:uid="{00000000-0005-0000-0000-000066870000}"/>
    <cellStyle name="Migliaia 8 2 3 2 2" xfId="5018" xr:uid="{00000000-0005-0000-0000-000067870000}"/>
    <cellStyle name="Migliaia 8 2 3 2 2 2" xfId="10726" xr:uid="{00000000-0005-0000-0000-000068870000}"/>
    <cellStyle name="Migliaia 8 2 3 2 2 2 2" xfId="22144" xr:uid="{00000000-0005-0000-0000-000069870000}"/>
    <cellStyle name="Migliaia 8 2 3 2 2 2 2 2" xfId="44981" xr:uid="{00000000-0005-0000-0000-00006A870000}"/>
    <cellStyle name="Migliaia 8 2 3 2 2 2 3" xfId="33564" xr:uid="{00000000-0005-0000-0000-00006B870000}"/>
    <cellStyle name="Migliaia 8 2 3 2 2 3" xfId="16436" xr:uid="{00000000-0005-0000-0000-00006C870000}"/>
    <cellStyle name="Migliaia 8 2 3 2 2 3 2" xfId="39273" xr:uid="{00000000-0005-0000-0000-00006D870000}"/>
    <cellStyle name="Migliaia 8 2 3 2 2 4" xfId="27856" xr:uid="{00000000-0005-0000-0000-00006E870000}"/>
    <cellStyle name="Migliaia 8 2 3 2 3" xfId="7873" xr:uid="{00000000-0005-0000-0000-00006F870000}"/>
    <cellStyle name="Migliaia 8 2 3 2 3 2" xfId="19290" xr:uid="{00000000-0005-0000-0000-000070870000}"/>
    <cellStyle name="Migliaia 8 2 3 2 3 2 2" xfId="42127" xr:uid="{00000000-0005-0000-0000-000071870000}"/>
    <cellStyle name="Migliaia 8 2 3 2 3 3" xfId="30710" xr:uid="{00000000-0005-0000-0000-000072870000}"/>
    <cellStyle name="Migliaia 8 2 3 2 4" xfId="13582" xr:uid="{00000000-0005-0000-0000-000073870000}"/>
    <cellStyle name="Migliaia 8 2 3 2 4 2" xfId="36419" xr:uid="{00000000-0005-0000-0000-000074870000}"/>
    <cellStyle name="Migliaia 8 2 3 2 5" xfId="25002" xr:uid="{00000000-0005-0000-0000-000075870000}"/>
    <cellStyle name="Migliaia 8 2 3 3" xfId="3591" xr:uid="{00000000-0005-0000-0000-000076870000}"/>
    <cellStyle name="Migliaia 8 2 3 3 2" xfId="9300" xr:uid="{00000000-0005-0000-0000-000077870000}"/>
    <cellStyle name="Migliaia 8 2 3 3 2 2" xfId="20717" xr:uid="{00000000-0005-0000-0000-000078870000}"/>
    <cellStyle name="Migliaia 8 2 3 3 2 2 2" xfId="43554" xr:uid="{00000000-0005-0000-0000-000079870000}"/>
    <cellStyle name="Migliaia 8 2 3 3 2 3" xfId="32137" xr:uid="{00000000-0005-0000-0000-00007A870000}"/>
    <cellStyle name="Migliaia 8 2 3 3 3" xfId="15009" xr:uid="{00000000-0005-0000-0000-00007B870000}"/>
    <cellStyle name="Migliaia 8 2 3 3 3 2" xfId="37846" xr:uid="{00000000-0005-0000-0000-00007C870000}"/>
    <cellStyle name="Migliaia 8 2 3 3 4" xfId="26429" xr:uid="{00000000-0005-0000-0000-00007D870000}"/>
    <cellStyle name="Migliaia 8 2 3 4" xfId="6446" xr:uid="{00000000-0005-0000-0000-00007E870000}"/>
    <cellStyle name="Migliaia 8 2 3 4 2" xfId="17863" xr:uid="{00000000-0005-0000-0000-00007F870000}"/>
    <cellStyle name="Migliaia 8 2 3 4 2 2" xfId="40700" xr:uid="{00000000-0005-0000-0000-000080870000}"/>
    <cellStyle name="Migliaia 8 2 3 4 3" xfId="29283" xr:uid="{00000000-0005-0000-0000-000081870000}"/>
    <cellStyle name="Migliaia 8 2 3 5" xfId="12155" xr:uid="{00000000-0005-0000-0000-000082870000}"/>
    <cellStyle name="Migliaia 8 2 3 5 2" xfId="34992" xr:uid="{00000000-0005-0000-0000-000083870000}"/>
    <cellStyle name="Migliaia 8 2 3 6" xfId="23575" xr:uid="{00000000-0005-0000-0000-000084870000}"/>
    <cellStyle name="Migliaia 8 2 4" xfId="843" xr:uid="{00000000-0005-0000-0000-000085870000}"/>
    <cellStyle name="Migliaia 8 2 4 2" xfId="2379" xr:uid="{00000000-0005-0000-0000-000086870000}"/>
    <cellStyle name="Migliaia 8 2 4 2 2" xfId="5235" xr:uid="{00000000-0005-0000-0000-000087870000}"/>
    <cellStyle name="Migliaia 8 2 4 2 2 2" xfId="10943" xr:uid="{00000000-0005-0000-0000-000088870000}"/>
    <cellStyle name="Migliaia 8 2 4 2 2 2 2" xfId="22361" xr:uid="{00000000-0005-0000-0000-000089870000}"/>
    <cellStyle name="Migliaia 8 2 4 2 2 2 2 2" xfId="45198" xr:uid="{00000000-0005-0000-0000-00008A870000}"/>
    <cellStyle name="Migliaia 8 2 4 2 2 2 3" xfId="33781" xr:uid="{00000000-0005-0000-0000-00008B870000}"/>
    <cellStyle name="Migliaia 8 2 4 2 2 3" xfId="16653" xr:uid="{00000000-0005-0000-0000-00008C870000}"/>
    <cellStyle name="Migliaia 8 2 4 2 2 3 2" xfId="39490" xr:uid="{00000000-0005-0000-0000-00008D870000}"/>
    <cellStyle name="Migliaia 8 2 4 2 2 4" xfId="28073" xr:uid="{00000000-0005-0000-0000-00008E870000}"/>
    <cellStyle name="Migliaia 8 2 4 2 3" xfId="8090" xr:uid="{00000000-0005-0000-0000-00008F870000}"/>
    <cellStyle name="Migliaia 8 2 4 2 3 2" xfId="19507" xr:uid="{00000000-0005-0000-0000-000090870000}"/>
    <cellStyle name="Migliaia 8 2 4 2 3 2 2" xfId="42344" xr:uid="{00000000-0005-0000-0000-000091870000}"/>
    <cellStyle name="Migliaia 8 2 4 2 3 3" xfId="30927" xr:uid="{00000000-0005-0000-0000-000092870000}"/>
    <cellStyle name="Migliaia 8 2 4 2 4" xfId="13799" xr:uid="{00000000-0005-0000-0000-000093870000}"/>
    <cellStyle name="Migliaia 8 2 4 2 4 2" xfId="36636" xr:uid="{00000000-0005-0000-0000-000094870000}"/>
    <cellStyle name="Migliaia 8 2 4 2 5" xfId="25219" xr:uid="{00000000-0005-0000-0000-000095870000}"/>
    <cellStyle name="Migliaia 8 2 4 3" xfId="3808" xr:uid="{00000000-0005-0000-0000-000096870000}"/>
    <cellStyle name="Migliaia 8 2 4 3 2" xfId="9517" xr:uid="{00000000-0005-0000-0000-000097870000}"/>
    <cellStyle name="Migliaia 8 2 4 3 2 2" xfId="20934" xr:uid="{00000000-0005-0000-0000-000098870000}"/>
    <cellStyle name="Migliaia 8 2 4 3 2 2 2" xfId="43771" xr:uid="{00000000-0005-0000-0000-000099870000}"/>
    <cellStyle name="Migliaia 8 2 4 3 2 3" xfId="32354" xr:uid="{00000000-0005-0000-0000-00009A870000}"/>
    <cellStyle name="Migliaia 8 2 4 3 3" xfId="15226" xr:uid="{00000000-0005-0000-0000-00009B870000}"/>
    <cellStyle name="Migliaia 8 2 4 3 3 2" xfId="38063" xr:uid="{00000000-0005-0000-0000-00009C870000}"/>
    <cellStyle name="Migliaia 8 2 4 3 4" xfId="26646" xr:uid="{00000000-0005-0000-0000-00009D870000}"/>
    <cellStyle name="Migliaia 8 2 4 4" xfId="6663" xr:uid="{00000000-0005-0000-0000-00009E870000}"/>
    <cellStyle name="Migliaia 8 2 4 4 2" xfId="18080" xr:uid="{00000000-0005-0000-0000-00009F870000}"/>
    <cellStyle name="Migliaia 8 2 4 4 2 2" xfId="40917" xr:uid="{00000000-0005-0000-0000-0000A0870000}"/>
    <cellStyle name="Migliaia 8 2 4 4 3" xfId="29500" xr:uid="{00000000-0005-0000-0000-0000A1870000}"/>
    <cellStyle name="Migliaia 8 2 4 5" xfId="12372" xr:uid="{00000000-0005-0000-0000-0000A2870000}"/>
    <cellStyle name="Migliaia 8 2 4 5 2" xfId="35209" xr:uid="{00000000-0005-0000-0000-0000A3870000}"/>
    <cellStyle name="Migliaia 8 2 4 6" xfId="23792" xr:uid="{00000000-0005-0000-0000-0000A4870000}"/>
    <cellStyle name="Migliaia 8 2 5" xfId="1090" xr:uid="{00000000-0005-0000-0000-0000A5870000}"/>
    <cellStyle name="Migliaia 8 2 5 2" xfId="2596" xr:uid="{00000000-0005-0000-0000-0000A6870000}"/>
    <cellStyle name="Migliaia 8 2 5 2 2" xfId="5452" xr:uid="{00000000-0005-0000-0000-0000A7870000}"/>
    <cellStyle name="Migliaia 8 2 5 2 2 2" xfId="11160" xr:uid="{00000000-0005-0000-0000-0000A8870000}"/>
    <cellStyle name="Migliaia 8 2 5 2 2 2 2" xfId="22578" xr:uid="{00000000-0005-0000-0000-0000A9870000}"/>
    <cellStyle name="Migliaia 8 2 5 2 2 2 2 2" xfId="45415" xr:uid="{00000000-0005-0000-0000-0000AA870000}"/>
    <cellStyle name="Migliaia 8 2 5 2 2 2 3" xfId="33998" xr:uid="{00000000-0005-0000-0000-0000AB870000}"/>
    <cellStyle name="Migliaia 8 2 5 2 2 3" xfId="16870" xr:uid="{00000000-0005-0000-0000-0000AC870000}"/>
    <cellStyle name="Migliaia 8 2 5 2 2 3 2" xfId="39707" xr:uid="{00000000-0005-0000-0000-0000AD870000}"/>
    <cellStyle name="Migliaia 8 2 5 2 2 4" xfId="28290" xr:uid="{00000000-0005-0000-0000-0000AE870000}"/>
    <cellStyle name="Migliaia 8 2 5 2 3" xfId="8307" xr:uid="{00000000-0005-0000-0000-0000AF870000}"/>
    <cellStyle name="Migliaia 8 2 5 2 3 2" xfId="19724" xr:uid="{00000000-0005-0000-0000-0000B0870000}"/>
    <cellStyle name="Migliaia 8 2 5 2 3 2 2" xfId="42561" xr:uid="{00000000-0005-0000-0000-0000B1870000}"/>
    <cellStyle name="Migliaia 8 2 5 2 3 3" xfId="31144" xr:uid="{00000000-0005-0000-0000-0000B2870000}"/>
    <cellStyle name="Migliaia 8 2 5 2 4" xfId="14016" xr:uid="{00000000-0005-0000-0000-0000B3870000}"/>
    <cellStyle name="Migliaia 8 2 5 2 4 2" xfId="36853" xr:uid="{00000000-0005-0000-0000-0000B4870000}"/>
    <cellStyle name="Migliaia 8 2 5 2 5" xfId="25436" xr:uid="{00000000-0005-0000-0000-0000B5870000}"/>
    <cellStyle name="Migliaia 8 2 5 3" xfId="4025" xr:uid="{00000000-0005-0000-0000-0000B6870000}"/>
    <cellStyle name="Migliaia 8 2 5 3 2" xfId="9734" xr:uid="{00000000-0005-0000-0000-0000B7870000}"/>
    <cellStyle name="Migliaia 8 2 5 3 2 2" xfId="21151" xr:uid="{00000000-0005-0000-0000-0000B8870000}"/>
    <cellStyle name="Migliaia 8 2 5 3 2 2 2" xfId="43988" xr:uid="{00000000-0005-0000-0000-0000B9870000}"/>
    <cellStyle name="Migliaia 8 2 5 3 2 3" xfId="32571" xr:uid="{00000000-0005-0000-0000-0000BA870000}"/>
    <cellStyle name="Migliaia 8 2 5 3 3" xfId="15443" xr:uid="{00000000-0005-0000-0000-0000BB870000}"/>
    <cellStyle name="Migliaia 8 2 5 3 3 2" xfId="38280" xr:uid="{00000000-0005-0000-0000-0000BC870000}"/>
    <cellStyle name="Migliaia 8 2 5 3 4" xfId="26863" xr:uid="{00000000-0005-0000-0000-0000BD870000}"/>
    <cellStyle name="Migliaia 8 2 5 4" xfId="6880" xr:uid="{00000000-0005-0000-0000-0000BE870000}"/>
    <cellStyle name="Migliaia 8 2 5 4 2" xfId="18297" xr:uid="{00000000-0005-0000-0000-0000BF870000}"/>
    <cellStyle name="Migliaia 8 2 5 4 2 2" xfId="41134" xr:uid="{00000000-0005-0000-0000-0000C0870000}"/>
    <cellStyle name="Migliaia 8 2 5 4 3" xfId="29717" xr:uid="{00000000-0005-0000-0000-0000C1870000}"/>
    <cellStyle name="Migliaia 8 2 5 5" xfId="12589" xr:uid="{00000000-0005-0000-0000-0000C2870000}"/>
    <cellStyle name="Migliaia 8 2 5 5 2" xfId="35426" xr:uid="{00000000-0005-0000-0000-0000C3870000}"/>
    <cellStyle name="Migliaia 8 2 5 6" xfId="24009" xr:uid="{00000000-0005-0000-0000-0000C4870000}"/>
    <cellStyle name="Migliaia 8 2 6" xfId="1337" xr:uid="{00000000-0005-0000-0000-0000C5870000}"/>
    <cellStyle name="Migliaia 8 2 6 2" xfId="2813" xr:uid="{00000000-0005-0000-0000-0000C6870000}"/>
    <cellStyle name="Migliaia 8 2 6 2 2" xfId="5669" xr:uid="{00000000-0005-0000-0000-0000C7870000}"/>
    <cellStyle name="Migliaia 8 2 6 2 2 2" xfId="11377" xr:uid="{00000000-0005-0000-0000-0000C8870000}"/>
    <cellStyle name="Migliaia 8 2 6 2 2 2 2" xfId="22795" xr:uid="{00000000-0005-0000-0000-0000C9870000}"/>
    <cellStyle name="Migliaia 8 2 6 2 2 2 2 2" xfId="45632" xr:uid="{00000000-0005-0000-0000-0000CA870000}"/>
    <cellStyle name="Migliaia 8 2 6 2 2 2 3" xfId="34215" xr:uid="{00000000-0005-0000-0000-0000CB870000}"/>
    <cellStyle name="Migliaia 8 2 6 2 2 3" xfId="17087" xr:uid="{00000000-0005-0000-0000-0000CC870000}"/>
    <cellStyle name="Migliaia 8 2 6 2 2 3 2" xfId="39924" xr:uid="{00000000-0005-0000-0000-0000CD870000}"/>
    <cellStyle name="Migliaia 8 2 6 2 2 4" xfId="28507" xr:uid="{00000000-0005-0000-0000-0000CE870000}"/>
    <cellStyle name="Migliaia 8 2 6 2 3" xfId="8524" xr:uid="{00000000-0005-0000-0000-0000CF870000}"/>
    <cellStyle name="Migliaia 8 2 6 2 3 2" xfId="19941" xr:uid="{00000000-0005-0000-0000-0000D0870000}"/>
    <cellStyle name="Migliaia 8 2 6 2 3 2 2" xfId="42778" xr:uid="{00000000-0005-0000-0000-0000D1870000}"/>
    <cellStyle name="Migliaia 8 2 6 2 3 3" xfId="31361" xr:uid="{00000000-0005-0000-0000-0000D2870000}"/>
    <cellStyle name="Migliaia 8 2 6 2 4" xfId="14233" xr:uid="{00000000-0005-0000-0000-0000D3870000}"/>
    <cellStyle name="Migliaia 8 2 6 2 4 2" xfId="37070" xr:uid="{00000000-0005-0000-0000-0000D4870000}"/>
    <cellStyle name="Migliaia 8 2 6 2 5" xfId="25653" xr:uid="{00000000-0005-0000-0000-0000D5870000}"/>
    <cellStyle name="Migliaia 8 2 6 3" xfId="4242" xr:uid="{00000000-0005-0000-0000-0000D6870000}"/>
    <cellStyle name="Migliaia 8 2 6 3 2" xfId="9951" xr:uid="{00000000-0005-0000-0000-0000D7870000}"/>
    <cellStyle name="Migliaia 8 2 6 3 2 2" xfId="21368" xr:uid="{00000000-0005-0000-0000-0000D8870000}"/>
    <cellStyle name="Migliaia 8 2 6 3 2 2 2" xfId="44205" xr:uid="{00000000-0005-0000-0000-0000D9870000}"/>
    <cellStyle name="Migliaia 8 2 6 3 2 3" xfId="32788" xr:uid="{00000000-0005-0000-0000-0000DA870000}"/>
    <cellStyle name="Migliaia 8 2 6 3 3" xfId="15660" xr:uid="{00000000-0005-0000-0000-0000DB870000}"/>
    <cellStyle name="Migliaia 8 2 6 3 3 2" xfId="38497" xr:uid="{00000000-0005-0000-0000-0000DC870000}"/>
    <cellStyle name="Migliaia 8 2 6 3 4" xfId="27080" xr:uid="{00000000-0005-0000-0000-0000DD870000}"/>
    <cellStyle name="Migliaia 8 2 6 4" xfId="7097" xr:uid="{00000000-0005-0000-0000-0000DE870000}"/>
    <cellStyle name="Migliaia 8 2 6 4 2" xfId="18514" xr:uid="{00000000-0005-0000-0000-0000DF870000}"/>
    <cellStyle name="Migliaia 8 2 6 4 2 2" xfId="41351" xr:uid="{00000000-0005-0000-0000-0000E0870000}"/>
    <cellStyle name="Migliaia 8 2 6 4 3" xfId="29934" xr:uid="{00000000-0005-0000-0000-0000E1870000}"/>
    <cellStyle name="Migliaia 8 2 6 5" xfId="12806" xr:uid="{00000000-0005-0000-0000-0000E2870000}"/>
    <cellStyle name="Migliaia 8 2 6 5 2" xfId="35643" xr:uid="{00000000-0005-0000-0000-0000E3870000}"/>
    <cellStyle name="Migliaia 8 2 6 6" xfId="24226" xr:uid="{00000000-0005-0000-0000-0000E4870000}"/>
    <cellStyle name="Migliaia 8 2 7" xfId="1584" xr:uid="{00000000-0005-0000-0000-0000E5870000}"/>
    <cellStyle name="Migliaia 8 2 7 2" xfId="3030" xr:uid="{00000000-0005-0000-0000-0000E6870000}"/>
    <cellStyle name="Migliaia 8 2 7 2 2" xfId="5886" xr:uid="{00000000-0005-0000-0000-0000E7870000}"/>
    <cellStyle name="Migliaia 8 2 7 2 2 2" xfId="11594" xr:uid="{00000000-0005-0000-0000-0000E8870000}"/>
    <cellStyle name="Migliaia 8 2 7 2 2 2 2" xfId="23012" xr:uid="{00000000-0005-0000-0000-0000E9870000}"/>
    <cellStyle name="Migliaia 8 2 7 2 2 2 2 2" xfId="45849" xr:uid="{00000000-0005-0000-0000-0000EA870000}"/>
    <cellStyle name="Migliaia 8 2 7 2 2 2 3" xfId="34432" xr:uid="{00000000-0005-0000-0000-0000EB870000}"/>
    <cellStyle name="Migliaia 8 2 7 2 2 3" xfId="17304" xr:uid="{00000000-0005-0000-0000-0000EC870000}"/>
    <cellStyle name="Migliaia 8 2 7 2 2 3 2" xfId="40141" xr:uid="{00000000-0005-0000-0000-0000ED870000}"/>
    <cellStyle name="Migliaia 8 2 7 2 2 4" xfId="28724" xr:uid="{00000000-0005-0000-0000-0000EE870000}"/>
    <cellStyle name="Migliaia 8 2 7 2 3" xfId="8741" xr:uid="{00000000-0005-0000-0000-0000EF870000}"/>
    <cellStyle name="Migliaia 8 2 7 2 3 2" xfId="20158" xr:uid="{00000000-0005-0000-0000-0000F0870000}"/>
    <cellStyle name="Migliaia 8 2 7 2 3 2 2" xfId="42995" xr:uid="{00000000-0005-0000-0000-0000F1870000}"/>
    <cellStyle name="Migliaia 8 2 7 2 3 3" xfId="31578" xr:uid="{00000000-0005-0000-0000-0000F2870000}"/>
    <cellStyle name="Migliaia 8 2 7 2 4" xfId="14450" xr:uid="{00000000-0005-0000-0000-0000F3870000}"/>
    <cellStyle name="Migliaia 8 2 7 2 4 2" xfId="37287" xr:uid="{00000000-0005-0000-0000-0000F4870000}"/>
    <cellStyle name="Migliaia 8 2 7 2 5" xfId="25870" xr:uid="{00000000-0005-0000-0000-0000F5870000}"/>
    <cellStyle name="Migliaia 8 2 7 3" xfId="4459" xr:uid="{00000000-0005-0000-0000-0000F6870000}"/>
    <cellStyle name="Migliaia 8 2 7 3 2" xfId="10168" xr:uid="{00000000-0005-0000-0000-0000F7870000}"/>
    <cellStyle name="Migliaia 8 2 7 3 2 2" xfId="21585" xr:uid="{00000000-0005-0000-0000-0000F8870000}"/>
    <cellStyle name="Migliaia 8 2 7 3 2 2 2" xfId="44422" xr:uid="{00000000-0005-0000-0000-0000F9870000}"/>
    <cellStyle name="Migliaia 8 2 7 3 2 3" xfId="33005" xr:uid="{00000000-0005-0000-0000-0000FA870000}"/>
    <cellStyle name="Migliaia 8 2 7 3 3" xfId="15877" xr:uid="{00000000-0005-0000-0000-0000FB870000}"/>
    <cellStyle name="Migliaia 8 2 7 3 3 2" xfId="38714" xr:uid="{00000000-0005-0000-0000-0000FC870000}"/>
    <cellStyle name="Migliaia 8 2 7 3 4" xfId="27297" xr:uid="{00000000-0005-0000-0000-0000FD870000}"/>
    <cellStyle name="Migliaia 8 2 7 4" xfId="7314" xr:uid="{00000000-0005-0000-0000-0000FE870000}"/>
    <cellStyle name="Migliaia 8 2 7 4 2" xfId="18731" xr:uid="{00000000-0005-0000-0000-0000FF870000}"/>
    <cellStyle name="Migliaia 8 2 7 4 2 2" xfId="41568" xr:uid="{00000000-0005-0000-0000-000000880000}"/>
    <cellStyle name="Migliaia 8 2 7 4 3" xfId="30151" xr:uid="{00000000-0005-0000-0000-000001880000}"/>
    <cellStyle name="Migliaia 8 2 7 5" xfId="13023" xr:uid="{00000000-0005-0000-0000-000002880000}"/>
    <cellStyle name="Migliaia 8 2 7 5 2" xfId="35860" xr:uid="{00000000-0005-0000-0000-000003880000}"/>
    <cellStyle name="Migliaia 8 2 7 6" xfId="24443" xr:uid="{00000000-0005-0000-0000-000004880000}"/>
    <cellStyle name="Migliaia 8 2 8" xfId="1935" xr:uid="{00000000-0005-0000-0000-000005880000}"/>
    <cellStyle name="Migliaia 8 2 8 2" xfId="4791" xr:uid="{00000000-0005-0000-0000-000006880000}"/>
    <cellStyle name="Migliaia 8 2 8 2 2" xfId="10500" xr:uid="{00000000-0005-0000-0000-000007880000}"/>
    <cellStyle name="Migliaia 8 2 8 2 2 2" xfId="21917" xr:uid="{00000000-0005-0000-0000-000008880000}"/>
    <cellStyle name="Migliaia 8 2 8 2 2 2 2" xfId="44754" xr:uid="{00000000-0005-0000-0000-000009880000}"/>
    <cellStyle name="Migliaia 8 2 8 2 2 3" xfId="33337" xr:uid="{00000000-0005-0000-0000-00000A880000}"/>
    <cellStyle name="Migliaia 8 2 8 2 3" xfId="16209" xr:uid="{00000000-0005-0000-0000-00000B880000}"/>
    <cellStyle name="Migliaia 8 2 8 2 3 2" xfId="39046" xr:uid="{00000000-0005-0000-0000-00000C880000}"/>
    <cellStyle name="Migliaia 8 2 8 2 4" xfId="27629" xr:uid="{00000000-0005-0000-0000-00000D880000}"/>
    <cellStyle name="Migliaia 8 2 8 3" xfId="7646" xr:uid="{00000000-0005-0000-0000-00000E880000}"/>
    <cellStyle name="Migliaia 8 2 8 3 2" xfId="19063" xr:uid="{00000000-0005-0000-0000-00000F880000}"/>
    <cellStyle name="Migliaia 8 2 8 3 2 2" xfId="41900" xr:uid="{00000000-0005-0000-0000-000010880000}"/>
    <cellStyle name="Migliaia 8 2 8 3 3" xfId="30483" xr:uid="{00000000-0005-0000-0000-000011880000}"/>
    <cellStyle name="Migliaia 8 2 8 4" xfId="13355" xr:uid="{00000000-0005-0000-0000-000012880000}"/>
    <cellStyle name="Migliaia 8 2 8 4 2" xfId="36192" xr:uid="{00000000-0005-0000-0000-000013880000}"/>
    <cellStyle name="Migliaia 8 2 8 5" xfId="24775" xr:uid="{00000000-0005-0000-0000-000014880000}"/>
    <cellStyle name="Migliaia 8 2 9" xfId="3364" xr:uid="{00000000-0005-0000-0000-000015880000}"/>
    <cellStyle name="Migliaia 8 2 9 2" xfId="9073" xr:uid="{00000000-0005-0000-0000-000016880000}"/>
    <cellStyle name="Migliaia 8 2 9 2 2" xfId="20490" xr:uid="{00000000-0005-0000-0000-000017880000}"/>
    <cellStyle name="Migliaia 8 2 9 2 2 2" xfId="43327" xr:uid="{00000000-0005-0000-0000-000018880000}"/>
    <cellStyle name="Migliaia 8 2 9 2 3" xfId="31910" xr:uid="{00000000-0005-0000-0000-000019880000}"/>
    <cellStyle name="Migliaia 8 2 9 3" xfId="14782" xr:uid="{00000000-0005-0000-0000-00001A880000}"/>
    <cellStyle name="Migliaia 8 2 9 3 2" xfId="37619" xr:uid="{00000000-0005-0000-0000-00001B880000}"/>
    <cellStyle name="Migliaia 8 2 9 4" xfId="26202" xr:uid="{00000000-0005-0000-0000-00001C880000}"/>
    <cellStyle name="Migliaia 8 3" xfId="267" xr:uid="{00000000-0005-0000-0000-00001D880000}"/>
    <cellStyle name="Migliaia 8 3 10" xfId="6180" xr:uid="{00000000-0005-0000-0000-00001E880000}"/>
    <cellStyle name="Migliaia 8 3 10 2" xfId="17597" xr:uid="{00000000-0005-0000-0000-00001F880000}"/>
    <cellStyle name="Migliaia 8 3 10 2 2" xfId="40434" xr:uid="{00000000-0005-0000-0000-000020880000}"/>
    <cellStyle name="Migliaia 8 3 10 3" xfId="29017" xr:uid="{00000000-0005-0000-0000-000021880000}"/>
    <cellStyle name="Migliaia 8 3 11" xfId="11889" xr:uid="{00000000-0005-0000-0000-000022880000}"/>
    <cellStyle name="Migliaia 8 3 11 2" xfId="34726" xr:uid="{00000000-0005-0000-0000-000023880000}"/>
    <cellStyle name="Migliaia 8 3 12" xfId="23309" xr:uid="{00000000-0005-0000-0000-000024880000}"/>
    <cellStyle name="Migliaia 8 3 2" xfId="427" xr:uid="{00000000-0005-0000-0000-000025880000}"/>
    <cellStyle name="Migliaia 8 3 2 10" xfId="12019" xr:uid="{00000000-0005-0000-0000-000026880000}"/>
    <cellStyle name="Migliaia 8 3 2 10 2" xfId="34856" xr:uid="{00000000-0005-0000-0000-000027880000}"/>
    <cellStyle name="Migliaia 8 3 2 11" xfId="23439" xr:uid="{00000000-0005-0000-0000-000028880000}"/>
    <cellStyle name="Migliaia 8 3 2 2" xfId="681" xr:uid="{00000000-0005-0000-0000-000029880000}"/>
    <cellStyle name="Migliaia 8 3 2 2 2" xfId="2243" xr:uid="{00000000-0005-0000-0000-00002A880000}"/>
    <cellStyle name="Migliaia 8 3 2 2 2 2" xfId="5099" xr:uid="{00000000-0005-0000-0000-00002B880000}"/>
    <cellStyle name="Migliaia 8 3 2 2 2 2 2" xfId="10807" xr:uid="{00000000-0005-0000-0000-00002C880000}"/>
    <cellStyle name="Migliaia 8 3 2 2 2 2 2 2" xfId="22225" xr:uid="{00000000-0005-0000-0000-00002D880000}"/>
    <cellStyle name="Migliaia 8 3 2 2 2 2 2 2 2" xfId="45062" xr:uid="{00000000-0005-0000-0000-00002E880000}"/>
    <cellStyle name="Migliaia 8 3 2 2 2 2 2 3" xfId="33645" xr:uid="{00000000-0005-0000-0000-00002F880000}"/>
    <cellStyle name="Migliaia 8 3 2 2 2 2 3" xfId="16517" xr:uid="{00000000-0005-0000-0000-000030880000}"/>
    <cellStyle name="Migliaia 8 3 2 2 2 2 3 2" xfId="39354" xr:uid="{00000000-0005-0000-0000-000031880000}"/>
    <cellStyle name="Migliaia 8 3 2 2 2 2 4" xfId="27937" xr:uid="{00000000-0005-0000-0000-000032880000}"/>
    <cellStyle name="Migliaia 8 3 2 2 2 3" xfId="7954" xr:uid="{00000000-0005-0000-0000-000033880000}"/>
    <cellStyle name="Migliaia 8 3 2 2 2 3 2" xfId="19371" xr:uid="{00000000-0005-0000-0000-000034880000}"/>
    <cellStyle name="Migliaia 8 3 2 2 2 3 2 2" xfId="42208" xr:uid="{00000000-0005-0000-0000-000035880000}"/>
    <cellStyle name="Migliaia 8 3 2 2 2 3 3" xfId="30791" xr:uid="{00000000-0005-0000-0000-000036880000}"/>
    <cellStyle name="Migliaia 8 3 2 2 2 4" xfId="13663" xr:uid="{00000000-0005-0000-0000-000037880000}"/>
    <cellStyle name="Migliaia 8 3 2 2 2 4 2" xfId="36500" xr:uid="{00000000-0005-0000-0000-000038880000}"/>
    <cellStyle name="Migliaia 8 3 2 2 2 5" xfId="25083" xr:uid="{00000000-0005-0000-0000-000039880000}"/>
    <cellStyle name="Migliaia 8 3 2 2 3" xfId="3672" xr:uid="{00000000-0005-0000-0000-00003A880000}"/>
    <cellStyle name="Migliaia 8 3 2 2 3 2" xfId="9381" xr:uid="{00000000-0005-0000-0000-00003B880000}"/>
    <cellStyle name="Migliaia 8 3 2 2 3 2 2" xfId="20798" xr:uid="{00000000-0005-0000-0000-00003C880000}"/>
    <cellStyle name="Migliaia 8 3 2 2 3 2 2 2" xfId="43635" xr:uid="{00000000-0005-0000-0000-00003D880000}"/>
    <cellStyle name="Migliaia 8 3 2 2 3 2 3" xfId="32218" xr:uid="{00000000-0005-0000-0000-00003E880000}"/>
    <cellStyle name="Migliaia 8 3 2 2 3 3" xfId="15090" xr:uid="{00000000-0005-0000-0000-00003F880000}"/>
    <cellStyle name="Migliaia 8 3 2 2 3 3 2" xfId="37927" xr:uid="{00000000-0005-0000-0000-000040880000}"/>
    <cellStyle name="Migliaia 8 3 2 2 3 4" xfId="26510" xr:uid="{00000000-0005-0000-0000-000041880000}"/>
    <cellStyle name="Migliaia 8 3 2 2 4" xfId="6527" xr:uid="{00000000-0005-0000-0000-000042880000}"/>
    <cellStyle name="Migliaia 8 3 2 2 4 2" xfId="17944" xr:uid="{00000000-0005-0000-0000-000043880000}"/>
    <cellStyle name="Migliaia 8 3 2 2 4 2 2" xfId="40781" xr:uid="{00000000-0005-0000-0000-000044880000}"/>
    <cellStyle name="Migliaia 8 3 2 2 4 3" xfId="29364" xr:uid="{00000000-0005-0000-0000-000045880000}"/>
    <cellStyle name="Migliaia 8 3 2 2 5" xfId="12236" xr:uid="{00000000-0005-0000-0000-000046880000}"/>
    <cellStyle name="Migliaia 8 3 2 2 5 2" xfId="35073" xr:uid="{00000000-0005-0000-0000-000047880000}"/>
    <cellStyle name="Migliaia 8 3 2 2 6" xfId="23656" xr:uid="{00000000-0005-0000-0000-000048880000}"/>
    <cellStyle name="Migliaia 8 3 2 3" xfId="941" xr:uid="{00000000-0005-0000-0000-000049880000}"/>
    <cellStyle name="Migliaia 8 3 2 3 2" xfId="2460" xr:uid="{00000000-0005-0000-0000-00004A880000}"/>
    <cellStyle name="Migliaia 8 3 2 3 2 2" xfId="5316" xr:uid="{00000000-0005-0000-0000-00004B880000}"/>
    <cellStyle name="Migliaia 8 3 2 3 2 2 2" xfId="11024" xr:uid="{00000000-0005-0000-0000-00004C880000}"/>
    <cellStyle name="Migliaia 8 3 2 3 2 2 2 2" xfId="22442" xr:uid="{00000000-0005-0000-0000-00004D880000}"/>
    <cellStyle name="Migliaia 8 3 2 3 2 2 2 2 2" xfId="45279" xr:uid="{00000000-0005-0000-0000-00004E880000}"/>
    <cellStyle name="Migliaia 8 3 2 3 2 2 2 3" xfId="33862" xr:uid="{00000000-0005-0000-0000-00004F880000}"/>
    <cellStyle name="Migliaia 8 3 2 3 2 2 3" xfId="16734" xr:uid="{00000000-0005-0000-0000-000050880000}"/>
    <cellStyle name="Migliaia 8 3 2 3 2 2 3 2" xfId="39571" xr:uid="{00000000-0005-0000-0000-000051880000}"/>
    <cellStyle name="Migliaia 8 3 2 3 2 2 4" xfId="28154" xr:uid="{00000000-0005-0000-0000-000052880000}"/>
    <cellStyle name="Migliaia 8 3 2 3 2 3" xfId="8171" xr:uid="{00000000-0005-0000-0000-000053880000}"/>
    <cellStyle name="Migliaia 8 3 2 3 2 3 2" xfId="19588" xr:uid="{00000000-0005-0000-0000-000054880000}"/>
    <cellStyle name="Migliaia 8 3 2 3 2 3 2 2" xfId="42425" xr:uid="{00000000-0005-0000-0000-000055880000}"/>
    <cellStyle name="Migliaia 8 3 2 3 2 3 3" xfId="31008" xr:uid="{00000000-0005-0000-0000-000056880000}"/>
    <cellStyle name="Migliaia 8 3 2 3 2 4" xfId="13880" xr:uid="{00000000-0005-0000-0000-000057880000}"/>
    <cellStyle name="Migliaia 8 3 2 3 2 4 2" xfId="36717" xr:uid="{00000000-0005-0000-0000-000058880000}"/>
    <cellStyle name="Migliaia 8 3 2 3 2 5" xfId="25300" xr:uid="{00000000-0005-0000-0000-000059880000}"/>
    <cellStyle name="Migliaia 8 3 2 3 3" xfId="3889" xr:uid="{00000000-0005-0000-0000-00005A880000}"/>
    <cellStyle name="Migliaia 8 3 2 3 3 2" xfId="9598" xr:uid="{00000000-0005-0000-0000-00005B880000}"/>
    <cellStyle name="Migliaia 8 3 2 3 3 2 2" xfId="21015" xr:uid="{00000000-0005-0000-0000-00005C880000}"/>
    <cellStyle name="Migliaia 8 3 2 3 3 2 2 2" xfId="43852" xr:uid="{00000000-0005-0000-0000-00005D880000}"/>
    <cellStyle name="Migliaia 8 3 2 3 3 2 3" xfId="32435" xr:uid="{00000000-0005-0000-0000-00005E880000}"/>
    <cellStyle name="Migliaia 8 3 2 3 3 3" xfId="15307" xr:uid="{00000000-0005-0000-0000-00005F880000}"/>
    <cellStyle name="Migliaia 8 3 2 3 3 3 2" xfId="38144" xr:uid="{00000000-0005-0000-0000-000060880000}"/>
    <cellStyle name="Migliaia 8 3 2 3 3 4" xfId="26727" xr:uid="{00000000-0005-0000-0000-000061880000}"/>
    <cellStyle name="Migliaia 8 3 2 3 4" xfId="6744" xr:uid="{00000000-0005-0000-0000-000062880000}"/>
    <cellStyle name="Migliaia 8 3 2 3 4 2" xfId="18161" xr:uid="{00000000-0005-0000-0000-000063880000}"/>
    <cellStyle name="Migliaia 8 3 2 3 4 2 2" xfId="40998" xr:uid="{00000000-0005-0000-0000-000064880000}"/>
    <cellStyle name="Migliaia 8 3 2 3 4 3" xfId="29581" xr:uid="{00000000-0005-0000-0000-000065880000}"/>
    <cellStyle name="Migliaia 8 3 2 3 5" xfId="12453" xr:uid="{00000000-0005-0000-0000-000066880000}"/>
    <cellStyle name="Migliaia 8 3 2 3 5 2" xfId="35290" xr:uid="{00000000-0005-0000-0000-000067880000}"/>
    <cellStyle name="Migliaia 8 3 2 3 6" xfId="23873" xr:uid="{00000000-0005-0000-0000-000068880000}"/>
    <cellStyle name="Migliaia 8 3 2 4" xfId="1188" xr:uid="{00000000-0005-0000-0000-000069880000}"/>
    <cellStyle name="Migliaia 8 3 2 4 2" xfId="2677" xr:uid="{00000000-0005-0000-0000-00006A880000}"/>
    <cellStyle name="Migliaia 8 3 2 4 2 2" xfId="5533" xr:uid="{00000000-0005-0000-0000-00006B880000}"/>
    <cellStyle name="Migliaia 8 3 2 4 2 2 2" xfId="11241" xr:uid="{00000000-0005-0000-0000-00006C880000}"/>
    <cellStyle name="Migliaia 8 3 2 4 2 2 2 2" xfId="22659" xr:uid="{00000000-0005-0000-0000-00006D880000}"/>
    <cellStyle name="Migliaia 8 3 2 4 2 2 2 2 2" xfId="45496" xr:uid="{00000000-0005-0000-0000-00006E880000}"/>
    <cellStyle name="Migliaia 8 3 2 4 2 2 2 3" xfId="34079" xr:uid="{00000000-0005-0000-0000-00006F880000}"/>
    <cellStyle name="Migliaia 8 3 2 4 2 2 3" xfId="16951" xr:uid="{00000000-0005-0000-0000-000070880000}"/>
    <cellStyle name="Migliaia 8 3 2 4 2 2 3 2" xfId="39788" xr:uid="{00000000-0005-0000-0000-000071880000}"/>
    <cellStyle name="Migliaia 8 3 2 4 2 2 4" xfId="28371" xr:uid="{00000000-0005-0000-0000-000072880000}"/>
    <cellStyle name="Migliaia 8 3 2 4 2 3" xfId="8388" xr:uid="{00000000-0005-0000-0000-000073880000}"/>
    <cellStyle name="Migliaia 8 3 2 4 2 3 2" xfId="19805" xr:uid="{00000000-0005-0000-0000-000074880000}"/>
    <cellStyle name="Migliaia 8 3 2 4 2 3 2 2" xfId="42642" xr:uid="{00000000-0005-0000-0000-000075880000}"/>
    <cellStyle name="Migliaia 8 3 2 4 2 3 3" xfId="31225" xr:uid="{00000000-0005-0000-0000-000076880000}"/>
    <cellStyle name="Migliaia 8 3 2 4 2 4" xfId="14097" xr:uid="{00000000-0005-0000-0000-000077880000}"/>
    <cellStyle name="Migliaia 8 3 2 4 2 4 2" xfId="36934" xr:uid="{00000000-0005-0000-0000-000078880000}"/>
    <cellStyle name="Migliaia 8 3 2 4 2 5" xfId="25517" xr:uid="{00000000-0005-0000-0000-000079880000}"/>
    <cellStyle name="Migliaia 8 3 2 4 3" xfId="4106" xr:uid="{00000000-0005-0000-0000-00007A880000}"/>
    <cellStyle name="Migliaia 8 3 2 4 3 2" xfId="9815" xr:uid="{00000000-0005-0000-0000-00007B880000}"/>
    <cellStyle name="Migliaia 8 3 2 4 3 2 2" xfId="21232" xr:uid="{00000000-0005-0000-0000-00007C880000}"/>
    <cellStyle name="Migliaia 8 3 2 4 3 2 2 2" xfId="44069" xr:uid="{00000000-0005-0000-0000-00007D880000}"/>
    <cellStyle name="Migliaia 8 3 2 4 3 2 3" xfId="32652" xr:uid="{00000000-0005-0000-0000-00007E880000}"/>
    <cellStyle name="Migliaia 8 3 2 4 3 3" xfId="15524" xr:uid="{00000000-0005-0000-0000-00007F880000}"/>
    <cellStyle name="Migliaia 8 3 2 4 3 3 2" xfId="38361" xr:uid="{00000000-0005-0000-0000-000080880000}"/>
    <cellStyle name="Migliaia 8 3 2 4 3 4" xfId="26944" xr:uid="{00000000-0005-0000-0000-000081880000}"/>
    <cellStyle name="Migliaia 8 3 2 4 4" xfId="6961" xr:uid="{00000000-0005-0000-0000-000082880000}"/>
    <cellStyle name="Migliaia 8 3 2 4 4 2" xfId="18378" xr:uid="{00000000-0005-0000-0000-000083880000}"/>
    <cellStyle name="Migliaia 8 3 2 4 4 2 2" xfId="41215" xr:uid="{00000000-0005-0000-0000-000084880000}"/>
    <cellStyle name="Migliaia 8 3 2 4 4 3" xfId="29798" xr:uid="{00000000-0005-0000-0000-000085880000}"/>
    <cellStyle name="Migliaia 8 3 2 4 5" xfId="12670" xr:uid="{00000000-0005-0000-0000-000086880000}"/>
    <cellStyle name="Migliaia 8 3 2 4 5 2" xfId="35507" xr:uid="{00000000-0005-0000-0000-000087880000}"/>
    <cellStyle name="Migliaia 8 3 2 4 6" xfId="24090" xr:uid="{00000000-0005-0000-0000-000088880000}"/>
    <cellStyle name="Migliaia 8 3 2 5" xfId="1435" xr:uid="{00000000-0005-0000-0000-000089880000}"/>
    <cellStyle name="Migliaia 8 3 2 5 2" xfId="2894" xr:uid="{00000000-0005-0000-0000-00008A880000}"/>
    <cellStyle name="Migliaia 8 3 2 5 2 2" xfId="5750" xr:uid="{00000000-0005-0000-0000-00008B880000}"/>
    <cellStyle name="Migliaia 8 3 2 5 2 2 2" xfId="11458" xr:uid="{00000000-0005-0000-0000-00008C880000}"/>
    <cellStyle name="Migliaia 8 3 2 5 2 2 2 2" xfId="22876" xr:uid="{00000000-0005-0000-0000-00008D880000}"/>
    <cellStyle name="Migliaia 8 3 2 5 2 2 2 2 2" xfId="45713" xr:uid="{00000000-0005-0000-0000-00008E880000}"/>
    <cellStyle name="Migliaia 8 3 2 5 2 2 2 3" xfId="34296" xr:uid="{00000000-0005-0000-0000-00008F880000}"/>
    <cellStyle name="Migliaia 8 3 2 5 2 2 3" xfId="17168" xr:uid="{00000000-0005-0000-0000-000090880000}"/>
    <cellStyle name="Migliaia 8 3 2 5 2 2 3 2" xfId="40005" xr:uid="{00000000-0005-0000-0000-000091880000}"/>
    <cellStyle name="Migliaia 8 3 2 5 2 2 4" xfId="28588" xr:uid="{00000000-0005-0000-0000-000092880000}"/>
    <cellStyle name="Migliaia 8 3 2 5 2 3" xfId="8605" xr:uid="{00000000-0005-0000-0000-000093880000}"/>
    <cellStyle name="Migliaia 8 3 2 5 2 3 2" xfId="20022" xr:uid="{00000000-0005-0000-0000-000094880000}"/>
    <cellStyle name="Migliaia 8 3 2 5 2 3 2 2" xfId="42859" xr:uid="{00000000-0005-0000-0000-000095880000}"/>
    <cellStyle name="Migliaia 8 3 2 5 2 3 3" xfId="31442" xr:uid="{00000000-0005-0000-0000-000096880000}"/>
    <cellStyle name="Migliaia 8 3 2 5 2 4" xfId="14314" xr:uid="{00000000-0005-0000-0000-000097880000}"/>
    <cellStyle name="Migliaia 8 3 2 5 2 4 2" xfId="37151" xr:uid="{00000000-0005-0000-0000-000098880000}"/>
    <cellStyle name="Migliaia 8 3 2 5 2 5" xfId="25734" xr:uid="{00000000-0005-0000-0000-000099880000}"/>
    <cellStyle name="Migliaia 8 3 2 5 3" xfId="4323" xr:uid="{00000000-0005-0000-0000-00009A880000}"/>
    <cellStyle name="Migliaia 8 3 2 5 3 2" xfId="10032" xr:uid="{00000000-0005-0000-0000-00009B880000}"/>
    <cellStyle name="Migliaia 8 3 2 5 3 2 2" xfId="21449" xr:uid="{00000000-0005-0000-0000-00009C880000}"/>
    <cellStyle name="Migliaia 8 3 2 5 3 2 2 2" xfId="44286" xr:uid="{00000000-0005-0000-0000-00009D880000}"/>
    <cellStyle name="Migliaia 8 3 2 5 3 2 3" xfId="32869" xr:uid="{00000000-0005-0000-0000-00009E880000}"/>
    <cellStyle name="Migliaia 8 3 2 5 3 3" xfId="15741" xr:uid="{00000000-0005-0000-0000-00009F880000}"/>
    <cellStyle name="Migliaia 8 3 2 5 3 3 2" xfId="38578" xr:uid="{00000000-0005-0000-0000-0000A0880000}"/>
    <cellStyle name="Migliaia 8 3 2 5 3 4" xfId="27161" xr:uid="{00000000-0005-0000-0000-0000A1880000}"/>
    <cellStyle name="Migliaia 8 3 2 5 4" xfId="7178" xr:uid="{00000000-0005-0000-0000-0000A2880000}"/>
    <cellStyle name="Migliaia 8 3 2 5 4 2" xfId="18595" xr:uid="{00000000-0005-0000-0000-0000A3880000}"/>
    <cellStyle name="Migliaia 8 3 2 5 4 2 2" xfId="41432" xr:uid="{00000000-0005-0000-0000-0000A4880000}"/>
    <cellStyle name="Migliaia 8 3 2 5 4 3" xfId="30015" xr:uid="{00000000-0005-0000-0000-0000A5880000}"/>
    <cellStyle name="Migliaia 8 3 2 5 5" xfId="12887" xr:uid="{00000000-0005-0000-0000-0000A6880000}"/>
    <cellStyle name="Migliaia 8 3 2 5 5 2" xfId="35724" xr:uid="{00000000-0005-0000-0000-0000A7880000}"/>
    <cellStyle name="Migliaia 8 3 2 5 6" xfId="24307" xr:uid="{00000000-0005-0000-0000-0000A8880000}"/>
    <cellStyle name="Migliaia 8 3 2 6" xfId="1682" xr:uid="{00000000-0005-0000-0000-0000A9880000}"/>
    <cellStyle name="Migliaia 8 3 2 6 2" xfId="3111" xr:uid="{00000000-0005-0000-0000-0000AA880000}"/>
    <cellStyle name="Migliaia 8 3 2 6 2 2" xfId="5967" xr:uid="{00000000-0005-0000-0000-0000AB880000}"/>
    <cellStyle name="Migliaia 8 3 2 6 2 2 2" xfId="11675" xr:uid="{00000000-0005-0000-0000-0000AC880000}"/>
    <cellStyle name="Migliaia 8 3 2 6 2 2 2 2" xfId="23093" xr:uid="{00000000-0005-0000-0000-0000AD880000}"/>
    <cellStyle name="Migliaia 8 3 2 6 2 2 2 2 2" xfId="45930" xr:uid="{00000000-0005-0000-0000-0000AE880000}"/>
    <cellStyle name="Migliaia 8 3 2 6 2 2 2 3" xfId="34513" xr:uid="{00000000-0005-0000-0000-0000AF880000}"/>
    <cellStyle name="Migliaia 8 3 2 6 2 2 3" xfId="17385" xr:uid="{00000000-0005-0000-0000-0000B0880000}"/>
    <cellStyle name="Migliaia 8 3 2 6 2 2 3 2" xfId="40222" xr:uid="{00000000-0005-0000-0000-0000B1880000}"/>
    <cellStyle name="Migliaia 8 3 2 6 2 2 4" xfId="28805" xr:uid="{00000000-0005-0000-0000-0000B2880000}"/>
    <cellStyle name="Migliaia 8 3 2 6 2 3" xfId="8822" xr:uid="{00000000-0005-0000-0000-0000B3880000}"/>
    <cellStyle name="Migliaia 8 3 2 6 2 3 2" xfId="20239" xr:uid="{00000000-0005-0000-0000-0000B4880000}"/>
    <cellStyle name="Migliaia 8 3 2 6 2 3 2 2" xfId="43076" xr:uid="{00000000-0005-0000-0000-0000B5880000}"/>
    <cellStyle name="Migliaia 8 3 2 6 2 3 3" xfId="31659" xr:uid="{00000000-0005-0000-0000-0000B6880000}"/>
    <cellStyle name="Migliaia 8 3 2 6 2 4" xfId="14531" xr:uid="{00000000-0005-0000-0000-0000B7880000}"/>
    <cellStyle name="Migliaia 8 3 2 6 2 4 2" xfId="37368" xr:uid="{00000000-0005-0000-0000-0000B8880000}"/>
    <cellStyle name="Migliaia 8 3 2 6 2 5" xfId="25951" xr:uid="{00000000-0005-0000-0000-0000B9880000}"/>
    <cellStyle name="Migliaia 8 3 2 6 3" xfId="4540" xr:uid="{00000000-0005-0000-0000-0000BA880000}"/>
    <cellStyle name="Migliaia 8 3 2 6 3 2" xfId="10249" xr:uid="{00000000-0005-0000-0000-0000BB880000}"/>
    <cellStyle name="Migliaia 8 3 2 6 3 2 2" xfId="21666" xr:uid="{00000000-0005-0000-0000-0000BC880000}"/>
    <cellStyle name="Migliaia 8 3 2 6 3 2 2 2" xfId="44503" xr:uid="{00000000-0005-0000-0000-0000BD880000}"/>
    <cellStyle name="Migliaia 8 3 2 6 3 2 3" xfId="33086" xr:uid="{00000000-0005-0000-0000-0000BE880000}"/>
    <cellStyle name="Migliaia 8 3 2 6 3 3" xfId="15958" xr:uid="{00000000-0005-0000-0000-0000BF880000}"/>
    <cellStyle name="Migliaia 8 3 2 6 3 3 2" xfId="38795" xr:uid="{00000000-0005-0000-0000-0000C0880000}"/>
    <cellStyle name="Migliaia 8 3 2 6 3 4" xfId="27378" xr:uid="{00000000-0005-0000-0000-0000C1880000}"/>
    <cellStyle name="Migliaia 8 3 2 6 4" xfId="7395" xr:uid="{00000000-0005-0000-0000-0000C2880000}"/>
    <cellStyle name="Migliaia 8 3 2 6 4 2" xfId="18812" xr:uid="{00000000-0005-0000-0000-0000C3880000}"/>
    <cellStyle name="Migliaia 8 3 2 6 4 2 2" xfId="41649" xr:uid="{00000000-0005-0000-0000-0000C4880000}"/>
    <cellStyle name="Migliaia 8 3 2 6 4 3" xfId="30232" xr:uid="{00000000-0005-0000-0000-0000C5880000}"/>
    <cellStyle name="Migliaia 8 3 2 6 5" xfId="13104" xr:uid="{00000000-0005-0000-0000-0000C6880000}"/>
    <cellStyle name="Migliaia 8 3 2 6 5 2" xfId="35941" xr:uid="{00000000-0005-0000-0000-0000C7880000}"/>
    <cellStyle name="Migliaia 8 3 2 6 6" xfId="24524" xr:uid="{00000000-0005-0000-0000-0000C8880000}"/>
    <cellStyle name="Migliaia 8 3 2 7" xfId="2026" xr:uid="{00000000-0005-0000-0000-0000C9880000}"/>
    <cellStyle name="Migliaia 8 3 2 7 2" xfId="4882" xr:uid="{00000000-0005-0000-0000-0000CA880000}"/>
    <cellStyle name="Migliaia 8 3 2 7 2 2" xfId="10590" xr:uid="{00000000-0005-0000-0000-0000CB880000}"/>
    <cellStyle name="Migliaia 8 3 2 7 2 2 2" xfId="22008" xr:uid="{00000000-0005-0000-0000-0000CC880000}"/>
    <cellStyle name="Migliaia 8 3 2 7 2 2 2 2" xfId="44845" xr:uid="{00000000-0005-0000-0000-0000CD880000}"/>
    <cellStyle name="Migliaia 8 3 2 7 2 2 3" xfId="33428" xr:uid="{00000000-0005-0000-0000-0000CE880000}"/>
    <cellStyle name="Migliaia 8 3 2 7 2 3" xfId="16300" xr:uid="{00000000-0005-0000-0000-0000CF880000}"/>
    <cellStyle name="Migliaia 8 3 2 7 2 3 2" xfId="39137" xr:uid="{00000000-0005-0000-0000-0000D0880000}"/>
    <cellStyle name="Migliaia 8 3 2 7 2 4" xfId="27720" xr:uid="{00000000-0005-0000-0000-0000D1880000}"/>
    <cellStyle name="Migliaia 8 3 2 7 3" xfId="7737" xr:uid="{00000000-0005-0000-0000-0000D2880000}"/>
    <cellStyle name="Migliaia 8 3 2 7 3 2" xfId="19154" xr:uid="{00000000-0005-0000-0000-0000D3880000}"/>
    <cellStyle name="Migliaia 8 3 2 7 3 2 2" xfId="41991" xr:uid="{00000000-0005-0000-0000-0000D4880000}"/>
    <cellStyle name="Migliaia 8 3 2 7 3 3" xfId="30574" xr:uid="{00000000-0005-0000-0000-0000D5880000}"/>
    <cellStyle name="Migliaia 8 3 2 7 4" xfId="13446" xr:uid="{00000000-0005-0000-0000-0000D6880000}"/>
    <cellStyle name="Migliaia 8 3 2 7 4 2" xfId="36283" xr:uid="{00000000-0005-0000-0000-0000D7880000}"/>
    <cellStyle name="Migliaia 8 3 2 7 5" xfId="24866" xr:uid="{00000000-0005-0000-0000-0000D8880000}"/>
    <cellStyle name="Migliaia 8 3 2 8" xfId="3455" xr:uid="{00000000-0005-0000-0000-0000D9880000}"/>
    <cellStyle name="Migliaia 8 3 2 8 2" xfId="9164" xr:uid="{00000000-0005-0000-0000-0000DA880000}"/>
    <cellStyle name="Migliaia 8 3 2 8 2 2" xfId="20581" xr:uid="{00000000-0005-0000-0000-0000DB880000}"/>
    <cellStyle name="Migliaia 8 3 2 8 2 2 2" xfId="43418" xr:uid="{00000000-0005-0000-0000-0000DC880000}"/>
    <cellStyle name="Migliaia 8 3 2 8 2 3" xfId="32001" xr:uid="{00000000-0005-0000-0000-0000DD880000}"/>
    <cellStyle name="Migliaia 8 3 2 8 3" xfId="14873" xr:uid="{00000000-0005-0000-0000-0000DE880000}"/>
    <cellStyle name="Migliaia 8 3 2 8 3 2" xfId="37710" xr:uid="{00000000-0005-0000-0000-0000DF880000}"/>
    <cellStyle name="Migliaia 8 3 2 8 4" xfId="26293" xr:uid="{00000000-0005-0000-0000-0000E0880000}"/>
    <cellStyle name="Migliaia 8 3 2 9" xfId="6310" xr:uid="{00000000-0005-0000-0000-0000E1880000}"/>
    <cellStyle name="Migliaia 8 3 2 9 2" xfId="17727" xr:uid="{00000000-0005-0000-0000-0000E2880000}"/>
    <cellStyle name="Migliaia 8 3 2 9 2 2" xfId="40564" xr:uid="{00000000-0005-0000-0000-0000E3880000}"/>
    <cellStyle name="Migliaia 8 3 2 9 3" xfId="29147" xr:uid="{00000000-0005-0000-0000-0000E4880000}"/>
    <cellStyle name="Migliaia 8 3 3" xfId="547" xr:uid="{00000000-0005-0000-0000-0000E5880000}"/>
    <cellStyle name="Migliaia 8 3 3 2" xfId="2129" xr:uid="{00000000-0005-0000-0000-0000E6880000}"/>
    <cellStyle name="Migliaia 8 3 3 2 2" xfId="4985" xr:uid="{00000000-0005-0000-0000-0000E7880000}"/>
    <cellStyle name="Migliaia 8 3 3 2 2 2" xfId="10693" xr:uid="{00000000-0005-0000-0000-0000E8880000}"/>
    <cellStyle name="Migliaia 8 3 3 2 2 2 2" xfId="22111" xr:uid="{00000000-0005-0000-0000-0000E9880000}"/>
    <cellStyle name="Migliaia 8 3 3 2 2 2 2 2" xfId="44948" xr:uid="{00000000-0005-0000-0000-0000EA880000}"/>
    <cellStyle name="Migliaia 8 3 3 2 2 2 3" xfId="33531" xr:uid="{00000000-0005-0000-0000-0000EB880000}"/>
    <cellStyle name="Migliaia 8 3 3 2 2 3" xfId="16403" xr:uid="{00000000-0005-0000-0000-0000EC880000}"/>
    <cellStyle name="Migliaia 8 3 3 2 2 3 2" xfId="39240" xr:uid="{00000000-0005-0000-0000-0000ED880000}"/>
    <cellStyle name="Migliaia 8 3 3 2 2 4" xfId="27823" xr:uid="{00000000-0005-0000-0000-0000EE880000}"/>
    <cellStyle name="Migliaia 8 3 3 2 3" xfId="7840" xr:uid="{00000000-0005-0000-0000-0000EF880000}"/>
    <cellStyle name="Migliaia 8 3 3 2 3 2" xfId="19257" xr:uid="{00000000-0005-0000-0000-0000F0880000}"/>
    <cellStyle name="Migliaia 8 3 3 2 3 2 2" xfId="42094" xr:uid="{00000000-0005-0000-0000-0000F1880000}"/>
    <cellStyle name="Migliaia 8 3 3 2 3 3" xfId="30677" xr:uid="{00000000-0005-0000-0000-0000F2880000}"/>
    <cellStyle name="Migliaia 8 3 3 2 4" xfId="13549" xr:uid="{00000000-0005-0000-0000-0000F3880000}"/>
    <cellStyle name="Migliaia 8 3 3 2 4 2" xfId="36386" xr:uid="{00000000-0005-0000-0000-0000F4880000}"/>
    <cellStyle name="Migliaia 8 3 3 2 5" xfId="24969" xr:uid="{00000000-0005-0000-0000-0000F5880000}"/>
    <cellStyle name="Migliaia 8 3 3 3" xfId="3558" xr:uid="{00000000-0005-0000-0000-0000F6880000}"/>
    <cellStyle name="Migliaia 8 3 3 3 2" xfId="9267" xr:uid="{00000000-0005-0000-0000-0000F7880000}"/>
    <cellStyle name="Migliaia 8 3 3 3 2 2" xfId="20684" xr:uid="{00000000-0005-0000-0000-0000F8880000}"/>
    <cellStyle name="Migliaia 8 3 3 3 2 2 2" xfId="43521" xr:uid="{00000000-0005-0000-0000-0000F9880000}"/>
    <cellStyle name="Migliaia 8 3 3 3 2 3" xfId="32104" xr:uid="{00000000-0005-0000-0000-0000FA880000}"/>
    <cellStyle name="Migliaia 8 3 3 3 3" xfId="14976" xr:uid="{00000000-0005-0000-0000-0000FB880000}"/>
    <cellStyle name="Migliaia 8 3 3 3 3 2" xfId="37813" xr:uid="{00000000-0005-0000-0000-0000FC880000}"/>
    <cellStyle name="Migliaia 8 3 3 3 4" xfId="26396" xr:uid="{00000000-0005-0000-0000-0000FD880000}"/>
    <cellStyle name="Migliaia 8 3 3 4" xfId="6413" xr:uid="{00000000-0005-0000-0000-0000FE880000}"/>
    <cellStyle name="Migliaia 8 3 3 4 2" xfId="17830" xr:uid="{00000000-0005-0000-0000-0000FF880000}"/>
    <cellStyle name="Migliaia 8 3 3 4 2 2" xfId="40667" xr:uid="{00000000-0005-0000-0000-000000890000}"/>
    <cellStyle name="Migliaia 8 3 3 4 3" xfId="29250" xr:uid="{00000000-0005-0000-0000-000001890000}"/>
    <cellStyle name="Migliaia 8 3 3 5" xfId="12122" xr:uid="{00000000-0005-0000-0000-000002890000}"/>
    <cellStyle name="Migliaia 8 3 3 5 2" xfId="34959" xr:uid="{00000000-0005-0000-0000-000003890000}"/>
    <cellStyle name="Migliaia 8 3 3 6" xfId="23542" xr:uid="{00000000-0005-0000-0000-000004890000}"/>
    <cellStyle name="Migliaia 8 3 4" xfId="810" xr:uid="{00000000-0005-0000-0000-000005890000}"/>
    <cellStyle name="Migliaia 8 3 4 2" xfId="2346" xr:uid="{00000000-0005-0000-0000-000006890000}"/>
    <cellStyle name="Migliaia 8 3 4 2 2" xfId="5202" xr:uid="{00000000-0005-0000-0000-000007890000}"/>
    <cellStyle name="Migliaia 8 3 4 2 2 2" xfId="10910" xr:uid="{00000000-0005-0000-0000-000008890000}"/>
    <cellStyle name="Migliaia 8 3 4 2 2 2 2" xfId="22328" xr:uid="{00000000-0005-0000-0000-000009890000}"/>
    <cellStyle name="Migliaia 8 3 4 2 2 2 2 2" xfId="45165" xr:uid="{00000000-0005-0000-0000-00000A890000}"/>
    <cellStyle name="Migliaia 8 3 4 2 2 2 3" xfId="33748" xr:uid="{00000000-0005-0000-0000-00000B890000}"/>
    <cellStyle name="Migliaia 8 3 4 2 2 3" xfId="16620" xr:uid="{00000000-0005-0000-0000-00000C890000}"/>
    <cellStyle name="Migliaia 8 3 4 2 2 3 2" xfId="39457" xr:uid="{00000000-0005-0000-0000-00000D890000}"/>
    <cellStyle name="Migliaia 8 3 4 2 2 4" xfId="28040" xr:uid="{00000000-0005-0000-0000-00000E890000}"/>
    <cellStyle name="Migliaia 8 3 4 2 3" xfId="8057" xr:uid="{00000000-0005-0000-0000-00000F890000}"/>
    <cellStyle name="Migliaia 8 3 4 2 3 2" xfId="19474" xr:uid="{00000000-0005-0000-0000-000010890000}"/>
    <cellStyle name="Migliaia 8 3 4 2 3 2 2" xfId="42311" xr:uid="{00000000-0005-0000-0000-000011890000}"/>
    <cellStyle name="Migliaia 8 3 4 2 3 3" xfId="30894" xr:uid="{00000000-0005-0000-0000-000012890000}"/>
    <cellStyle name="Migliaia 8 3 4 2 4" xfId="13766" xr:uid="{00000000-0005-0000-0000-000013890000}"/>
    <cellStyle name="Migliaia 8 3 4 2 4 2" xfId="36603" xr:uid="{00000000-0005-0000-0000-000014890000}"/>
    <cellStyle name="Migliaia 8 3 4 2 5" xfId="25186" xr:uid="{00000000-0005-0000-0000-000015890000}"/>
    <cellStyle name="Migliaia 8 3 4 3" xfId="3775" xr:uid="{00000000-0005-0000-0000-000016890000}"/>
    <cellStyle name="Migliaia 8 3 4 3 2" xfId="9484" xr:uid="{00000000-0005-0000-0000-000017890000}"/>
    <cellStyle name="Migliaia 8 3 4 3 2 2" xfId="20901" xr:uid="{00000000-0005-0000-0000-000018890000}"/>
    <cellStyle name="Migliaia 8 3 4 3 2 2 2" xfId="43738" xr:uid="{00000000-0005-0000-0000-000019890000}"/>
    <cellStyle name="Migliaia 8 3 4 3 2 3" xfId="32321" xr:uid="{00000000-0005-0000-0000-00001A890000}"/>
    <cellStyle name="Migliaia 8 3 4 3 3" xfId="15193" xr:uid="{00000000-0005-0000-0000-00001B890000}"/>
    <cellStyle name="Migliaia 8 3 4 3 3 2" xfId="38030" xr:uid="{00000000-0005-0000-0000-00001C890000}"/>
    <cellStyle name="Migliaia 8 3 4 3 4" xfId="26613" xr:uid="{00000000-0005-0000-0000-00001D890000}"/>
    <cellStyle name="Migliaia 8 3 4 4" xfId="6630" xr:uid="{00000000-0005-0000-0000-00001E890000}"/>
    <cellStyle name="Migliaia 8 3 4 4 2" xfId="18047" xr:uid="{00000000-0005-0000-0000-00001F890000}"/>
    <cellStyle name="Migliaia 8 3 4 4 2 2" xfId="40884" xr:uid="{00000000-0005-0000-0000-000020890000}"/>
    <cellStyle name="Migliaia 8 3 4 4 3" xfId="29467" xr:uid="{00000000-0005-0000-0000-000021890000}"/>
    <cellStyle name="Migliaia 8 3 4 5" xfId="12339" xr:uid="{00000000-0005-0000-0000-000022890000}"/>
    <cellStyle name="Migliaia 8 3 4 5 2" xfId="35176" xr:uid="{00000000-0005-0000-0000-000023890000}"/>
    <cellStyle name="Migliaia 8 3 4 6" xfId="23759" xr:uid="{00000000-0005-0000-0000-000024890000}"/>
    <cellStyle name="Migliaia 8 3 5" xfId="1057" xr:uid="{00000000-0005-0000-0000-000025890000}"/>
    <cellStyle name="Migliaia 8 3 5 2" xfId="2563" xr:uid="{00000000-0005-0000-0000-000026890000}"/>
    <cellStyle name="Migliaia 8 3 5 2 2" xfId="5419" xr:uid="{00000000-0005-0000-0000-000027890000}"/>
    <cellStyle name="Migliaia 8 3 5 2 2 2" xfId="11127" xr:uid="{00000000-0005-0000-0000-000028890000}"/>
    <cellStyle name="Migliaia 8 3 5 2 2 2 2" xfId="22545" xr:uid="{00000000-0005-0000-0000-000029890000}"/>
    <cellStyle name="Migliaia 8 3 5 2 2 2 2 2" xfId="45382" xr:uid="{00000000-0005-0000-0000-00002A890000}"/>
    <cellStyle name="Migliaia 8 3 5 2 2 2 3" xfId="33965" xr:uid="{00000000-0005-0000-0000-00002B890000}"/>
    <cellStyle name="Migliaia 8 3 5 2 2 3" xfId="16837" xr:uid="{00000000-0005-0000-0000-00002C890000}"/>
    <cellStyle name="Migliaia 8 3 5 2 2 3 2" xfId="39674" xr:uid="{00000000-0005-0000-0000-00002D890000}"/>
    <cellStyle name="Migliaia 8 3 5 2 2 4" xfId="28257" xr:uid="{00000000-0005-0000-0000-00002E890000}"/>
    <cellStyle name="Migliaia 8 3 5 2 3" xfId="8274" xr:uid="{00000000-0005-0000-0000-00002F890000}"/>
    <cellStyle name="Migliaia 8 3 5 2 3 2" xfId="19691" xr:uid="{00000000-0005-0000-0000-000030890000}"/>
    <cellStyle name="Migliaia 8 3 5 2 3 2 2" xfId="42528" xr:uid="{00000000-0005-0000-0000-000031890000}"/>
    <cellStyle name="Migliaia 8 3 5 2 3 3" xfId="31111" xr:uid="{00000000-0005-0000-0000-000032890000}"/>
    <cellStyle name="Migliaia 8 3 5 2 4" xfId="13983" xr:uid="{00000000-0005-0000-0000-000033890000}"/>
    <cellStyle name="Migliaia 8 3 5 2 4 2" xfId="36820" xr:uid="{00000000-0005-0000-0000-000034890000}"/>
    <cellStyle name="Migliaia 8 3 5 2 5" xfId="25403" xr:uid="{00000000-0005-0000-0000-000035890000}"/>
    <cellStyle name="Migliaia 8 3 5 3" xfId="3992" xr:uid="{00000000-0005-0000-0000-000036890000}"/>
    <cellStyle name="Migliaia 8 3 5 3 2" xfId="9701" xr:uid="{00000000-0005-0000-0000-000037890000}"/>
    <cellStyle name="Migliaia 8 3 5 3 2 2" xfId="21118" xr:uid="{00000000-0005-0000-0000-000038890000}"/>
    <cellStyle name="Migliaia 8 3 5 3 2 2 2" xfId="43955" xr:uid="{00000000-0005-0000-0000-000039890000}"/>
    <cellStyle name="Migliaia 8 3 5 3 2 3" xfId="32538" xr:uid="{00000000-0005-0000-0000-00003A890000}"/>
    <cellStyle name="Migliaia 8 3 5 3 3" xfId="15410" xr:uid="{00000000-0005-0000-0000-00003B890000}"/>
    <cellStyle name="Migliaia 8 3 5 3 3 2" xfId="38247" xr:uid="{00000000-0005-0000-0000-00003C890000}"/>
    <cellStyle name="Migliaia 8 3 5 3 4" xfId="26830" xr:uid="{00000000-0005-0000-0000-00003D890000}"/>
    <cellStyle name="Migliaia 8 3 5 4" xfId="6847" xr:uid="{00000000-0005-0000-0000-00003E890000}"/>
    <cellStyle name="Migliaia 8 3 5 4 2" xfId="18264" xr:uid="{00000000-0005-0000-0000-00003F890000}"/>
    <cellStyle name="Migliaia 8 3 5 4 2 2" xfId="41101" xr:uid="{00000000-0005-0000-0000-000040890000}"/>
    <cellStyle name="Migliaia 8 3 5 4 3" xfId="29684" xr:uid="{00000000-0005-0000-0000-000041890000}"/>
    <cellStyle name="Migliaia 8 3 5 5" xfId="12556" xr:uid="{00000000-0005-0000-0000-000042890000}"/>
    <cellStyle name="Migliaia 8 3 5 5 2" xfId="35393" xr:uid="{00000000-0005-0000-0000-000043890000}"/>
    <cellStyle name="Migliaia 8 3 5 6" xfId="23976" xr:uid="{00000000-0005-0000-0000-000044890000}"/>
    <cellStyle name="Migliaia 8 3 6" xfId="1304" xr:uid="{00000000-0005-0000-0000-000045890000}"/>
    <cellStyle name="Migliaia 8 3 6 2" xfId="2780" xr:uid="{00000000-0005-0000-0000-000046890000}"/>
    <cellStyle name="Migliaia 8 3 6 2 2" xfId="5636" xr:uid="{00000000-0005-0000-0000-000047890000}"/>
    <cellStyle name="Migliaia 8 3 6 2 2 2" xfId="11344" xr:uid="{00000000-0005-0000-0000-000048890000}"/>
    <cellStyle name="Migliaia 8 3 6 2 2 2 2" xfId="22762" xr:uid="{00000000-0005-0000-0000-000049890000}"/>
    <cellStyle name="Migliaia 8 3 6 2 2 2 2 2" xfId="45599" xr:uid="{00000000-0005-0000-0000-00004A890000}"/>
    <cellStyle name="Migliaia 8 3 6 2 2 2 3" xfId="34182" xr:uid="{00000000-0005-0000-0000-00004B890000}"/>
    <cellStyle name="Migliaia 8 3 6 2 2 3" xfId="17054" xr:uid="{00000000-0005-0000-0000-00004C890000}"/>
    <cellStyle name="Migliaia 8 3 6 2 2 3 2" xfId="39891" xr:uid="{00000000-0005-0000-0000-00004D890000}"/>
    <cellStyle name="Migliaia 8 3 6 2 2 4" xfId="28474" xr:uid="{00000000-0005-0000-0000-00004E890000}"/>
    <cellStyle name="Migliaia 8 3 6 2 3" xfId="8491" xr:uid="{00000000-0005-0000-0000-00004F890000}"/>
    <cellStyle name="Migliaia 8 3 6 2 3 2" xfId="19908" xr:uid="{00000000-0005-0000-0000-000050890000}"/>
    <cellStyle name="Migliaia 8 3 6 2 3 2 2" xfId="42745" xr:uid="{00000000-0005-0000-0000-000051890000}"/>
    <cellStyle name="Migliaia 8 3 6 2 3 3" xfId="31328" xr:uid="{00000000-0005-0000-0000-000052890000}"/>
    <cellStyle name="Migliaia 8 3 6 2 4" xfId="14200" xr:uid="{00000000-0005-0000-0000-000053890000}"/>
    <cellStyle name="Migliaia 8 3 6 2 4 2" xfId="37037" xr:uid="{00000000-0005-0000-0000-000054890000}"/>
    <cellStyle name="Migliaia 8 3 6 2 5" xfId="25620" xr:uid="{00000000-0005-0000-0000-000055890000}"/>
    <cellStyle name="Migliaia 8 3 6 3" xfId="4209" xr:uid="{00000000-0005-0000-0000-000056890000}"/>
    <cellStyle name="Migliaia 8 3 6 3 2" xfId="9918" xr:uid="{00000000-0005-0000-0000-000057890000}"/>
    <cellStyle name="Migliaia 8 3 6 3 2 2" xfId="21335" xr:uid="{00000000-0005-0000-0000-000058890000}"/>
    <cellStyle name="Migliaia 8 3 6 3 2 2 2" xfId="44172" xr:uid="{00000000-0005-0000-0000-000059890000}"/>
    <cellStyle name="Migliaia 8 3 6 3 2 3" xfId="32755" xr:uid="{00000000-0005-0000-0000-00005A890000}"/>
    <cellStyle name="Migliaia 8 3 6 3 3" xfId="15627" xr:uid="{00000000-0005-0000-0000-00005B890000}"/>
    <cellStyle name="Migliaia 8 3 6 3 3 2" xfId="38464" xr:uid="{00000000-0005-0000-0000-00005C890000}"/>
    <cellStyle name="Migliaia 8 3 6 3 4" xfId="27047" xr:uid="{00000000-0005-0000-0000-00005D890000}"/>
    <cellStyle name="Migliaia 8 3 6 4" xfId="7064" xr:uid="{00000000-0005-0000-0000-00005E890000}"/>
    <cellStyle name="Migliaia 8 3 6 4 2" xfId="18481" xr:uid="{00000000-0005-0000-0000-00005F890000}"/>
    <cellStyle name="Migliaia 8 3 6 4 2 2" xfId="41318" xr:uid="{00000000-0005-0000-0000-000060890000}"/>
    <cellStyle name="Migliaia 8 3 6 4 3" xfId="29901" xr:uid="{00000000-0005-0000-0000-000061890000}"/>
    <cellStyle name="Migliaia 8 3 6 5" xfId="12773" xr:uid="{00000000-0005-0000-0000-000062890000}"/>
    <cellStyle name="Migliaia 8 3 6 5 2" xfId="35610" xr:uid="{00000000-0005-0000-0000-000063890000}"/>
    <cellStyle name="Migliaia 8 3 6 6" xfId="24193" xr:uid="{00000000-0005-0000-0000-000064890000}"/>
    <cellStyle name="Migliaia 8 3 7" xfId="1551" xr:uid="{00000000-0005-0000-0000-000065890000}"/>
    <cellStyle name="Migliaia 8 3 7 2" xfId="2997" xr:uid="{00000000-0005-0000-0000-000066890000}"/>
    <cellStyle name="Migliaia 8 3 7 2 2" xfId="5853" xr:uid="{00000000-0005-0000-0000-000067890000}"/>
    <cellStyle name="Migliaia 8 3 7 2 2 2" xfId="11561" xr:uid="{00000000-0005-0000-0000-000068890000}"/>
    <cellStyle name="Migliaia 8 3 7 2 2 2 2" xfId="22979" xr:uid="{00000000-0005-0000-0000-000069890000}"/>
    <cellStyle name="Migliaia 8 3 7 2 2 2 2 2" xfId="45816" xr:uid="{00000000-0005-0000-0000-00006A890000}"/>
    <cellStyle name="Migliaia 8 3 7 2 2 2 3" xfId="34399" xr:uid="{00000000-0005-0000-0000-00006B890000}"/>
    <cellStyle name="Migliaia 8 3 7 2 2 3" xfId="17271" xr:uid="{00000000-0005-0000-0000-00006C890000}"/>
    <cellStyle name="Migliaia 8 3 7 2 2 3 2" xfId="40108" xr:uid="{00000000-0005-0000-0000-00006D890000}"/>
    <cellStyle name="Migliaia 8 3 7 2 2 4" xfId="28691" xr:uid="{00000000-0005-0000-0000-00006E890000}"/>
    <cellStyle name="Migliaia 8 3 7 2 3" xfId="8708" xr:uid="{00000000-0005-0000-0000-00006F890000}"/>
    <cellStyle name="Migliaia 8 3 7 2 3 2" xfId="20125" xr:uid="{00000000-0005-0000-0000-000070890000}"/>
    <cellStyle name="Migliaia 8 3 7 2 3 2 2" xfId="42962" xr:uid="{00000000-0005-0000-0000-000071890000}"/>
    <cellStyle name="Migliaia 8 3 7 2 3 3" xfId="31545" xr:uid="{00000000-0005-0000-0000-000072890000}"/>
    <cellStyle name="Migliaia 8 3 7 2 4" xfId="14417" xr:uid="{00000000-0005-0000-0000-000073890000}"/>
    <cellStyle name="Migliaia 8 3 7 2 4 2" xfId="37254" xr:uid="{00000000-0005-0000-0000-000074890000}"/>
    <cellStyle name="Migliaia 8 3 7 2 5" xfId="25837" xr:uid="{00000000-0005-0000-0000-000075890000}"/>
    <cellStyle name="Migliaia 8 3 7 3" xfId="4426" xr:uid="{00000000-0005-0000-0000-000076890000}"/>
    <cellStyle name="Migliaia 8 3 7 3 2" xfId="10135" xr:uid="{00000000-0005-0000-0000-000077890000}"/>
    <cellStyle name="Migliaia 8 3 7 3 2 2" xfId="21552" xr:uid="{00000000-0005-0000-0000-000078890000}"/>
    <cellStyle name="Migliaia 8 3 7 3 2 2 2" xfId="44389" xr:uid="{00000000-0005-0000-0000-000079890000}"/>
    <cellStyle name="Migliaia 8 3 7 3 2 3" xfId="32972" xr:uid="{00000000-0005-0000-0000-00007A890000}"/>
    <cellStyle name="Migliaia 8 3 7 3 3" xfId="15844" xr:uid="{00000000-0005-0000-0000-00007B890000}"/>
    <cellStyle name="Migliaia 8 3 7 3 3 2" xfId="38681" xr:uid="{00000000-0005-0000-0000-00007C890000}"/>
    <cellStyle name="Migliaia 8 3 7 3 4" xfId="27264" xr:uid="{00000000-0005-0000-0000-00007D890000}"/>
    <cellStyle name="Migliaia 8 3 7 4" xfId="7281" xr:uid="{00000000-0005-0000-0000-00007E890000}"/>
    <cellStyle name="Migliaia 8 3 7 4 2" xfId="18698" xr:uid="{00000000-0005-0000-0000-00007F890000}"/>
    <cellStyle name="Migliaia 8 3 7 4 2 2" xfId="41535" xr:uid="{00000000-0005-0000-0000-000080890000}"/>
    <cellStyle name="Migliaia 8 3 7 4 3" xfId="30118" xr:uid="{00000000-0005-0000-0000-000081890000}"/>
    <cellStyle name="Migliaia 8 3 7 5" xfId="12990" xr:uid="{00000000-0005-0000-0000-000082890000}"/>
    <cellStyle name="Migliaia 8 3 7 5 2" xfId="35827" xr:uid="{00000000-0005-0000-0000-000083890000}"/>
    <cellStyle name="Migliaia 8 3 7 6" xfId="24410" xr:uid="{00000000-0005-0000-0000-000084890000}"/>
    <cellStyle name="Migliaia 8 3 8" xfId="1896" xr:uid="{00000000-0005-0000-0000-000085890000}"/>
    <cellStyle name="Migliaia 8 3 8 2" xfId="4752" xr:uid="{00000000-0005-0000-0000-000086890000}"/>
    <cellStyle name="Migliaia 8 3 8 2 2" xfId="10461" xr:uid="{00000000-0005-0000-0000-000087890000}"/>
    <cellStyle name="Migliaia 8 3 8 2 2 2" xfId="21878" xr:uid="{00000000-0005-0000-0000-000088890000}"/>
    <cellStyle name="Migliaia 8 3 8 2 2 2 2" xfId="44715" xr:uid="{00000000-0005-0000-0000-000089890000}"/>
    <cellStyle name="Migliaia 8 3 8 2 2 3" xfId="33298" xr:uid="{00000000-0005-0000-0000-00008A890000}"/>
    <cellStyle name="Migliaia 8 3 8 2 3" xfId="16170" xr:uid="{00000000-0005-0000-0000-00008B890000}"/>
    <cellStyle name="Migliaia 8 3 8 2 3 2" xfId="39007" xr:uid="{00000000-0005-0000-0000-00008C890000}"/>
    <cellStyle name="Migliaia 8 3 8 2 4" xfId="27590" xr:uid="{00000000-0005-0000-0000-00008D890000}"/>
    <cellStyle name="Migliaia 8 3 8 3" xfId="7607" xr:uid="{00000000-0005-0000-0000-00008E890000}"/>
    <cellStyle name="Migliaia 8 3 8 3 2" xfId="19024" xr:uid="{00000000-0005-0000-0000-00008F890000}"/>
    <cellStyle name="Migliaia 8 3 8 3 2 2" xfId="41861" xr:uid="{00000000-0005-0000-0000-000090890000}"/>
    <cellStyle name="Migliaia 8 3 8 3 3" xfId="30444" xr:uid="{00000000-0005-0000-0000-000091890000}"/>
    <cellStyle name="Migliaia 8 3 8 4" xfId="13316" xr:uid="{00000000-0005-0000-0000-000092890000}"/>
    <cellStyle name="Migliaia 8 3 8 4 2" xfId="36153" xr:uid="{00000000-0005-0000-0000-000093890000}"/>
    <cellStyle name="Migliaia 8 3 8 5" xfId="24736" xr:uid="{00000000-0005-0000-0000-000094890000}"/>
    <cellStyle name="Migliaia 8 3 9" xfId="3325" xr:uid="{00000000-0005-0000-0000-000095890000}"/>
    <cellStyle name="Migliaia 8 3 9 2" xfId="9034" xr:uid="{00000000-0005-0000-0000-000096890000}"/>
    <cellStyle name="Migliaia 8 3 9 2 2" xfId="20451" xr:uid="{00000000-0005-0000-0000-000097890000}"/>
    <cellStyle name="Migliaia 8 3 9 2 2 2" xfId="43288" xr:uid="{00000000-0005-0000-0000-000098890000}"/>
    <cellStyle name="Migliaia 8 3 9 2 3" xfId="31871" xr:uid="{00000000-0005-0000-0000-000099890000}"/>
    <cellStyle name="Migliaia 8 3 9 3" xfId="14743" xr:uid="{00000000-0005-0000-0000-00009A890000}"/>
    <cellStyle name="Migliaia 8 3 9 3 2" xfId="37580" xr:uid="{00000000-0005-0000-0000-00009B890000}"/>
    <cellStyle name="Migliaia 8 3 9 4" xfId="26163" xr:uid="{00000000-0005-0000-0000-00009C890000}"/>
    <cellStyle name="Migliaia 8 4" xfId="388" xr:uid="{00000000-0005-0000-0000-00009D890000}"/>
    <cellStyle name="Migliaia 8 4 10" xfId="11988" xr:uid="{00000000-0005-0000-0000-00009E890000}"/>
    <cellStyle name="Migliaia 8 4 10 2" xfId="34825" xr:uid="{00000000-0005-0000-0000-00009F890000}"/>
    <cellStyle name="Migliaia 8 4 11" xfId="23408" xr:uid="{00000000-0005-0000-0000-0000A0890000}"/>
    <cellStyle name="Migliaia 8 4 2" xfId="642" xr:uid="{00000000-0005-0000-0000-0000A1890000}"/>
    <cellStyle name="Migliaia 8 4 2 2" xfId="2212" xr:uid="{00000000-0005-0000-0000-0000A2890000}"/>
    <cellStyle name="Migliaia 8 4 2 2 2" xfId="5068" xr:uid="{00000000-0005-0000-0000-0000A3890000}"/>
    <cellStyle name="Migliaia 8 4 2 2 2 2" xfId="10776" xr:uid="{00000000-0005-0000-0000-0000A4890000}"/>
    <cellStyle name="Migliaia 8 4 2 2 2 2 2" xfId="22194" xr:uid="{00000000-0005-0000-0000-0000A5890000}"/>
    <cellStyle name="Migliaia 8 4 2 2 2 2 2 2" xfId="45031" xr:uid="{00000000-0005-0000-0000-0000A6890000}"/>
    <cellStyle name="Migliaia 8 4 2 2 2 2 3" xfId="33614" xr:uid="{00000000-0005-0000-0000-0000A7890000}"/>
    <cellStyle name="Migliaia 8 4 2 2 2 3" xfId="16486" xr:uid="{00000000-0005-0000-0000-0000A8890000}"/>
    <cellStyle name="Migliaia 8 4 2 2 2 3 2" xfId="39323" xr:uid="{00000000-0005-0000-0000-0000A9890000}"/>
    <cellStyle name="Migliaia 8 4 2 2 2 4" xfId="27906" xr:uid="{00000000-0005-0000-0000-0000AA890000}"/>
    <cellStyle name="Migliaia 8 4 2 2 3" xfId="7923" xr:uid="{00000000-0005-0000-0000-0000AB890000}"/>
    <cellStyle name="Migliaia 8 4 2 2 3 2" xfId="19340" xr:uid="{00000000-0005-0000-0000-0000AC890000}"/>
    <cellStyle name="Migliaia 8 4 2 2 3 2 2" xfId="42177" xr:uid="{00000000-0005-0000-0000-0000AD890000}"/>
    <cellStyle name="Migliaia 8 4 2 2 3 3" xfId="30760" xr:uid="{00000000-0005-0000-0000-0000AE890000}"/>
    <cellStyle name="Migliaia 8 4 2 2 4" xfId="13632" xr:uid="{00000000-0005-0000-0000-0000AF890000}"/>
    <cellStyle name="Migliaia 8 4 2 2 4 2" xfId="36469" xr:uid="{00000000-0005-0000-0000-0000B0890000}"/>
    <cellStyle name="Migliaia 8 4 2 2 5" xfId="25052" xr:uid="{00000000-0005-0000-0000-0000B1890000}"/>
    <cellStyle name="Migliaia 8 4 2 3" xfId="3641" xr:uid="{00000000-0005-0000-0000-0000B2890000}"/>
    <cellStyle name="Migliaia 8 4 2 3 2" xfId="9350" xr:uid="{00000000-0005-0000-0000-0000B3890000}"/>
    <cellStyle name="Migliaia 8 4 2 3 2 2" xfId="20767" xr:uid="{00000000-0005-0000-0000-0000B4890000}"/>
    <cellStyle name="Migliaia 8 4 2 3 2 2 2" xfId="43604" xr:uid="{00000000-0005-0000-0000-0000B5890000}"/>
    <cellStyle name="Migliaia 8 4 2 3 2 3" xfId="32187" xr:uid="{00000000-0005-0000-0000-0000B6890000}"/>
    <cellStyle name="Migliaia 8 4 2 3 3" xfId="15059" xr:uid="{00000000-0005-0000-0000-0000B7890000}"/>
    <cellStyle name="Migliaia 8 4 2 3 3 2" xfId="37896" xr:uid="{00000000-0005-0000-0000-0000B8890000}"/>
    <cellStyle name="Migliaia 8 4 2 3 4" xfId="26479" xr:uid="{00000000-0005-0000-0000-0000B9890000}"/>
    <cellStyle name="Migliaia 8 4 2 4" xfId="6496" xr:uid="{00000000-0005-0000-0000-0000BA890000}"/>
    <cellStyle name="Migliaia 8 4 2 4 2" xfId="17913" xr:uid="{00000000-0005-0000-0000-0000BB890000}"/>
    <cellStyle name="Migliaia 8 4 2 4 2 2" xfId="40750" xr:uid="{00000000-0005-0000-0000-0000BC890000}"/>
    <cellStyle name="Migliaia 8 4 2 4 3" xfId="29333" xr:uid="{00000000-0005-0000-0000-0000BD890000}"/>
    <cellStyle name="Migliaia 8 4 2 5" xfId="12205" xr:uid="{00000000-0005-0000-0000-0000BE890000}"/>
    <cellStyle name="Migliaia 8 4 2 5 2" xfId="35042" xr:uid="{00000000-0005-0000-0000-0000BF890000}"/>
    <cellStyle name="Migliaia 8 4 2 6" xfId="23625" xr:uid="{00000000-0005-0000-0000-0000C0890000}"/>
    <cellStyle name="Migliaia 8 4 3" xfId="902" xr:uid="{00000000-0005-0000-0000-0000C1890000}"/>
    <cellStyle name="Migliaia 8 4 3 2" xfId="2429" xr:uid="{00000000-0005-0000-0000-0000C2890000}"/>
    <cellStyle name="Migliaia 8 4 3 2 2" xfId="5285" xr:uid="{00000000-0005-0000-0000-0000C3890000}"/>
    <cellStyle name="Migliaia 8 4 3 2 2 2" xfId="10993" xr:uid="{00000000-0005-0000-0000-0000C4890000}"/>
    <cellStyle name="Migliaia 8 4 3 2 2 2 2" xfId="22411" xr:uid="{00000000-0005-0000-0000-0000C5890000}"/>
    <cellStyle name="Migliaia 8 4 3 2 2 2 2 2" xfId="45248" xr:uid="{00000000-0005-0000-0000-0000C6890000}"/>
    <cellStyle name="Migliaia 8 4 3 2 2 2 3" xfId="33831" xr:uid="{00000000-0005-0000-0000-0000C7890000}"/>
    <cellStyle name="Migliaia 8 4 3 2 2 3" xfId="16703" xr:uid="{00000000-0005-0000-0000-0000C8890000}"/>
    <cellStyle name="Migliaia 8 4 3 2 2 3 2" xfId="39540" xr:uid="{00000000-0005-0000-0000-0000C9890000}"/>
    <cellStyle name="Migliaia 8 4 3 2 2 4" xfId="28123" xr:uid="{00000000-0005-0000-0000-0000CA890000}"/>
    <cellStyle name="Migliaia 8 4 3 2 3" xfId="8140" xr:uid="{00000000-0005-0000-0000-0000CB890000}"/>
    <cellStyle name="Migliaia 8 4 3 2 3 2" xfId="19557" xr:uid="{00000000-0005-0000-0000-0000CC890000}"/>
    <cellStyle name="Migliaia 8 4 3 2 3 2 2" xfId="42394" xr:uid="{00000000-0005-0000-0000-0000CD890000}"/>
    <cellStyle name="Migliaia 8 4 3 2 3 3" xfId="30977" xr:uid="{00000000-0005-0000-0000-0000CE890000}"/>
    <cellStyle name="Migliaia 8 4 3 2 4" xfId="13849" xr:uid="{00000000-0005-0000-0000-0000CF890000}"/>
    <cellStyle name="Migliaia 8 4 3 2 4 2" xfId="36686" xr:uid="{00000000-0005-0000-0000-0000D0890000}"/>
    <cellStyle name="Migliaia 8 4 3 2 5" xfId="25269" xr:uid="{00000000-0005-0000-0000-0000D1890000}"/>
    <cellStyle name="Migliaia 8 4 3 3" xfId="3858" xr:uid="{00000000-0005-0000-0000-0000D2890000}"/>
    <cellStyle name="Migliaia 8 4 3 3 2" xfId="9567" xr:uid="{00000000-0005-0000-0000-0000D3890000}"/>
    <cellStyle name="Migliaia 8 4 3 3 2 2" xfId="20984" xr:uid="{00000000-0005-0000-0000-0000D4890000}"/>
    <cellStyle name="Migliaia 8 4 3 3 2 2 2" xfId="43821" xr:uid="{00000000-0005-0000-0000-0000D5890000}"/>
    <cellStyle name="Migliaia 8 4 3 3 2 3" xfId="32404" xr:uid="{00000000-0005-0000-0000-0000D6890000}"/>
    <cellStyle name="Migliaia 8 4 3 3 3" xfId="15276" xr:uid="{00000000-0005-0000-0000-0000D7890000}"/>
    <cellStyle name="Migliaia 8 4 3 3 3 2" xfId="38113" xr:uid="{00000000-0005-0000-0000-0000D8890000}"/>
    <cellStyle name="Migliaia 8 4 3 3 4" xfId="26696" xr:uid="{00000000-0005-0000-0000-0000D9890000}"/>
    <cellStyle name="Migliaia 8 4 3 4" xfId="6713" xr:uid="{00000000-0005-0000-0000-0000DA890000}"/>
    <cellStyle name="Migliaia 8 4 3 4 2" xfId="18130" xr:uid="{00000000-0005-0000-0000-0000DB890000}"/>
    <cellStyle name="Migliaia 8 4 3 4 2 2" xfId="40967" xr:uid="{00000000-0005-0000-0000-0000DC890000}"/>
    <cellStyle name="Migliaia 8 4 3 4 3" xfId="29550" xr:uid="{00000000-0005-0000-0000-0000DD890000}"/>
    <cellStyle name="Migliaia 8 4 3 5" xfId="12422" xr:uid="{00000000-0005-0000-0000-0000DE890000}"/>
    <cellStyle name="Migliaia 8 4 3 5 2" xfId="35259" xr:uid="{00000000-0005-0000-0000-0000DF890000}"/>
    <cellStyle name="Migliaia 8 4 3 6" xfId="23842" xr:uid="{00000000-0005-0000-0000-0000E0890000}"/>
    <cellStyle name="Migliaia 8 4 4" xfId="1149" xr:uid="{00000000-0005-0000-0000-0000E1890000}"/>
    <cellStyle name="Migliaia 8 4 4 2" xfId="2646" xr:uid="{00000000-0005-0000-0000-0000E2890000}"/>
    <cellStyle name="Migliaia 8 4 4 2 2" xfId="5502" xr:uid="{00000000-0005-0000-0000-0000E3890000}"/>
    <cellStyle name="Migliaia 8 4 4 2 2 2" xfId="11210" xr:uid="{00000000-0005-0000-0000-0000E4890000}"/>
    <cellStyle name="Migliaia 8 4 4 2 2 2 2" xfId="22628" xr:uid="{00000000-0005-0000-0000-0000E5890000}"/>
    <cellStyle name="Migliaia 8 4 4 2 2 2 2 2" xfId="45465" xr:uid="{00000000-0005-0000-0000-0000E6890000}"/>
    <cellStyle name="Migliaia 8 4 4 2 2 2 3" xfId="34048" xr:uid="{00000000-0005-0000-0000-0000E7890000}"/>
    <cellStyle name="Migliaia 8 4 4 2 2 3" xfId="16920" xr:uid="{00000000-0005-0000-0000-0000E8890000}"/>
    <cellStyle name="Migliaia 8 4 4 2 2 3 2" xfId="39757" xr:uid="{00000000-0005-0000-0000-0000E9890000}"/>
    <cellStyle name="Migliaia 8 4 4 2 2 4" xfId="28340" xr:uid="{00000000-0005-0000-0000-0000EA890000}"/>
    <cellStyle name="Migliaia 8 4 4 2 3" xfId="8357" xr:uid="{00000000-0005-0000-0000-0000EB890000}"/>
    <cellStyle name="Migliaia 8 4 4 2 3 2" xfId="19774" xr:uid="{00000000-0005-0000-0000-0000EC890000}"/>
    <cellStyle name="Migliaia 8 4 4 2 3 2 2" xfId="42611" xr:uid="{00000000-0005-0000-0000-0000ED890000}"/>
    <cellStyle name="Migliaia 8 4 4 2 3 3" xfId="31194" xr:uid="{00000000-0005-0000-0000-0000EE890000}"/>
    <cellStyle name="Migliaia 8 4 4 2 4" xfId="14066" xr:uid="{00000000-0005-0000-0000-0000EF890000}"/>
    <cellStyle name="Migliaia 8 4 4 2 4 2" xfId="36903" xr:uid="{00000000-0005-0000-0000-0000F0890000}"/>
    <cellStyle name="Migliaia 8 4 4 2 5" xfId="25486" xr:uid="{00000000-0005-0000-0000-0000F1890000}"/>
    <cellStyle name="Migliaia 8 4 4 3" xfId="4075" xr:uid="{00000000-0005-0000-0000-0000F2890000}"/>
    <cellStyle name="Migliaia 8 4 4 3 2" xfId="9784" xr:uid="{00000000-0005-0000-0000-0000F3890000}"/>
    <cellStyle name="Migliaia 8 4 4 3 2 2" xfId="21201" xr:uid="{00000000-0005-0000-0000-0000F4890000}"/>
    <cellStyle name="Migliaia 8 4 4 3 2 2 2" xfId="44038" xr:uid="{00000000-0005-0000-0000-0000F5890000}"/>
    <cellStyle name="Migliaia 8 4 4 3 2 3" xfId="32621" xr:uid="{00000000-0005-0000-0000-0000F6890000}"/>
    <cellStyle name="Migliaia 8 4 4 3 3" xfId="15493" xr:uid="{00000000-0005-0000-0000-0000F7890000}"/>
    <cellStyle name="Migliaia 8 4 4 3 3 2" xfId="38330" xr:uid="{00000000-0005-0000-0000-0000F8890000}"/>
    <cellStyle name="Migliaia 8 4 4 3 4" xfId="26913" xr:uid="{00000000-0005-0000-0000-0000F9890000}"/>
    <cellStyle name="Migliaia 8 4 4 4" xfId="6930" xr:uid="{00000000-0005-0000-0000-0000FA890000}"/>
    <cellStyle name="Migliaia 8 4 4 4 2" xfId="18347" xr:uid="{00000000-0005-0000-0000-0000FB890000}"/>
    <cellStyle name="Migliaia 8 4 4 4 2 2" xfId="41184" xr:uid="{00000000-0005-0000-0000-0000FC890000}"/>
    <cellStyle name="Migliaia 8 4 4 4 3" xfId="29767" xr:uid="{00000000-0005-0000-0000-0000FD890000}"/>
    <cellStyle name="Migliaia 8 4 4 5" xfId="12639" xr:uid="{00000000-0005-0000-0000-0000FE890000}"/>
    <cellStyle name="Migliaia 8 4 4 5 2" xfId="35476" xr:uid="{00000000-0005-0000-0000-0000FF890000}"/>
    <cellStyle name="Migliaia 8 4 4 6" xfId="24059" xr:uid="{00000000-0005-0000-0000-0000008A0000}"/>
    <cellStyle name="Migliaia 8 4 5" xfId="1396" xr:uid="{00000000-0005-0000-0000-0000018A0000}"/>
    <cellStyle name="Migliaia 8 4 5 2" xfId="2863" xr:uid="{00000000-0005-0000-0000-0000028A0000}"/>
    <cellStyle name="Migliaia 8 4 5 2 2" xfId="5719" xr:uid="{00000000-0005-0000-0000-0000038A0000}"/>
    <cellStyle name="Migliaia 8 4 5 2 2 2" xfId="11427" xr:uid="{00000000-0005-0000-0000-0000048A0000}"/>
    <cellStyle name="Migliaia 8 4 5 2 2 2 2" xfId="22845" xr:uid="{00000000-0005-0000-0000-0000058A0000}"/>
    <cellStyle name="Migliaia 8 4 5 2 2 2 2 2" xfId="45682" xr:uid="{00000000-0005-0000-0000-0000068A0000}"/>
    <cellStyle name="Migliaia 8 4 5 2 2 2 3" xfId="34265" xr:uid="{00000000-0005-0000-0000-0000078A0000}"/>
    <cellStyle name="Migliaia 8 4 5 2 2 3" xfId="17137" xr:uid="{00000000-0005-0000-0000-0000088A0000}"/>
    <cellStyle name="Migliaia 8 4 5 2 2 3 2" xfId="39974" xr:uid="{00000000-0005-0000-0000-0000098A0000}"/>
    <cellStyle name="Migliaia 8 4 5 2 2 4" xfId="28557" xr:uid="{00000000-0005-0000-0000-00000A8A0000}"/>
    <cellStyle name="Migliaia 8 4 5 2 3" xfId="8574" xr:uid="{00000000-0005-0000-0000-00000B8A0000}"/>
    <cellStyle name="Migliaia 8 4 5 2 3 2" xfId="19991" xr:uid="{00000000-0005-0000-0000-00000C8A0000}"/>
    <cellStyle name="Migliaia 8 4 5 2 3 2 2" xfId="42828" xr:uid="{00000000-0005-0000-0000-00000D8A0000}"/>
    <cellStyle name="Migliaia 8 4 5 2 3 3" xfId="31411" xr:uid="{00000000-0005-0000-0000-00000E8A0000}"/>
    <cellStyle name="Migliaia 8 4 5 2 4" xfId="14283" xr:uid="{00000000-0005-0000-0000-00000F8A0000}"/>
    <cellStyle name="Migliaia 8 4 5 2 4 2" xfId="37120" xr:uid="{00000000-0005-0000-0000-0000108A0000}"/>
    <cellStyle name="Migliaia 8 4 5 2 5" xfId="25703" xr:uid="{00000000-0005-0000-0000-0000118A0000}"/>
    <cellStyle name="Migliaia 8 4 5 3" xfId="4292" xr:uid="{00000000-0005-0000-0000-0000128A0000}"/>
    <cellStyle name="Migliaia 8 4 5 3 2" xfId="10001" xr:uid="{00000000-0005-0000-0000-0000138A0000}"/>
    <cellStyle name="Migliaia 8 4 5 3 2 2" xfId="21418" xr:uid="{00000000-0005-0000-0000-0000148A0000}"/>
    <cellStyle name="Migliaia 8 4 5 3 2 2 2" xfId="44255" xr:uid="{00000000-0005-0000-0000-0000158A0000}"/>
    <cellStyle name="Migliaia 8 4 5 3 2 3" xfId="32838" xr:uid="{00000000-0005-0000-0000-0000168A0000}"/>
    <cellStyle name="Migliaia 8 4 5 3 3" xfId="15710" xr:uid="{00000000-0005-0000-0000-0000178A0000}"/>
    <cellStyle name="Migliaia 8 4 5 3 3 2" xfId="38547" xr:uid="{00000000-0005-0000-0000-0000188A0000}"/>
    <cellStyle name="Migliaia 8 4 5 3 4" xfId="27130" xr:uid="{00000000-0005-0000-0000-0000198A0000}"/>
    <cellStyle name="Migliaia 8 4 5 4" xfId="7147" xr:uid="{00000000-0005-0000-0000-00001A8A0000}"/>
    <cellStyle name="Migliaia 8 4 5 4 2" xfId="18564" xr:uid="{00000000-0005-0000-0000-00001B8A0000}"/>
    <cellStyle name="Migliaia 8 4 5 4 2 2" xfId="41401" xr:uid="{00000000-0005-0000-0000-00001C8A0000}"/>
    <cellStyle name="Migliaia 8 4 5 4 3" xfId="29984" xr:uid="{00000000-0005-0000-0000-00001D8A0000}"/>
    <cellStyle name="Migliaia 8 4 5 5" xfId="12856" xr:uid="{00000000-0005-0000-0000-00001E8A0000}"/>
    <cellStyle name="Migliaia 8 4 5 5 2" xfId="35693" xr:uid="{00000000-0005-0000-0000-00001F8A0000}"/>
    <cellStyle name="Migliaia 8 4 5 6" xfId="24276" xr:uid="{00000000-0005-0000-0000-0000208A0000}"/>
    <cellStyle name="Migliaia 8 4 6" xfId="1643" xr:uid="{00000000-0005-0000-0000-0000218A0000}"/>
    <cellStyle name="Migliaia 8 4 6 2" xfId="3080" xr:uid="{00000000-0005-0000-0000-0000228A0000}"/>
    <cellStyle name="Migliaia 8 4 6 2 2" xfId="5936" xr:uid="{00000000-0005-0000-0000-0000238A0000}"/>
    <cellStyle name="Migliaia 8 4 6 2 2 2" xfId="11644" xr:uid="{00000000-0005-0000-0000-0000248A0000}"/>
    <cellStyle name="Migliaia 8 4 6 2 2 2 2" xfId="23062" xr:uid="{00000000-0005-0000-0000-0000258A0000}"/>
    <cellStyle name="Migliaia 8 4 6 2 2 2 2 2" xfId="45899" xr:uid="{00000000-0005-0000-0000-0000268A0000}"/>
    <cellStyle name="Migliaia 8 4 6 2 2 2 3" xfId="34482" xr:uid="{00000000-0005-0000-0000-0000278A0000}"/>
    <cellStyle name="Migliaia 8 4 6 2 2 3" xfId="17354" xr:uid="{00000000-0005-0000-0000-0000288A0000}"/>
    <cellStyle name="Migliaia 8 4 6 2 2 3 2" xfId="40191" xr:uid="{00000000-0005-0000-0000-0000298A0000}"/>
    <cellStyle name="Migliaia 8 4 6 2 2 4" xfId="28774" xr:uid="{00000000-0005-0000-0000-00002A8A0000}"/>
    <cellStyle name="Migliaia 8 4 6 2 3" xfId="8791" xr:uid="{00000000-0005-0000-0000-00002B8A0000}"/>
    <cellStyle name="Migliaia 8 4 6 2 3 2" xfId="20208" xr:uid="{00000000-0005-0000-0000-00002C8A0000}"/>
    <cellStyle name="Migliaia 8 4 6 2 3 2 2" xfId="43045" xr:uid="{00000000-0005-0000-0000-00002D8A0000}"/>
    <cellStyle name="Migliaia 8 4 6 2 3 3" xfId="31628" xr:uid="{00000000-0005-0000-0000-00002E8A0000}"/>
    <cellStyle name="Migliaia 8 4 6 2 4" xfId="14500" xr:uid="{00000000-0005-0000-0000-00002F8A0000}"/>
    <cellStyle name="Migliaia 8 4 6 2 4 2" xfId="37337" xr:uid="{00000000-0005-0000-0000-0000308A0000}"/>
    <cellStyle name="Migliaia 8 4 6 2 5" xfId="25920" xr:uid="{00000000-0005-0000-0000-0000318A0000}"/>
    <cellStyle name="Migliaia 8 4 6 3" xfId="4509" xr:uid="{00000000-0005-0000-0000-0000328A0000}"/>
    <cellStyle name="Migliaia 8 4 6 3 2" xfId="10218" xr:uid="{00000000-0005-0000-0000-0000338A0000}"/>
    <cellStyle name="Migliaia 8 4 6 3 2 2" xfId="21635" xr:uid="{00000000-0005-0000-0000-0000348A0000}"/>
    <cellStyle name="Migliaia 8 4 6 3 2 2 2" xfId="44472" xr:uid="{00000000-0005-0000-0000-0000358A0000}"/>
    <cellStyle name="Migliaia 8 4 6 3 2 3" xfId="33055" xr:uid="{00000000-0005-0000-0000-0000368A0000}"/>
    <cellStyle name="Migliaia 8 4 6 3 3" xfId="15927" xr:uid="{00000000-0005-0000-0000-0000378A0000}"/>
    <cellStyle name="Migliaia 8 4 6 3 3 2" xfId="38764" xr:uid="{00000000-0005-0000-0000-0000388A0000}"/>
    <cellStyle name="Migliaia 8 4 6 3 4" xfId="27347" xr:uid="{00000000-0005-0000-0000-0000398A0000}"/>
    <cellStyle name="Migliaia 8 4 6 4" xfId="7364" xr:uid="{00000000-0005-0000-0000-00003A8A0000}"/>
    <cellStyle name="Migliaia 8 4 6 4 2" xfId="18781" xr:uid="{00000000-0005-0000-0000-00003B8A0000}"/>
    <cellStyle name="Migliaia 8 4 6 4 2 2" xfId="41618" xr:uid="{00000000-0005-0000-0000-00003C8A0000}"/>
    <cellStyle name="Migliaia 8 4 6 4 3" xfId="30201" xr:uid="{00000000-0005-0000-0000-00003D8A0000}"/>
    <cellStyle name="Migliaia 8 4 6 5" xfId="13073" xr:uid="{00000000-0005-0000-0000-00003E8A0000}"/>
    <cellStyle name="Migliaia 8 4 6 5 2" xfId="35910" xr:uid="{00000000-0005-0000-0000-00003F8A0000}"/>
    <cellStyle name="Migliaia 8 4 6 6" xfId="24493" xr:uid="{00000000-0005-0000-0000-0000408A0000}"/>
    <cellStyle name="Migliaia 8 4 7" xfId="1995" xr:uid="{00000000-0005-0000-0000-0000418A0000}"/>
    <cellStyle name="Migliaia 8 4 7 2" xfId="4851" xr:uid="{00000000-0005-0000-0000-0000428A0000}"/>
    <cellStyle name="Migliaia 8 4 7 2 2" xfId="10559" xr:uid="{00000000-0005-0000-0000-0000438A0000}"/>
    <cellStyle name="Migliaia 8 4 7 2 2 2" xfId="21977" xr:uid="{00000000-0005-0000-0000-0000448A0000}"/>
    <cellStyle name="Migliaia 8 4 7 2 2 2 2" xfId="44814" xr:uid="{00000000-0005-0000-0000-0000458A0000}"/>
    <cellStyle name="Migliaia 8 4 7 2 2 3" xfId="33397" xr:uid="{00000000-0005-0000-0000-0000468A0000}"/>
    <cellStyle name="Migliaia 8 4 7 2 3" xfId="16269" xr:uid="{00000000-0005-0000-0000-0000478A0000}"/>
    <cellStyle name="Migliaia 8 4 7 2 3 2" xfId="39106" xr:uid="{00000000-0005-0000-0000-0000488A0000}"/>
    <cellStyle name="Migliaia 8 4 7 2 4" xfId="27689" xr:uid="{00000000-0005-0000-0000-0000498A0000}"/>
    <cellStyle name="Migliaia 8 4 7 3" xfId="7706" xr:uid="{00000000-0005-0000-0000-00004A8A0000}"/>
    <cellStyle name="Migliaia 8 4 7 3 2" xfId="19123" xr:uid="{00000000-0005-0000-0000-00004B8A0000}"/>
    <cellStyle name="Migliaia 8 4 7 3 2 2" xfId="41960" xr:uid="{00000000-0005-0000-0000-00004C8A0000}"/>
    <cellStyle name="Migliaia 8 4 7 3 3" xfId="30543" xr:uid="{00000000-0005-0000-0000-00004D8A0000}"/>
    <cellStyle name="Migliaia 8 4 7 4" xfId="13415" xr:uid="{00000000-0005-0000-0000-00004E8A0000}"/>
    <cellStyle name="Migliaia 8 4 7 4 2" xfId="36252" xr:uid="{00000000-0005-0000-0000-00004F8A0000}"/>
    <cellStyle name="Migliaia 8 4 7 5" xfId="24835" xr:uid="{00000000-0005-0000-0000-0000508A0000}"/>
    <cellStyle name="Migliaia 8 4 8" xfId="3424" xr:uid="{00000000-0005-0000-0000-0000518A0000}"/>
    <cellStyle name="Migliaia 8 4 8 2" xfId="9133" xr:uid="{00000000-0005-0000-0000-0000528A0000}"/>
    <cellStyle name="Migliaia 8 4 8 2 2" xfId="20550" xr:uid="{00000000-0005-0000-0000-0000538A0000}"/>
    <cellStyle name="Migliaia 8 4 8 2 2 2" xfId="43387" xr:uid="{00000000-0005-0000-0000-0000548A0000}"/>
    <cellStyle name="Migliaia 8 4 8 2 3" xfId="31970" xr:uid="{00000000-0005-0000-0000-0000558A0000}"/>
    <cellStyle name="Migliaia 8 4 8 3" xfId="14842" xr:uid="{00000000-0005-0000-0000-0000568A0000}"/>
    <cellStyle name="Migliaia 8 4 8 3 2" xfId="37679" xr:uid="{00000000-0005-0000-0000-0000578A0000}"/>
    <cellStyle name="Migliaia 8 4 8 4" xfId="26262" xr:uid="{00000000-0005-0000-0000-0000588A0000}"/>
    <cellStyle name="Migliaia 8 4 9" xfId="6279" xr:uid="{00000000-0005-0000-0000-0000598A0000}"/>
    <cellStyle name="Migliaia 8 4 9 2" xfId="17696" xr:uid="{00000000-0005-0000-0000-00005A8A0000}"/>
    <cellStyle name="Migliaia 8 4 9 2 2" xfId="40533" xr:uid="{00000000-0005-0000-0000-00005B8A0000}"/>
    <cellStyle name="Migliaia 8 4 9 3" xfId="29116" xr:uid="{00000000-0005-0000-0000-00005C8A0000}"/>
    <cellStyle name="Migliaia 8 5" xfId="508" xr:uid="{00000000-0005-0000-0000-00005D8A0000}"/>
    <cellStyle name="Migliaia 8 5 2" xfId="2098" xr:uid="{00000000-0005-0000-0000-00005E8A0000}"/>
    <cellStyle name="Migliaia 8 5 2 2" xfId="4954" xr:uid="{00000000-0005-0000-0000-00005F8A0000}"/>
    <cellStyle name="Migliaia 8 5 2 2 2" xfId="10662" xr:uid="{00000000-0005-0000-0000-0000608A0000}"/>
    <cellStyle name="Migliaia 8 5 2 2 2 2" xfId="22080" xr:uid="{00000000-0005-0000-0000-0000618A0000}"/>
    <cellStyle name="Migliaia 8 5 2 2 2 2 2" xfId="44917" xr:uid="{00000000-0005-0000-0000-0000628A0000}"/>
    <cellStyle name="Migliaia 8 5 2 2 2 3" xfId="33500" xr:uid="{00000000-0005-0000-0000-0000638A0000}"/>
    <cellStyle name="Migliaia 8 5 2 2 3" xfId="16372" xr:uid="{00000000-0005-0000-0000-0000648A0000}"/>
    <cellStyle name="Migliaia 8 5 2 2 3 2" xfId="39209" xr:uid="{00000000-0005-0000-0000-0000658A0000}"/>
    <cellStyle name="Migliaia 8 5 2 2 4" xfId="27792" xr:uid="{00000000-0005-0000-0000-0000668A0000}"/>
    <cellStyle name="Migliaia 8 5 2 3" xfId="7809" xr:uid="{00000000-0005-0000-0000-0000678A0000}"/>
    <cellStyle name="Migliaia 8 5 2 3 2" xfId="19226" xr:uid="{00000000-0005-0000-0000-0000688A0000}"/>
    <cellStyle name="Migliaia 8 5 2 3 2 2" xfId="42063" xr:uid="{00000000-0005-0000-0000-0000698A0000}"/>
    <cellStyle name="Migliaia 8 5 2 3 3" xfId="30646" xr:uid="{00000000-0005-0000-0000-00006A8A0000}"/>
    <cellStyle name="Migliaia 8 5 2 4" xfId="13518" xr:uid="{00000000-0005-0000-0000-00006B8A0000}"/>
    <cellStyle name="Migliaia 8 5 2 4 2" xfId="36355" xr:uid="{00000000-0005-0000-0000-00006C8A0000}"/>
    <cellStyle name="Migliaia 8 5 2 5" xfId="24938" xr:uid="{00000000-0005-0000-0000-00006D8A0000}"/>
    <cellStyle name="Migliaia 8 5 3" xfId="3527" xr:uid="{00000000-0005-0000-0000-00006E8A0000}"/>
    <cellStyle name="Migliaia 8 5 3 2" xfId="9236" xr:uid="{00000000-0005-0000-0000-00006F8A0000}"/>
    <cellStyle name="Migliaia 8 5 3 2 2" xfId="20653" xr:uid="{00000000-0005-0000-0000-0000708A0000}"/>
    <cellStyle name="Migliaia 8 5 3 2 2 2" xfId="43490" xr:uid="{00000000-0005-0000-0000-0000718A0000}"/>
    <cellStyle name="Migliaia 8 5 3 2 3" xfId="32073" xr:uid="{00000000-0005-0000-0000-0000728A0000}"/>
    <cellStyle name="Migliaia 8 5 3 3" xfId="14945" xr:uid="{00000000-0005-0000-0000-0000738A0000}"/>
    <cellStyle name="Migliaia 8 5 3 3 2" xfId="37782" xr:uid="{00000000-0005-0000-0000-0000748A0000}"/>
    <cellStyle name="Migliaia 8 5 3 4" xfId="26365" xr:uid="{00000000-0005-0000-0000-0000758A0000}"/>
    <cellStyle name="Migliaia 8 5 4" xfId="6382" xr:uid="{00000000-0005-0000-0000-0000768A0000}"/>
    <cellStyle name="Migliaia 8 5 4 2" xfId="17799" xr:uid="{00000000-0005-0000-0000-0000778A0000}"/>
    <cellStyle name="Migliaia 8 5 4 2 2" xfId="40636" xr:uid="{00000000-0005-0000-0000-0000788A0000}"/>
    <cellStyle name="Migliaia 8 5 4 3" xfId="29219" xr:uid="{00000000-0005-0000-0000-0000798A0000}"/>
    <cellStyle name="Migliaia 8 5 5" xfId="12091" xr:uid="{00000000-0005-0000-0000-00007A8A0000}"/>
    <cellStyle name="Migliaia 8 5 5 2" xfId="34928" xr:uid="{00000000-0005-0000-0000-00007B8A0000}"/>
    <cellStyle name="Migliaia 8 5 6" xfId="23511" xr:uid="{00000000-0005-0000-0000-00007C8A0000}"/>
    <cellStyle name="Migliaia 8 6" xfId="771" xr:uid="{00000000-0005-0000-0000-00007D8A0000}"/>
    <cellStyle name="Migliaia 8 6 2" xfId="2315" xr:uid="{00000000-0005-0000-0000-00007E8A0000}"/>
    <cellStyle name="Migliaia 8 6 2 2" xfId="5171" xr:uid="{00000000-0005-0000-0000-00007F8A0000}"/>
    <cellStyle name="Migliaia 8 6 2 2 2" xfId="10879" xr:uid="{00000000-0005-0000-0000-0000808A0000}"/>
    <cellStyle name="Migliaia 8 6 2 2 2 2" xfId="22297" xr:uid="{00000000-0005-0000-0000-0000818A0000}"/>
    <cellStyle name="Migliaia 8 6 2 2 2 2 2" xfId="45134" xr:uid="{00000000-0005-0000-0000-0000828A0000}"/>
    <cellStyle name="Migliaia 8 6 2 2 2 3" xfId="33717" xr:uid="{00000000-0005-0000-0000-0000838A0000}"/>
    <cellStyle name="Migliaia 8 6 2 2 3" xfId="16589" xr:uid="{00000000-0005-0000-0000-0000848A0000}"/>
    <cellStyle name="Migliaia 8 6 2 2 3 2" xfId="39426" xr:uid="{00000000-0005-0000-0000-0000858A0000}"/>
    <cellStyle name="Migliaia 8 6 2 2 4" xfId="28009" xr:uid="{00000000-0005-0000-0000-0000868A0000}"/>
    <cellStyle name="Migliaia 8 6 2 3" xfId="8026" xr:uid="{00000000-0005-0000-0000-0000878A0000}"/>
    <cellStyle name="Migliaia 8 6 2 3 2" xfId="19443" xr:uid="{00000000-0005-0000-0000-0000888A0000}"/>
    <cellStyle name="Migliaia 8 6 2 3 2 2" xfId="42280" xr:uid="{00000000-0005-0000-0000-0000898A0000}"/>
    <cellStyle name="Migliaia 8 6 2 3 3" xfId="30863" xr:uid="{00000000-0005-0000-0000-00008A8A0000}"/>
    <cellStyle name="Migliaia 8 6 2 4" xfId="13735" xr:uid="{00000000-0005-0000-0000-00008B8A0000}"/>
    <cellStyle name="Migliaia 8 6 2 4 2" xfId="36572" xr:uid="{00000000-0005-0000-0000-00008C8A0000}"/>
    <cellStyle name="Migliaia 8 6 2 5" xfId="25155" xr:uid="{00000000-0005-0000-0000-00008D8A0000}"/>
    <cellStyle name="Migliaia 8 6 3" xfId="3744" xr:uid="{00000000-0005-0000-0000-00008E8A0000}"/>
    <cellStyle name="Migliaia 8 6 3 2" xfId="9453" xr:uid="{00000000-0005-0000-0000-00008F8A0000}"/>
    <cellStyle name="Migliaia 8 6 3 2 2" xfId="20870" xr:uid="{00000000-0005-0000-0000-0000908A0000}"/>
    <cellStyle name="Migliaia 8 6 3 2 2 2" xfId="43707" xr:uid="{00000000-0005-0000-0000-0000918A0000}"/>
    <cellStyle name="Migliaia 8 6 3 2 3" xfId="32290" xr:uid="{00000000-0005-0000-0000-0000928A0000}"/>
    <cellStyle name="Migliaia 8 6 3 3" xfId="15162" xr:uid="{00000000-0005-0000-0000-0000938A0000}"/>
    <cellStyle name="Migliaia 8 6 3 3 2" xfId="37999" xr:uid="{00000000-0005-0000-0000-0000948A0000}"/>
    <cellStyle name="Migliaia 8 6 3 4" xfId="26582" xr:uid="{00000000-0005-0000-0000-0000958A0000}"/>
    <cellStyle name="Migliaia 8 6 4" xfId="6599" xr:uid="{00000000-0005-0000-0000-0000968A0000}"/>
    <cellStyle name="Migliaia 8 6 4 2" xfId="18016" xr:uid="{00000000-0005-0000-0000-0000978A0000}"/>
    <cellStyle name="Migliaia 8 6 4 2 2" xfId="40853" xr:uid="{00000000-0005-0000-0000-0000988A0000}"/>
    <cellStyle name="Migliaia 8 6 4 3" xfId="29436" xr:uid="{00000000-0005-0000-0000-0000998A0000}"/>
    <cellStyle name="Migliaia 8 6 5" xfId="12308" xr:uid="{00000000-0005-0000-0000-00009A8A0000}"/>
    <cellStyle name="Migliaia 8 6 5 2" xfId="35145" xr:uid="{00000000-0005-0000-0000-00009B8A0000}"/>
    <cellStyle name="Migliaia 8 6 6" xfId="23728" xr:uid="{00000000-0005-0000-0000-00009C8A0000}"/>
    <cellStyle name="Migliaia 8 7" xfId="1018" xr:uid="{00000000-0005-0000-0000-00009D8A0000}"/>
    <cellStyle name="Migliaia 8 7 2" xfId="2532" xr:uid="{00000000-0005-0000-0000-00009E8A0000}"/>
    <cellStyle name="Migliaia 8 7 2 2" xfId="5388" xr:uid="{00000000-0005-0000-0000-00009F8A0000}"/>
    <cellStyle name="Migliaia 8 7 2 2 2" xfId="11096" xr:uid="{00000000-0005-0000-0000-0000A08A0000}"/>
    <cellStyle name="Migliaia 8 7 2 2 2 2" xfId="22514" xr:uid="{00000000-0005-0000-0000-0000A18A0000}"/>
    <cellStyle name="Migliaia 8 7 2 2 2 2 2" xfId="45351" xr:uid="{00000000-0005-0000-0000-0000A28A0000}"/>
    <cellStyle name="Migliaia 8 7 2 2 2 3" xfId="33934" xr:uid="{00000000-0005-0000-0000-0000A38A0000}"/>
    <cellStyle name="Migliaia 8 7 2 2 3" xfId="16806" xr:uid="{00000000-0005-0000-0000-0000A48A0000}"/>
    <cellStyle name="Migliaia 8 7 2 2 3 2" xfId="39643" xr:uid="{00000000-0005-0000-0000-0000A58A0000}"/>
    <cellStyle name="Migliaia 8 7 2 2 4" xfId="28226" xr:uid="{00000000-0005-0000-0000-0000A68A0000}"/>
    <cellStyle name="Migliaia 8 7 2 3" xfId="8243" xr:uid="{00000000-0005-0000-0000-0000A78A0000}"/>
    <cellStyle name="Migliaia 8 7 2 3 2" xfId="19660" xr:uid="{00000000-0005-0000-0000-0000A88A0000}"/>
    <cellStyle name="Migliaia 8 7 2 3 2 2" xfId="42497" xr:uid="{00000000-0005-0000-0000-0000A98A0000}"/>
    <cellStyle name="Migliaia 8 7 2 3 3" xfId="31080" xr:uid="{00000000-0005-0000-0000-0000AA8A0000}"/>
    <cellStyle name="Migliaia 8 7 2 4" xfId="13952" xr:uid="{00000000-0005-0000-0000-0000AB8A0000}"/>
    <cellStyle name="Migliaia 8 7 2 4 2" xfId="36789" xr:uid="{00000000-0005-0000-0000-0000AC8A0000}"/>
    <cellStyle name="Migliaia 8 7 2 5" xfId="25372" xr:uid="{00000000-0005-0000-0000-0000AD8A0000}"/>
    <cellStyle name="Migliaia 8 7 3" xfId="3961" xr:uid="{00000000-0005-0000-0000-0000AE8A0000}"/>
    <cellStyle name="Migliaia 8 7 3 2" xfId="9670" xr:uid="{00000000-0005-0000-0000-0000AF8A0000}"/>
    <cellStyle name="Migliaia 8 7 3 2 2" xfId="21087" xr:uid="{00000000-0005-0000-0000-0000B08A0000}"/>
    <cellStyle name="Migliaia 8 7 3 2 2 2" xfId="43924" xr:uid="{00000000-0005-0000-0000-0000B18A0000}"/>
    <cellStyle name="Migliaia 8 7 3 2 3" xfId="32507" xr:uid="{00000000-0005-0000-0000-0000B28A0000}"/>
    <cellStyle name="Migliaia 8 7 3 3" xfId="15379" xr:uid="{00000000-0005-0000-0000-0000B38A0000}"/>
    <cellStyle name="Migliaia 8 7 3 3 2" xfId="38216" xr:uid="{00000000-0005-0000-0000-0000B48A0000}"/>
    <cellStyle name="Migliaia 8 7 3 4" xfId="26799" xr:uid="{00000000-0005-0000-0000-0000B58A0000}"/>
    <cellStyle name="Migliaia 8 7 4" xfId="6816" xr:uid="{00000000-0005-0000-0000-0000B68A0000}"/>
    <cellStyle name="Migliaia 8 7 4 2" xfId="18233" xr:uid="{00000000-0005-0000-0000-0000B78A0000}"/>
    <cellStyle name="Migliaia 8 7 4 2 2" xfId="41070" xr:uid="{00000000-0005-0000-0000-0000B88A0000}"/>
    <cellStyle name="Migliaia 8 7 4 3" xfId="29653" xr:uid="{00000000-0005-0000-0000-0000B98A0000}"/>
    <cellStyle name="Migliaia 8 7 5" xfId="12525" xr:uid="{00000000-0005-0000-0000-0000BA8A0000}"/>
    <cellStyle name="Migliaia 8 7 5 2" xfId="35362" xr:uid="{00000000-0005-0000-0000-0000BB8A0000}"/>
    <cellStyle name="Migliaia 8 7 6" xfId="23945" xr:uid="{00000000-0005-0000-0000-0000BC8A0000}"/>
    <cellStyle name="Migliaia 8 8" xfId="1265" xr:uid="{00000000-0005-0000-0000-0000BD8A0000}"/>
    <cellStyle name="Migliaia 8 8 2" xfId="2749" xr:uid="{00000000-0005-0000-0000-0000BE8A0000}"/>
    <cellStyle name="Migliaia 8 8 2 2" xfId="5605" xr:uid="{00000000-0005-0000-0000-0000BF8A0000}"/>
    <cellStyle name="Migliaia 8 8 2 2 2" xfId="11313" xr:uid="{00000000-0005-0000-0000-0000C08A0000}"/>
    <cellStyle name="Migliaia 8 8 2 2 2 2" xfId="22731" xr:uid="{00000000-0005-0000-0000-0000C18A0000}"/>
    <cellStyle name="Migliaia 8 8 2 2 2 2 2" xfId="45568" xr:uid="{00000000-0005-0000-0000-0000C28A0000}"/>
    <cellStyle name="Migliaia 8 8 2 2 2 3" xfId="34151" xr:uid="{00000000-0005-0000-0000-0000C38A0000}"/>
    <cellStyle name="Migliaia 8 8 2 2 3" xfId="17023" xr:uid="{00000000-0005-0000-0000-0000C48A0000}"/>
    <cellStyle name="Migliaia 8 8 2 2 3 2" xfId="39860" xr:uid="{00000000-0005-0000-0000-0000C58A0000}"/>
    <cellStyle name="Migliaia 8 8 2 2 4" xfId="28443" xr:uid="{00000000-0005-0000-0000-0000C68A0000}"/>
    <cellStyle name="Migliaia 8 8 2 3" xfId="8460" xr:uid="{00000000-0005-0000-0000-0000C78A0000}"/>
    <cellStyle name="Migliaia 8 8 2 3 2" xfId="19877" xr:uid="{00000000-0005-0000-0000-0000C88A0000}"/>
    <cellStyle name="Migliaia 8 8 2 3 2 2" xfId="42714" xr:uid="{00000000-0005-0000-0000-0000C98A0000}"/>
    <cellStyle name="Migliaia 8 8 2 3 3" xfId="31297" xr:uid="{00000000-0005-0000-0000-0000CA8A0000}"/>
    <cellStyle name="Migliaia 8 8 2 4" xfId="14169" xr:uid="{00000000-0005-0000-0000-0000CB8A0000}"/>
    <cellStyle name="Migliaia 8 8 2 4 2" xfId="37006" xr:uid="{00000000-0005-0000-0000-0000CC8A0000}"/>
    <cellStyle name="Migliaia 8 8 2 5" xfId="25589" xr:uid="{00000000-0005-0000-0000-0000CD8A0000}"/>
    <cellStyle name="Migliaia 8 8 3" xfId="4178" xr:uid="{00000000-0005-0000-0000-0000CE8A0000}"/>
    <cellStyle name="Migliaia 8 8 3 2" xfId="9887" xr:uid="{00000000-0005-0000-0000-0000CF8A0000}"/>
    <cellStyle name="Migliaia 8 8 3 2 2" xfId="21304" xr:uid="{00000000-0005-0000-0000-0000D08A0000}"/>
    <cellStyle name="Migliaia 8 8 3 2 2 2" xfId="44141" xr:uid="{00000000-0005-0000-0000-0000D18A0000}"/>
    <cellStyle name="Migliaia 8 8 3 2 3" xfId="32724" xr:uid="{00000000-0005-0000-0000-0000D28A0000}"/>
    <cellStyle name="Migliaia 8 8 3 3" xfId="15596" xr:uid="{00000000-0005-0000-0000-0000D38A0000}"/>
    <cellStyle name="Migliaia 8 8 3 3 2" xfId="38433" xr:uid="{00000000-0005-0000-0000-0000D48A0000}"/>
    <cellStyle name="Migliaia 8 8 3 4" xfId="27016" xr:uid="{00000000-0005-0000-0000-0000D58A0000}"/>
    <cellStyle name="Migliaia 8 8 4" xfId="7033" xr:uid="{00000000-0005-0000-0000-0000D68A0000}"/>
    <cellStyle name="Migliaia 8 8 4 2" xfId="18450" xr:uid="{00000000-0005-0000-0000-0000D78A0000}"/>
    <cellStyle name="Migliaia 8 8 4 2 2" xfId="41287" xr:uid="{00000000-0005-0000-0000-0000D88A0000}"/>
    <cellStyle name="Migliaia 8 8 4 3" xfId="29870" xr:uid="{00000000-0005-0000-0000-0000D98A0000}"/>
    <cellStyle name="Migliaia 8 8 5" xfId="12742" xr:uid="{00000000-0005-0000-0000-0000DA8A0000}"/>
    <cellStyle name="Migliaia 8 8 5 2" xfId="35579" xr:uid="{00000000-0005-0000-0000-0000DB8A0000}"/>
    <cellStyle name="Migliaia 8 8 6" xfId="24162" xr:uid="{00000000-0005-0000-0000-0000DC8A0000}"/>
    <cellStyle name="Migliaia 8 9" xfId="1512" xr:uid="{00000000-0005-0000-0000-0000DD8A0000}"/>
    <cellStyle name="Migliaia 8 9 2" xfId="2966" xr:uid="{00000000-0005-0000-0000-0000DE8A0000}"/>
    <cellStyle name="Migliaia 8 9 2 2" xfId="5822" xr:uid="{00000000-0005-0000-0000-0000DF8A0000}"/>
    <cellStyle name="Migliaia 8 9 2 2 2" xfId="11530" xr:uid="{00000000-0005-0000-0000-0000E08A0000}"/>
    <cellStyle name="Migliaia 8 9 2 2 2 2" xfId="22948" xr:uid="{00000000-0005-0000-0000-0000E18A0000}"/>
    <cellStyle name="Migliaia 8 9 2 2 2 2 2" xfId="45785" xr:uid="{00000000-0005-0000-0000-0000E28A0000}"/>
    <cellStyle name="Migliaia 8 9 2 2 2 3" xfId="34368" xr:uid="{00000000-0005-0000-0000-0000E38A0000}"/>
    <cellStyle name="Migliaia 8 9 2 2 3" xfId="17240" xr:uid="{00000000-0005-0000-0000-0000E48A0000}"/>
    <cellStyle name="Migliaia 8 9 2 2 3 2" xfId="40077" xr:uid="{00000000-0005-0000-0000-0000E58A0000}"/>
    <cellStyle name="Migliaia 8 9 2 2 4" xfId="28660" xr:uid="{00000000-0005-0000-0000-0000E68A0000}"/>
    <cellStyle name="Migliaia 8 9 2 3" xfId="8677" xr:uid="{00000000-0005-0000-0000-0000E78A0000}"/>
    <cellStyle name="Migliaia 8 9 2 3 2" xfId="20094" xr:uid="{00000000-0005-0000-0000-0000E88A0000}"/>
    <cellStyle name="Migliaia 8 9 2 3 2 2" xfId="42931" xr:uid="{00000000-0005-0000-0000-0000E98A0000}"/>
    <cellStyle name="Migliaia 8 9 2 3 3" xfId="31514" xr:uid="{00000000-0005-0000-0000-0000EA8A0000}"/>
    <cellStyle name="Migliaia 8 9 2 4" xfId="14386" xr:uid="{00000000-0005-0000-0000-0000EB8A0000}"/>
    <cellStyle name="Migliaia 8 9 2 4 2" xfId="37223" xr:uid="{00000000-0005-0000-0000-0000EC8A0000}"/>
    <cellStyle name="Migliaia 8 9 2 5" xfId="25806" xr:uid="{00000000-0005-0000-0000-0000ED8A0000}"/>
    <cellStyle name="Migliaia 8 9 3" xfId="4395" xr:uid="{00000000-0005-0000-0000-0000EE8A0000}"/>
    <cellStyle name="Migliaia 8 9 3 2" xfId="10104" xr:uid="{00000000-0005-0000-0000-0000EF8A0000}"/>
    <cellStyle name="Migliaia 8 9 3 2 2" xfId="21521" xr:uid="{00000000-0005-0000-0000-0000F08A0000}"/>
    <cellStyle name="Migliaia 8 9 3 2 2 2" xfId="44358" xr:uid="{00000000-0005-0000-0000-0000F18A0000}"/>
    <cellStyle name="Migliaia 8 9 3 2 3" xfId="32941" xr:uid="{00000000-0005-0000-0000-0000F28A0000}"/>
    <cellStyle name="Migliaia 8 9 3 3" xfId="15813" xr:uid="{00000000-0005-0000-0000-0000F38A0000}"/>
    <cellStyle name="Migliaia 8 9 3 3 2" xfId="38650" xr:uid="{00000000-0005-0000-0000-0000F48A0000}"/>
    <cellStyle name="Migliaia 8 9 3 4" xfId="27233" xr:uid="{00000000-0005-0000-0000-0000F58A0000}"/>
    <cellStyle name="Migliaia 8 9 4" xfId="7250" xr:uid="{00000000-0005-0000-0000-0000F68A0000}"/>
    <cellStyle name="Migliaia 8 9 4 2" xfId="18667" xr:uid="{00000000-0005-0000-0000-0000F78A0000}"/>
    <cellStyle name="Migliaia 8 9 4 2 2" xfId="41504" xr:uid="{00000000-0005-0000-0000-0000F88A0000}"/>
    <cellStyle name="Migliaia 8 9 4 3" xfId="30087" xr:uid="{00000000-0005-0000-0000-0000F98A0000}"/>
    <cellStyle name="Migliaia 8 9 5" xfId="12959" xr:uid="{00000000-0005-0000-0000-0000FA8A0000}"/>
    <cellStyle name="Migliaia 8 9 5 2" xfId="35796" xr:uid="{00000000-0005-0000-0000-0000FB8A0000}"/>
    <cellStyle name="Migliaia 8 9 6" xfId="24379" xr:uid="{00000000-0005-0000-0000-0000FC8A0000}"/>
    <cellStyle name="Migliaia 9" xfId="120" xr:uid="{00000000-0005-0000-0000-0000FD8A0000}"/>
    <cellStyle name="Migliaia 9 10" xfId="1874" xr:uid="{00000000-0005-0000-0000-0000FE8A0000}"/>
    <cellStyle name="Migliaia 9 10 2" xfId="4730" xr:uid="{00000000-0005-0000-0000-0000FF8A0000}"/>
    <cellStyle name="Migliaia 9 10 2 2" xfId="10439" xr:uid="{00000000-0005-0000-0000-0000008B0000}"/>
    <cellStyle name="Migliaia 9 10 2 2 2" xfId="21856" xr:uid="{00000000-0005-0000-0000-0000018B0000}"/>
    <cellStyle name="Migliaia 9 10 2 2 2 2" xfId="44693" xr:uid="{00000000-0005-0000-0000-0000028B0000}"/>
    <cellStyle name="Migliaia 9 10 2 2 3" xfId="33276" xr:uid="{00000000-0005-0000-0000-0000038B0000}"/>
    <cellStyle name="Migliaia 9 10 2 3" xfId="16148" xr:uid="{00000000-0005-0000-0000-0000048B0000}"/>
    <cellStyle name="Migliaia 9 10 2 3 2" xfId="38985" xr:uid="{00000000-0005-0000-0000-0000058B0000}"/>
    <cellStyle name="Migliaia 9 10 2 4" xfId="27568" xr:uid="{00000000-0005-0000-0000-0000068B0000}"/>
    <cellStyle name="Migliaia 9 10 3" xfId="7585" xr:uid="{00000000-0005-0000-0000-0000078B0000}"/>
    <cellStyle name="Migliaia 9 10 3 2" xfId="19002" xr:uid="{00000000-0005-0000-0000-0000088B0000}"/>
    <cellStyle name="Migliaia 9 10 3 2 2" xfId="41839" xr:uid="{00000000-0005-0000-0000-0000098B0000}"/>
    <cellStyle name="Migliaia 9 10 3 3" xfId="30422" xr:uid="{00000000-0005-0000-0000-00000A8B0000}"/>
    <cellStyle name="Migliaia 9 10 4" xfId="13294" xr:uid="{00000000-0005-0000-0000-00000B8B0000}"/>
    <cellStyle name="Migliaia 9 10 4 2" xfId="36131" xr:uid="{00000000-0005-0000-0000-00000C8B0000}"/>
    <cellStyle name="Migliaia 9 10 5" xfId="24714" xr:uid="{00000000-0005-0000-0000-00000D8B0000}"/>
    <cellStyle name="Migliaia 9 11" xfId="3303" xr:uid="{00000000-0005-0000-0000-00000E8B0000}"/>
    <cellStyle name="Migliaia 9 11 2" xfId="9012" xr:uid="{00000000-0005-0000-0000-00000F8B0000}"/>
    <cellStyle name="Migliaia 9 11 2 2" xfId="20429" xr:uid="{00000000-0005-0000-0000-0000108B0000}"/>
    <cellStyle name="Migliaia 9 11 2 2 2" xfId="43266" xr:uid="{00000000-0005-0000-0000-0000118B0000}"/>
    <cellStyle name="Migliaia 9 11 2 3" xfId="31849" xr:uid="{00000000-0005-0000-0000-0000128B0000}"/>
    <cellStyle name="Migliaia 9 11 3" xfId="14721" xr:uid="{00000000-0005-0000-0000-0000138B0000}"/>
    <cellStyle name="Migliaia 9 11 3 2" xfId="37558" xr:uid="{00000000-0005-0000-0000-0000148B0000}"/>
    <cellStyle name="Migliaia 9 11 4" xfId="26141" xr:uid="{00000000-0005-0000-0000-0000158B0000}"/>
    <cellStyle name="Migliaia 9 12" xfId="6158" xr:uid="{00000000-0005-0000-0000-0000168B0000}"/>
    <cellStyle name="Migliaia 9 12 2" xfId="17575" xr:uid="{00000000-0005-0000-0000-0000178B0000}"/>
    <cellStyle name="Migliaia 9 12 2 2" xfId="40412" xr:uid="{00000000-0005-0000-0000-0000188B0000}"/>
    <cellStyle name="Migliaia 9 12 3" xfId="28995" xr:uid="{00000000-0005-0000-0000-0000198B0000}"/>
    <cellStyle name="Migliaia 9 13" xfId="11867" xr:uid="{00000000-0005-0000-0000-00001A8B0000}"/>
    <cellStyle name="Migliaia 9 13 2" xfId="34704" xr:uid="{00000000-0005-0000-0000-00001B8B0000}"/>
    <cellStyle name="Migliaia 9 14" xfId="23287" xr:uid="{00000000-0005-0000-0000-00001C8B0000}"/>
    <cellStyle name="Migliaia 9 15" xfId="239" xr:uid="{00000000-0005-0000-0000-00001D8B0000}"/>
    <cellStyle name="Migliaia 9 2" xfId="323" xr:uid="{00000000-0005-0000-0000-00001E8B0000}"/>
    <cellStyle name="Migliaia 9 2 10" xfId="6236" xr:uid="{00000000-0005-0000-0000-00001F8B0000}"/>
    <cellStyle name="Migliaia 9 2 10 2" xfId="17653" xr:uid="{00000000-0005-0000-0000-0000208B0000}"/>
    <cellStyle name="Migliaia 9 2 10 2 2" xfId="40490" xr:uid="{00000000-0005-0000-0000-0000218B0000}"/>
    <cellStyle name="Migliaia 9 2 10 3" xfId="29073" xr:uid="{00000000-0005-0000-0000-0000228B0000}"/>
    <cellStyle name="Migliaia 9 2 11" xfId="11945" xr:uid="{00000000-0005-0000-0000-0000238B0000}"/>
    <cellStyle name="Migliaia 9 2 11 2" xfId="34782" xr:uid="{00000000-0005-0000-0000-0000248B0000}"/>
    <cellStyle name="Migliaia 9 2 12" xfId="23365" xr:uid="{00000000-0005-0000-0000-0000258B0000}"/>
    <cellStyle name="Migliaia 9 2 2" xfId="473" xr:uid="{00000000-0005-0000-0000-0000268B0000}"/>
    <cellStyle name="Migliaia 9 2 2 10" xfId="12065" xr:uid="{00000000-0005-0000-0000-0000278B0000}"/>
    <cellStyle name="Migliaia 9 2 2 10 2" xfId="34902" xr:uid="{00000000-0005-0000-0000-0000288B0000}"/>
    <cellStyle name="Migliaia 9 2 2 11" xfId="23485" xr:uid="{00000000-0005-0000-0000-0000298B0000}"/>
    <cellStyle name="Migliaia 9 2 2 2" xfId="727" xr:uid="{00000000-0005-0000-0000-00002A8B0000}"/>
    <cellStyle name="Migliaia 9 2 2 2 2" xfId="2289" xr:uid="{00000000-0005-0000-0000-00002B8B0000}"/>
    <cellStyle name="Migliaia 9 2 2 2 2 2" xfId="5145" xr:uid="{00000000-0005-0000-0000-00002C8B0000}"/>
    <cellStyle name="Migliaia 9 2 2 2 2 2 2" xfId="10853" xr:uid="{00000000-0005-0000-0000-00002D8B0000}"/>
    <cellStyle name="Migliaia 9 2 2 2 2 2 2 2" xfId="22271" xr:uid="{00000000-0005-0000-0000-00002E8B0000}"/>
    <cellStyle name="Migliaia 9 2 2 2 2 2 2 2 2" xfId="45108" xr:uid="{00000000-0005-0000-0000-00002F8B0000}"/>
    <cellStyle name="Migliaia 9 2 2 2 2 2 2 3" xfId="33691" xr:uid="{00000000-0005-0000-0000-0000308B0000}"/>
    <cellStyle name="Migliaia 9 2 2 2 2 2 3" xfId="16563" xr:uid="{00000000-0005-0000-0000-0000318B0000}"/>
    <cellStyle name="Migliaia 9 2 2 2 2 2 3 2" xfId="39400" xr:uid="{00000000-0005-0000-0000-0000328B0000}"/>
    <cellStyle name="Migliaia 9 2 2 2 2 2 4" xfId="27983" xr:uid="{00000000-0005-0000-0000-0000338B0000}"/>
    <cellStyle name="Migliaia 9 2 2 2 2 3" xfId="8000" xr:uid="{00000000-0005-0000-0000-0000348B0000}"/>
    <cellStyle name="Migliaia 9 2 2 2 2 3 2" xfId="19417" xr:uid="{00000000-0005-0000-0000-0000358B0000}"/>
    <cellStyle name="Migliaia 9 2 2 2 2 3 2 2" xfId="42254" xr:uid="{00000000-0005-0000-0000-0000368B0000}"/>
    <cellStyle name="Migliaia 9 2 2 2 2 3 3" xfId="30837" xr:uid="{00000000-0005-0000-0000-0000378B0000}"/>
    <cellStyle name="Migliaia 9 2 2 2 2 4" xfId="13709" xr:uid="{00000000-0005-0000-0000-0000388B0000}"/>
    <cellStyle name="Migliaia 9 2 2 2 2 4 2" xfId="36546" xr:uid="{00000000-0005-0000-0000-0000398B0000}"/>
    <cellStyle name="Migliaia 9 2 2 2 2 5" xfId="25129" xr:uid="{00000000-0005-0000-0000-00003A8B0000}"/>
    <cellStyle name="Migliaia 9 2 2 2 3" xfId="3718" xr:uid="{00000000-0005-0000-0000-00003B8B0000}"/>
    <cellStyle name="Migliaia 9 2 2 2 3 2" xfId="9427" xr:uid="{00000000-0005-0000-0000-00003C8B0000}"/>
    <cellStyle name="Migliaia 9 2 2 2 3 2 2" xfId="20844" xr:uid="{00000000-0005-0000-0000-00003D8B0000}"/>
    <cellStyle name="Migliaia 9 2 2 2 3 2 2 2" xfId="43681" xr:uid="{00000000-0005-0000-0000-00003E8B0000}"/>
    <cellStyle name="Migliaia 9 2 2 2 3 2 3" xfId="32264" xr:uid="{00000000-0005-0000-0000-00003F8B0000}"/>
    <cellStyle name="Migliaia 9 2 2 2 3 3" xfId="15136" xr:uid="{00000000-0005-0000-0000-0000408B0000}"/>
    <cellStyle name="Migliaia 9 2 2 2 3 3 2" xfId="37973" xr:uid="{00000000-0005-0000-0000-0000418B0000}"/>
    <cellStyle name="Migliaia 9 2 2 2 3 4" xfId="26556" xr:uid="{00000000-0005-0000-0000-0000428B0000}"/>
    <cellStyle name="Migliaia 9 2 2 2 4" xfId="6573" xr:uid="{00000000-0005-0000-0000-0000438B0000}"/>
    <cellStyle name="Migliaia 9 2 2 2 4 2" xfId="17990" xr:uid="{00000000-0005-0000-0000-0000448B0000}"/>
    <cellStyle name="Migliaia 9 2 2 2 4 2 2" xfId="40827" xr:uid="{00000000-0005-0000-0000-0000458B0000}"/>
    <cellStyle name="Migliaia 9 2 2 2 4 3" xfId="29410" xr:uid="{00000000-0005-0000-0000-0000468B0000}"/>
    <cellStyle name="Migliaia 9 2 2 2 5" xfId="12282" xr:uid="{00000000-0005-0000-0000-0000478B0000}"/>
    <cellStyle name="Migliaia 9 2 2 2 5 2" xfId="35119" xr:uid="{00000000-0005-0000-0000-0000488B0000}"/>
    <cellStyle name="Migliaia 9 2 2 2 6" xfId="23702" xr:uid="{00000000-0005-0000-0000-0000498B0000}"/>
    <cellStyle name="Migliaia 9 2 2 3" xfId="987" xr:uid="{00000000-0005-0000-0000-00004A8B0000}"/>
    <cellStyle name="Migliaia 9 2 2 3 2" xfId="2506" xr:uid="{00000000-0005-0000-0000-00004B8B0000}"/>
    <cellStyle name="Migliaia 9 2 2 3 2 2" xfId="5362" xr:uid="{00000000-0005-0000-0000-00004C8B0000}"/>
    <cellStyle name="Migliaia 9 2 2 3 2 2 2" xfId="11070" xr:uid="{00000000-0005-0000-0000-00004D8B0000}"/>
    <cellStyle name="Migliaia 9 2 2 3 2 2 2 2" xfId="22488" xr:uid="{00000000-0005-0000-0000-00004E8B0000}"/>
    <cellStyle name="Migliaia 9 2 2 3 2 2 2 2 2" xfId="45325" xr:uid="{00000000-0005-0000-0000-00004F8B0000}"/>
    <cellStyle name="Migliaia 9 2 2 3 2 2 2 3" xfId="33908" xr:uid="{00000000-0005-0000-0000-0000508B0000}"/>
    <cellStyle name="Migliaia 9 2 2 3 2 2 3" xfId="16780" xr:uid="{00000000-0005-0000-0000-0000518B0000}"/>
    <cellStyle name="Migliaia 9 2 2 3 2 2 3 2" xfId="39617" xr:uid="{00000000-0005-0000-0000-0000528B0000}"/>
    <cellStyle name="Migliaia 9 2 2 3 2 2 4" xfId="28200" xr:uid="{00000000-0005-0000-0000-0000538B0000}"/>
    <cellStyle name="Migliaia 9 2 2 3 2 3" xfId="8217" xr:uid="{00000000-0005-0000-0000-0000548B0000}"/>
    <cellStyle name="Migliaia 9 2 2 3 2 3 2" xfId="19634" xr:uid="{00000000-0005-0000-0000-0000558B0000}"/>
    <cellStyle name="Migliaia 9 2 2 3 2 3 2 2" xfId="42471" xr:uid="{00000000-0005-0000-0000-0000568B0000}"/>
    <cellStyle name="Migliaia 9 2 2 3 2 3 3" xfId="31054" xr:uid="{00000000-0005-0000-0000-0000578B0000}"/>
    <cellStyle name="Migliaia 9 2 2 3 2 4" xfId="13926" xr:uid="{00000000-0005-0000-0000-0000588B0000}"/>
    <cellStyle name="Migliaia 9 2 2 3 2 4 2" xfId="36763" xr:uid="{00000000-0005-0000-0000-0000598B0000}"/>
    <cellStyle name="Migliaia 9 2 2 3 2 5" xfId="25346" xr:uid="{00000000-0005-0000-0000-00005A8B0000}"/>
    <cellStyle name="Migliaia 9 2 2 3 3" xfId="3935" xr:uid="{00000000-0005-0000-0000-00005B8B0000}"/>
    <cellStyle name="Migliaia 9 2 2 3 3 2" xfId="9644" xr:uid="{00000000-0005-0000-0000-00005C8B0000}"/>
    <cellStyle name="Migliaia 9 2 2 3 3 2 2" xfId="21061" xr:uid="{00000000-0005-0000-0000-00005D8B0000}"/>
    <cellStyle name="Migliaia 9 2 2 3 3 2 2 2" xfId="43898" xr:uid="{00000000-0005-0000-0000-00005E8B0000}"/>
    <cellStyle name="Migliaia 9 2 2 3 3 2 3" xfId="32481" xr:uid="{00000000-0005-0000-0000-00005F8B0000}"/>
    <cellStyle name="Migliaia 9 2 2 3 3 3" xfId="15353" xr:uid="{00000000-0005-0000-0000-0000608B0000}"/>
    <cellStyle name="Migliaia 9 2 2 3 3 3 2" xfId="38190" xr:uid="{00000000-0005-0000-0000-0000618B0000}"/>
    <cellStyle name="Migliaia 9 2 2 3 3 4" xfId="26773" xr:uid="{00000000-0005-0000-0000-0000628B0000}"/>
    <cellStyle name="Migliaia 9 2 2 3 4" xfId="6790" xr:uid="{00000000-0005-0000-0000-0000638B0000}"/>
    <cellStyle name="Migliaia 9 2 2 3 4 2" xfId="18207" xr:uid="{00000000-0005-0000-0000-0000648B0000}"/>
    <cellStyle name="Migliaia 9 2 2 3 4 2 2" xfId="41044" xr:uid="{00000000-0005-0000-0000-0000658B0000}"/>
    <cellStyle name="Migliaia 9 2 2 3 4 3" xfId="29627" xr:uid="{00000000-0005-0000-0000-0000668B0000}"/>
    <cellStyle name="Migliaia 9 2 2 3 5" xfId="12499" xr:uid="{00000000-0005-0000-0000-0000678B0000}"/>
    <cellStyle name="Migliaia 9 2 2 3 5 2" xfId="35336" xr:uid="{00000000-0005-0000-0000-0000688B0000}"/>
    <cellStyle name="Migliaia 9 2 2 3 6" xfId="23919" xr:uid="{00000000-0005-0000-0000-0000698B0000}"/>
    <cellStyle name="Migliaia 9 2 2 4" xfId="1234" xr:uid="{00000000-0005-0000-0000-00006A8B0000}"/>
    <cellStyle name="Migliaia 9 2 2 4 2" xfId="2723" xr:uid="{00000000-0005-0000-0000-00006B8B0000}"/>
    <cellStyle name="Migliaia 9 2 2 4 2 2" xfId="5579" xr:uid="{00000000-0005-0000-0000-00006C8B0000}"/>
    <cellStyle name="Migliaia 9 2 2 4 2 2 2" xfId="11287" xr:uid="{00000000-0005-0000-0000-00006D8B0000}"/>
    <cellStyle name="Migliaia 9 2 2 4 2 2 2 2" xfId="22705" xr:uid="{00000000-0005-0000-0000-00006E8B0000}"/>
    <cellStyle name="Migliaia 9 2 2 4 2 2 2 2 2" xfId="45542" xr:uid="{00000000-0005-0000-0000-00006F8B0000}"/>
    <cellStyle name="Migliaia 9 2 2 4 2 2 2 3" xfId="34125" xr:uid="{00000000-0005-0000-0000-0000708B0000}"/>
    <cellStyle name="Migliaia 9 2 2 4 2 2 3" xfId="16997" xr:uid="{00000000-0005-0000-0000-0000718B0000}"/>
    <cellStyle name="Migliaia 9 2 2 4 2 2 3 2" xfId="39834" xr:uid="{00000000-0005-0000-0000-0000728B0000}"/>
    <cellStyle name="Migliaia 9 2 2 4 2 2 4" xfId="28417" xr:uid="{00000000-0005-0000-0000-0000738B0000}"/>
    <cellStyle name="Migliaia 9 2 2 4 2 3" xfId="8434" xr:uid="{00000000-0005-0000-0000-0000748B0000}"/>
    <cellStyle name="Migliaia 9 2 2 4 2 3 2" xfId="19851" xr:uid="{00000000-0005-0000-0000-0000758B0000}"/>
    <cellStyle name="Migliaia 9 2 2 4 2 3 2 2" xfId="42688" xr:uid="{00000000-0005-0000-0000-0000768B0000}"/>
    <cellStyle name="Migliaia 9 2 2 4 2 3 3" xfId="31271" xr:uid="{00000000-0005-0000-0000-0000778B0000}"/>
    <cellStyle name="Migliaia 9 2 2 4 2 4" xfId="14143" xr:uid="{00000000-0005-0000-0000-0000788B0000}"/>
    <cellStyle name="Migliaia 9 2 2 4 2 4 2" xfId="36980" xr:uid="{00000000-0005-0000-0000-0000798B0000}"/>
    <cellStyle name="Migliaia 9 2 2 4 2 5" xfId="25563" xr:uid="{00000000-0005-0000-0000-00007A8B0000}"/>
    <cellStyle name="Migliaia 9 2 2 4 3" xfId="4152" xr:uid="{00000000-0005-0000-0000-00007B8B0000}"/>
    <cellStyle name="Migliaia 9 2 2 4 3 2" xfId="9861" xr:uid="{00000000-0005-0000-0000-00007C8B0000}"/>
    <cellStyle name="Migliaia 9 2 2 4 3 2 2" xfId="21278" xr:uid="{00000000-0005-0000-0000-00007D8B0000}"/>
    <cellStyle name="Migliaia 9 2 2 4 3 2 2 2" xfId="44115" xr:uid="{00000000-0005-0000-0000-00007E8B0000}"/>
    <cellStyle name="Migliaia 9 2 2 4 3 2 3" xfId="32698" xr:uid="{00000000-0005-0000-0000-00007F8B0000}"/>
    <cellStyle name="Migliaia 9 2 2 4 3 3" xfId="15570" xr:uid="{00000000-0005-0000-0000-0000808B0000}"/>
    <cellStyle name="Migliaia 9 2 2 4 3 3 2" xfId="38407" xr:uid="{00000000-0005-0000-0000-0000818B0000}"/>
    <cellStyle name="Migliaia 9 2 2 4 3 4" xfId="26990" xr:uid="{00000000-0005-0000-0000-0000828B0000}"/>
    <cellStyle name="Migliaia 9 2 2 4 4" xfId="7007" xr:uid="{00000000-0005-0000-0000-0000838B0000}"/>
    <cellStyle name="Migliaia 9 2 2 4 4 2" xfId="18424" xr:uid="{00000000-0005-0000-0000-0000848B0000}"/>
    <cellStyle name="Migliaia 9 2 2 4 4 2 2" xfId="41261" xr:uid="{00000000-0005-0000-0000-0000858B0000}"/>
    <cellStyle name="Migliaia 9 2 2 4 4 3" xfId="29844" xr:uid="{00000000-0005-0000-0000-0000868B0000}"/>
    <cellStyle name="Migliaia 9 2 2 4 5" xfId="12716" xr:uid="{00000000-0005-0000-0000-0000878B0000}"/>
    <cellStyle name="Migliaia 9 2 2 4 5 2" xfId="35553" xr:uid="{00000000-0005-0000-0000-0000888B0000}"/>
    <cellStyle name="Migliaia 9 2 2 4 6" xfId="24136" xr:uid="{00000000-0005-0000-0000-0000898B0000}"/>
    <cellStyle name="Migliaia 9 2 2 5" xfId="1481" xr:uid="{00000000-0005-0000-0000-00008A8B0000}"/>
    <cellStyle name="Migliaia 9 2 2 5 2" xfId="2940" xr:uid="{00000000-0005-0000-0000-00008B8B0000}"/>
    <cellStyle name="Migliaia 9 2 2 5 2 2" xfId="5796" xr:uid="{00000000-0005-0000-0000-00008C8B0000}"/>
    <cellStyle name="Migliaia 9 2 2 5 2 2 2" xfId="11504" xr:uid="{00000000-0005-0000-0000-00008D8B0000}"/>
    <cellStyle name="Migliaia 9 2 2 5 2 2 2 2" xfId="22922" xr:uid="{00000000-0005-0000-0000-00008E8B0000}"/>
    <cellStyle name="Migliaia 9 2 2 5 2 2 2 2 2" xfId="45759" xr:uid="{00000000-0005-0000-0000-00008F8B0000}"/>
    <cellStyle name="Migliaia 9 2 2 5 2 2 2 3" xfId="34342" xr:uid="{00000000-0005-0000-0000-0000908B0000}"/>
    <cellStyle name="Migliaia 9 2 2 5 2 2 3" xfId="17214" xr:uid="{00000000-0005-0000-0000-0000918B0000}"/>
    <cellStyle name="Migliaia 9 2 2 5 2 2 3 2" xfId="40051" xr:uid="{00000000-0005-0000-0000-0000928B0000}"/>
    <cellStyle name="Migliaia 9 2 2 5 2 2 4" xfId="28634" xr:uid="{00000000-0005-0000-0000-0000938B0000}"/>
    <cellStyle name="Migliaia 9 2 2 5 2 3" xfId="8651" xr:uid="{00000000-0005-0000-0000-0000948B0000}"/>
    <cellStyle name="Migliaia 9 2 2 5 2 3 2" xfId="20068" xr:uid="{00000000-0005-0000-0000-0000958B0000}"/>
    <cellStyle name="Migliaia 9 2 2 5 2 3 2 2" xfId="42905" xr:uid="{00000000-0005-0000-0000-0000968B0000}"/>
    <cellStyle name="Migliaia 9 2 2 5 2 3 3" xfId="31488" xr:uid="{00000000-0005-0000-0000-0000978B0000}"/>
    <cellStyle name="Migliaia 9 2 2 5 2 4" xfId="14360" xr:uid="{00000000-0005-0000-0000-0000988B0000}"/>
    <cellStyle name="Migliaia 9 2 2 5 2 4 2" xfId="37197" xr:uid="{00000000-0005-0000-0000-0000998B0000}"/>
    <cellStyle name="Migliaia 9 2 2 5 2 5" xfId="25780" xr:uid="{00000000-0005-0000-0000-00009A8B0000}"/>
    <cellStyle name="Migliaia 9 2 2 5 3" xfId="4369" xr:uid="{00000000-0005-0000-0000-00009B8B0000}"/>
    <cellStyle name="Migliaia 9 2 2 5 3 2" xfId="10078" xr:uid="{00000000-0005-0000-0000-00009C8B0000}"/>
    <cellStyle name="Migliaia 9 2 2 5 3 2 2" xfId="21495" xr:uid="{00000000-0005-0000-0000-00009D8B0000}"/>
    <cellStyle name="Migliaia 9 2 2 5 3 2 2 2" xfId="44332" xr:uid="{00000000-0005-0000-0000-00009E8B0000}"/>
    <cellStyle name="Migliaia 9 2 2 5 3 2 3" xfId="32915" xr:uid="{00000000-0005-0000-0000-00009F8B0000}"/>
    <cellStyle name="Migliaia 9 2 2 5 3 3" xfId="15787" xr:uid="{00000000-0005-0000-0000-0000A08B0000}"/>
    <cellStyle name="Migliaia 9 2 2 5 3 3 2" xfId="38624" xr:uid="{00000000-0005-0000-0000-0000A18B0000}"/>
    <cellStyle name="Migliaia 9 2 2 5 3 4" xfId="27207" xr:uid="{00000000-0005-0000-0000-0000A28B0000}"/>
    <cellStyle name="Migliaia 9 2 2 5 4" xfId="7224" xr:uid="{00000000-0005-0000-0000-0000A38B0000}"/>
    <cellStyle name="Migliaia 9 2 2 5 4 2" xfId="18641" xr:uid="{00000000-0005-0000-0000-0000A48B0000}"/>
    <cellStyle name="Migliaia 9 2 2 5 4 2 2" xfId="41478" xr:uid="{00000000-0005-0000-0000-0000A58B0000}"/>
    <cellStyle name="Migliaia 9 2 2 5 4 3" xfId="30061" xr:uid="{00000000-0005-0000-0000-0000A68B0000}"/>
    <cellStyle name="Migliaia 9 2 2 5 5" xfId="12933" xr:uid="{00000000-0005-0000-0000-0000A78B0000}"/>
    <cellStyle name="Migliaia 9 2 2 5 5 2" xfId="35770" xr:uid="{00000000-0005-0000-0000-0000A88B0000}"/>
    <cellStyle name="Migliaia 9 2 2 5 6" xfId="24353" xr:uid="{00000000-0005-0000-0000-0000A98B0000}"/>
    <cellStyle name="Migliaia 9 2 2 6" xfId="1728" xr:uid="{00000000-0005-0000-0000-0000AA8B0000}"/>
    <cellStyle name="Migliaia 9 2 2 6 2" xfId="3157" xr:uid="{00000000-0005-0000-0000-0000AB8B0000}"/>
    <cellStyle name="Migliaia 9 2 2 6 2 2" xfId="6013" xr:uid="{00000000-0005-0000-0000-0000AC8B0000}"/>
    <cellStyle name="Migliaia 9 2 2 6 2 2 2" xfId="11721" xr:uid="{00000000-0005-0000-0000-0000AD8B0000}"/>
    <cellStyle name="Migliaia 9 2 2 6 2 2 2 2" xfId="23139" xr:uid="{00000000-0005-0000-0000-0000AE8B0000}"/>
    <cellStyle name="Migliaia 9 2 2 6 2 2 2 2 2" xfId="45976" xr:uid="{00000000-0005-0000-0000-0000AF8B0000}"/>
    <cellStyle name="Migliaia 9 2 2 6 2 2 2 3" xfId="34559" xr:uid="{00000000-0005-0000-0000-0000B08B0000}"/>
    <cellStyle name="Migliaia 9 2 2 6 2 2 3" xfId="17431" xr:uid="{00000000-0005-0000-0000-0000B18B0000}"/>
    <cellStyle name="Migliaia 9 2 2 6 2 2 3 2" xfId="40268" xr:uid="{00000000-0005-0000-0000-0000B28B0000}"/>
    <cellStyle name="Migliaia 9 2 2 6 2 2 4" xfId="28851" xr:uid="{00000000-0005-0000-0000-0000B38B0000}"/>
    <cellStyle name="Migliaia 9 2 2 6 2 3" xfId="8868" xr:uid="{00000000-0005-0000-0000-0000B48B0000}"/>
    <cellStyle name="Migliaia 9 2 2 6 2 3 2" xfId="20285" xr:uid="{00000000-0005-0000-0000-0000B58B0000}"/>
    <cellStyle name="Migliaia 9 2 2 6 2 3 2 2" xfId="43122" xr:uid="{00000000-0005-0000-0000-0000B68B0000}"/>
    <cellStyle name="Migliaia 9 2 2 6 2 3 3" xfId="31705" xr:uid="{00000000-0005-0000-0000-0000B78B0000}"/>
    <cellStyle name="Migliaia 9 2 2 6 2 4" xfId="14577" xr:uid="{00000000-0005-0000-0000-0000B88B0000}"/>
    <cellStyle name="Migliaia 9 2 2 6 2 4 2" xfId="37414" xr:uid="{00000000-0005-0000-0000-0000B98B0000}"/>
    <cellStyle name="Migliaia 9 2 2 6 2 5" xfId="25997" xr:uid="{00000000-0005-0000-0000-0000BA8B0000}"/>
    <cellStyle name="Migliaia 9 2 2 6 3" xfId="4586" xr:uid="{00000000-0005-0000-0000-0000BB8B0000}"/>
    <cellStyle name="Migliaia 9 2 2 6 3 2" xfId="10295" xr:uid="{00000000-0005-0000-0000-0000BC8B0000}"/>
    <cellStyle name="Migliaia 9 2 2 6 3 2 2" xfId="21712" xr:uid="{00000000-0005-0000-0000-0000BD8B0000}"/>
    <cellStyle name="Migliaia 9 2 2 6 3 2 2 2" xfId="44549" xr:uid="{00000000-0005-0000-0000-0000BE8B0000}"/>
    <cellStyle name="Migliaia 9 2 2 6 3 2 3" xfId="33132" xr:uid="{00000000-0005-0000-0000-0000BF8B0000}"/>
    <cellStyle name="Migliaia 9 2 2 6 3 3" xfId="16004" xr:uid="{00000000-0005-0000-0000-0000C08B0000}"/>
    <cellStyle name="Migliaia 9 2 2 6 3 3 2" xfId="38841" xr:uid="{00000000-0005-0000-0000-0000C18B0000}"/>
    <cellStyle name="Migliaia 9 2 2 6 3 4" xfId="27424" xr:uid="{00000000-0005-0000-0000-0000C28B0000}"/>
    <cellStyle name="Migliaia 9 2 2 6 4" xfId="7441" xr:uid="{00000000-0005-0000-0000-0000C38B0000}"/>
    <cellStyle name="Migliaia 9 2 2 6 4 2" xfId="18858" xr:uid="{00000000-0005-0000-0000-0000C48B0000}"/>
    <cellStyle name="Migliaia 9 2 2 6 4 2 2" xfId="41695" xr:uid="{00000000-0005-0000-0000-0000C58B0000}"/>
    <cellStyle name="Migliaia 9 2 2 6 4 3" xfId="30278" xr:uid="{00000000-0005-0000-0000-0000C68B0000}"/>
    <cellStyle name="Migliaia 9 2 2 6 5" xfId="13150" xr:uid="{00000000-0005-0000-0000-0000C78B0000}"/>
    <cellStyle name="Migliaia 9 2 2 6 5 2" xfId="35987" xr:uid="{00000000-0005-0000-0000-0000C88B0000}"/>
    <cellStyle name="Migliaia 9 2 2 6 6" xfId="24570" xr:uid="{00000000-0005-0000-0000-0000C98B0000}"/>
    <cellStyle name="Migliaia 9 2 2 7" xfId="2072" xr:uid="{00000000-0005-0000-0000-0000CA8B0000}"/>
    <cellStyle name="Migliaia 9 2 2 7 2" xfId="4928" xr:uid="{00000000-0005-0000-0000-0000CB8B0000}"/>
    <cellStyle name="Migliaia 9 2 2 7 2 2" xfId="10636" xr:uid="{00000000-0005-0000-0000-0000CC8B0000}"/>
    <cellStyle name="Migliaia 9 2 2 7 2 2 2" xfId="22054" xr:uid="{00000000-0005-0000-0000-0000CD8B0000}"/>
    <cellStyle name="Migliaia 9 2 2 7 2 2 2 2" xfId="44891" xr:uid="{00000000-0005-0000-0000-0000CE8B0000}"/>
    <cellStyle name="Migliaia 9 2 2 7 2 2 3" xfId="33474" xr:uid="{00000000-0005-0000-0000-0000CF8B0000}"/>
    <cellStyle name="Migliaia 9 2 2 7 2 3" xfId="16346" xr:uid="{00000000-0005-0000-0000-0000D08B0000}"/>
    <cellStyle name="Migliaia 9 2 2 7 2 3 2" xfId="39183" xr:uid="{00000000-0005-0000-0000-0000D18B0000}"/>
    <cellStyle name="Migliaia 9 2 2 7 2 4" xfId="27766" xr:uid="{00000000-0005-0000-0000-0000D28B0000}"/>
    <cellStyle name="Migliaia 9 2 2 7 3" xfId="7783" xr:uid="{00000000-0005-0000-0000-0000D38B0000}"/>
    <cellStyle name="Migliaia 9 2 2 7 3 2" xfId="19200" xr:uid="{00000000-0005-0000-0000-0000D48B0000}"/>
    <cellStyle name="Migliaia 9 2 2 7 3 2 2" xfId="42037" xr:uid="{00000000-0005-0000-0000-0000D58B0000}"/>
    <cellStyle name="Migliaia 9 2 2 7 3 3" xfId="30620" xr:uid="{00000000-0005-0000-0000-0000D68B0000}"/>
    <cellStyle name="Migliaia 9 2 2 7 4" xfId="13492" xr:uid="{00000000-0005-0000-0000-0000D78B0000}"/>
    <cellStyle name="Migliaia 9 2 2 7 4 2" xfId="36329" xr:uid="{00000000-0005-0000-0000-0000D88B0000}"/>
    <cellStyle name="Migliaia 9 2 2 7 5" xfId="24912" xr:uid="{00000000-0005-0000-0000-0000D98B0000}"/>
    <cellStyle name="Migliaia 9 2 2 8" xfId="3501" xr:uid="{00000000-0005-0000-0000-0000DA8B0000}"/>
    <cellStyle name="Migliaia 9 2 2 8 2" xfId="9210" xr:uid="{00000000-0005-0000-0000-0000DB8B0000}"/>
    <cellStyle name="Migliaia 9 2 2 8 2 2" xfId="20627" xr:uid="{00000000-0005-0000-0000-0000DC8B0000}"/>
    <cellStyle name="Migliaia 9 2 2 8 2 2 2" xfId="43464" xr:uid="{00000000-0005-0000-0000-0000DD8B0000}"/>
    <cellStyle name="Migliaia 9 2 2 8 2 3" xfId="32047" xr:uid="{00000000-0005-0000-0000-0000DE8B0000}"/>
    <cellStyle name="Migliaia 9 2 2 8 3" xfId="14919" xr:uid="{00000000-0005-0000-0000-0000DF8B0000}"/>
    <cellStyle name="Migliaia 9 2 2 8 3 2" xfId="37756" xr:uid="{00000000-0005-0000-0000-0000E08B0000}"/>
    <cellStyle name="Migliaia 9 2 2 8 4" xfId="26339" xr:uid="{00000000-0005-0000-0000-0000E18B0000}"/>
    <cellStyle name="Migliaia 9 2 2 9" xfId="6356" xr:uid="{00000000-0005-0000-0000-0000E28B0000}"/>
    <cellStyle name="Migliaia 9 2 2 9 2" xfId="17773" xr:uid="{00000000-0005-0000-0000-0000E38B0000}"/>
    <cellStyle name="Migliaia 9 2 2 9 2 2" xfId="40610" xr:uid="{00000000-0005-0000-0000-0000E48B0000}"/>
    <cellStyle name="Migliaia 9 2 2 9 3" xfId="29193" xr:uid="{00000000-0005-0000-0000-0000E58B0000}"/>
    <cellStyle name="Migliaia 9 2 3" xfId="593" xr:uid="{00000000-0005-0000-0000-0000E68B0000}"/>
    <cellStyle name="Migliaia 9 2 3 2" xfId="2175" xr:uid="{00000000-0005-0000-0000-0000E78B0000}"/>
    <cellStyle name="Migliaia 9 2 3 2 2" xfId="5031" xr:uid="{00000000-0005-0000-0000-0000E88B0000}"/>
    <cellStyle name="Migliaia 9 2 3 2 2 2" xfId="10739" xr:uid="{00000000-0005-0000-0000-0000E98B0000}"/>
    <cellStyle name="Migliaia 9 2 3 2 2 2 2" xfId="22157" xr:uid="{00000000-0005-0000-0000-0000EA8B0000}"/>
    <cellStyle name="Migliaia 9 2 3 2 2 2 2 2" xfId="44994" xr:uid="{00000000-0005-0000-0000-0000EB8B0000}"/>
    <cellStyle name="Migliaia 9 2 3 2 2 2 3" xfId="33577" xr:uid="{00000000-0005-0000-0000-0000EC8B0000}"/>
    <cellStyle name="Migliaia 9 2 3 2 2 3" xfId="16449" xr:uid="{00000000-0005-0000-0000-0000ED8B0000}"/>
    <cellStyle name="Migliaia 9 2 3 2 2 3 2" xfId="39286" xr:uid="{00000000-0005-0000-0000-0000EE8B0000}"/>
    <cellStyle name="Migliaia 9 2 3 2 2 4" xfId="27869" xr:uid="{00000000-0005-0000-0000-0000EF8B0000}"/>
    <cellStyle name="Migliaia 9 2 3 2 3" xfId="7886" xr:uid="{00000000-0005-0000-0000-0000F08B0000}"/>
    <cellStyle name="Migliaia 9 2 3 2 3 2" xfId="19303" xr:uid="{00000000-0005-0000-0000-0000F18B0000}"/>
    <cellStyle name="Migliaia 9 2 3 2 3 2 2" xfId="42140" xr:uid="{00000000-0005-0000-0000-0000F28B0000}"/>
    <cellStyle name="Migliaia 9 2 3 2 3 3" xfId="30723" xr:uid="{00000000-0005-0000-0000-0000F38B0000}"/>
    <cellStyle name="Migliaia 9 2 3 2 4" xfId="13595" xr:uid="{00000000-0005-0000-0000-0000F48B0000}"/>
    <cellStyle name="Migliaia 9 2 3 2 4 2" xfId="36432" xr:uid="{00000000-0005-0000-0000-0000F58B0000}"/>
    <cellStyle name="Migliaia 9 2 3 2 5" xfId="25015" xr:uid="{00000000-0005-0000-0000-0000F68B0000}"/>
    <cellStyle name="Migliaia 9 2 3 3" xfId="3604" xr:uid="{00000000-0005-0000-0000-0000F78B0000}"/>
    <cellStyle name="Migliaia 9 2 3 3 2" xfId="9313" xr:uid="{00000000-0005-0000-0000-0000F88B0000}"/>
    <cellStyle name="Migliaia 9 2 3 3 2 2" xfId="20730" xr:uid="{00000000-0005-0000-0000-0000F98B0000}"/>
    <cellStyle name="Migliaia 9 2 3 3 2 2 2" xfId="43567" xr:uid="{00000000-0005-0000-0000-0000FA8B0000}"/>
    <cellStyle name="Migliaia 9 2 3 3 2 3" xfId="32150" xr:uid="{00000000-0005-0000-0000-0000FB8B0000}"/>
    <cellStyle name="Migliaia 9 2 3 3 3" xfId="15022" xr:uid="{00000000-0005-0000-0000-0000FC8B0000}"/>
    <cellStyle name="Migliaia 9 2 3 3 3 2" xfId="37859" xr:uid="{00000000-0005-0000-0000-0000FD8B0000}"/>
    <cellStyle name="Migliaia 9 2 3 3 4" xfId="26442" xr:uid="{00000000-0005-0000-0000-0000FE8B0000}"/>
    <cellStyle name="Migliaia 9 2 3 4" xfId="6459" xr:uid="{00000000-0005-0000-0000-0000FF8B0000}"/>
    <cellStyle name="Migliaia 9 2 3 4 2" xfId="17876" xr:uid="{00000000-0005-0000-0000-0000008C0000}"/>
    <cellStyle name="Migliaia 9 2 3 4 2 2" xfId="40713" xr:uid="{00000000-0005-0000-0000-0000018C0000}"/>
    <cellStyle name="Migliaia 9 2 3 4 3" xfId="29296" xr:uid="{00000000-0005-0000-0000-0000028C0000}"/>
    <cellStyle name="Migliaia 9 2 3 5" xfId="12168" xr:uid="{00000000-0005-0000-0000-0000038C0000}"/>
    <cellStyle name="Migliaia 9 2 3 5 2" xfId="35005" xr:uid="{00000000-0005-0000-0000-0000048C0000}"/>
    <cellStyle name="Migliaia 9 2 3 6" xfId="23588" xr:uid="{00000000-0005-0000-0000-0000058C0000}"/>
    <cellStyle name="Migliaia 9 2 4" xfId="856" xr:uid="{00000000-0005-0000-0000-0000068C0000}"/>
    <cellStyle name="Migliaia 9 2 4 2" xfId="2392" xr:uid="{00000000-0005-0000-0000-0000078C0000}"/>
    <cellStyle name="Migliaia 9 2 4 2 2" xfId="5248" xr:uid="{00000000-0005-0000-0000-0000088C0000}"/>
    <cellStyle name="Migliaia 9 2 4 2 2 2" xfId="10956" xr:uid="{00000000-0005-0000-0000-0000098C0000}"/>
    <cellStyle name="Migliaia 9 2 4 2 2 2 2" xfId="22374" xr:uid="{00000000-0005-0000-0000-00000A8C0000}"/>
    <cellStyle name="Migliaia 9 2 4 2 2 2 2 2" xfId="45211" xr:uid="{00000000-0005-0000-0000-00000B8C0000}"/>
    <cellStyle name="Migliaia 9 2 4 2 2 2 3" xfId="33794" xr:uid="{00000000-0005-0000-0000-00000C8C0000}"/>
    <cellStyle name="Migliaia 9 2 4 2 2 3" xfId="16666" xr:uid="{00000000-0005-0000-0000-00000D8C0000}"/>
    <cellStyle name="Migliaia 9 2 4 2 2 3 2" xfId="39503" xr:uid="{00000000-0005-0000-0000-00000E8C0000}"/>
    <cellStyle name="Migliaia 9 2 4 2 2 4" xfId="28086" xr:uid="{00000000-0005-0000-0000-00000F8C0000}"/>
    <cellStyle name="Migliaia 9 2 4 2 3" xfId="8103" xr:uid="{00000000-0005-0000-0000-0000108C0000}"/>
    <cellStyle name="Migliaia 9 2 4 2 3 2" xfId="19520" xr:uid="{00000000-0005-0000-0000-0000118C0000}"/>
    <cellStyle name="Migliaia 9 2 4 2 3 2 2" xfId="42357" xr:uid="{00000000-0005-0000-0000-0000128C0000}"/>
    <cellStyle name="Migliaia 9 2 4 2 3 3" xfId="30940" xr:uid="{00000000-0005-0000-0000-0000138C0000}"/>
    <cellStyle name="Migliaia 9 2 4 2 4" xfId="13812" xr:uid="{00000000-0005-0000-0000-0000148C0000}"/>
    <cellStyle name="Migliaia 9 2 4 2 4 2" xfId="36649" xr:uid="{00000000-0005-0000-0000-0000158C0000}"/>
    <cellStyle name="Migliaia 9 2 4 2 5" xfId="25232" xr:uid="{00000000-0005-0000-0000-0000168C0000}"/>
    <cellStyle name="Migliaia 9 2 4 3" xfId="3821" xr:uid="{00000000-0005-0000-0000-0000178C0000}"/>
    <cellStyle name="Migliaia 9 2 4 3 2" xfId="9530" xr:uid="{00000000-0005-0000-0000-0000188C0000}"/>
    <cellStyle name="Migliaia 9 2 4 3 2 2" xfId="20947" xr:uid="{00000000-0005-0000-0000-0000198C0000}"/>
    <cellStyle name="Migliaia 9 2 4 3 2 2 2" xfId="43784" xr:uid="{00000000-0005-0000-0000-00001A8C0000}"/>
    <cellStyle name="Migliaia 9 2 4 3 2 3" xfId="32367" xr:uid="{00000000-0005-0000-0000-00001B8C0000}"/>
    <cellStyle name="Migliaia 9 2 4 3 3" xfId="15239" xr:uid="{00000000-0005-0000-0000-00001C8C0000}"/>
    <cellStyle name="Migliaia 9 2 4 3 3 2" xfId="38076" xr:uid="{00000000-0005-0000-0000-00001D8C0000}"/>
    <cellStyle name="Migliaia 9 2 4 3 4" xfId="26659" xr:uid="{00000000-0005-0000-0000-00001E8C0000}"/>
    <cellStyle name="Migliaia 9 2 4 4" xfId="6676" xr:uid="{00000000-0005-0000-0000-00001F8C0000}"/>
    <cellStyle name="Migliaia 9 2 4 4 2" xfId="18093" xr:uid="{00000000-0005-0000-0000-0000208C0000}"/>
    <cellStyle name="Migliaia 9 2 4 4 2 2" xfId="40930" xr:uid="{00000000-0005-0000-0000-0000218C0000}"/>
    <cellStyle name="Migliaia 9 2 4 4 3" xfId="29513" xr:uid="{00000000-0005-0000-0000-0000228C0000}"/>
    <cellStyle name="Migliaia 9 2 4 5" xfId="12385" xr:uid="{00000000-0005-0000-0000-0000238C0000}"/>
    <cellStyle name="Migliaia 9 2 4 5 2" xfId="35222" xr:uid="{00000000-0005-0000-0000-0000248C0000}"/>
    <cellStyle name="Migliaia 9 2 4 6" xfId="23805" xr:uid="{00000000-0005-0000-0000-0000258C0000}"/>
    <cellStyle name="Migliaia 9 2 5" xfId="1103" xr:uid="{00000000-0005-0000-0000-0000268C0000}"/>
    <cellStyle name="Migliaia 9 2 5 2" xfId="2609" xr:uid="{00000000-0005-0000-0000-0000278C0000}"/>
    <cellStyle name="Migliaia 9 2 5 2 2" xfId="5465" xr:uid="{00000000-0005-0000-0000-0000288C0000}"/>
    <cellStyle name="Migliaia 9 2 5 2 2 2" xfId="11173" xr:uid="{00000000-0005-0000-0000-0000298C0000}"/>
    <cellStyle name="Migliaia 9 2 5 2 2 2 2" xfId="22591" xr:uid="{00000000-0005-0000-0000-00002A8C0000}"/>
    <cellStyle name="Migliaia 9 2 5 2 2 2 2 2" xfId="45428" xr:uid="{00000000-0005-0000-0000-00002B8C0000}"/>
    <cellStyle name="Migliaia 9 2 5 2 2 2 3" xfId="34011" xr:uid="{00000000-0005-0000-0000-00002C8C0000}"/>
    <cellStyle name="Migliaia 9 2 5 2 2 3" xfId="16883" xr:uid="{00000000-0005-0000-0000-00002D8C0000}"/>
    <cellStyle name="Migliaia 9 2 5 2 2 3 2" xfId="39720" xr:uid="{00000000-0005-0000-0000-00002E8C0000}"/>
    <cellStyle name="Migliaia 9 2 5 2 2 4" xfId="28303" xr:uid="{00000000-0005-0000-0000-00002F8C0000}"/>
    <cellStyle name="Migliaia 9 2 5 2 3" xfId="8320" xr:uid="{00000000-0005-0000-0000-0000308C0000}"/>
    <cellStyle name="Migliaia 9 2 5 2 3 2" xfId="19737" xr:uid="{00000000-0005-0000-0000-0000318C0000}"/>
    <cellStyle name="Migliaia 9 2 5 2 3 2 2" xfId="42574" xr:uid="{00000000-0005-0000-0000-0000328C0000}"/>
    <cellStyle name="Migliaia 9 2 5 2 3 3" xfId="31157" xr:uid="{00000000-0005-0000-0000-0000338C0000}"/>
    <cellStyle name="Migliaia 9 2 5 2 4" xfId="14029" xr:uid="{00000000-0005-0000-0000-0000348C0000}"/>
    <cellStyle name="Migliaia 9 2 5 2 4 2" xfId="36866" xr:uid="{00000000-0005-0000-0000-0000358C0000}"/>
    <cellStyle name="Migliaia 9 2 5 2 5" xfId="25449" xr:uid="{00000000-0005-0000-0000-0000368C0000}"/>
    <cellStyle name="Migliaia 9 2 5 3" xfId="4038" xr:uid="{00000000-0005-0000-0000-0000378C0000}"/>
    <cellStyle name="Migliaia 9 2 5 3 2" xfId="9747" xr:uid="{00000000-0005-0000-0000-0000388C0000}"/>
    <cellStyle name="Migliaia 9 2 5 3 2 2" xfId="21164" xr:uid="{00000000-0005-0000-0000-0000398C0000}"/>
    <cellStyle name="Migliaia 9 2 5 3 2 2 2" xfId="44001" xr:uid="{00000000-0005-0000-0000-00003A8C0000}"/>
    <cellStyle name="Migliaia 9 2 5 3 2 3" xfId="32584" xr:uid="{00000000-0005-0000-0000-00003B8C0000}"/>
    <cellStyle name="Migliaia 9 2 5 3 3" xfId="15456" xr:uid="{00000000-0005-0000-0000-00003C8C0000}"/>
    <cellStyle name="Migliaia 9 2 5 3 3 2" xfId="38293" xr:uid="{00000000-0005-0000-0000-00003D8C0000}"/>
    <cellStyle name="Migliaia 9 2 5 3 4" xfId="26876" xr:uid="{00000000-0005-0000-0000-00003E8C0000}"/>
    <cellStyle name="Migliaia 9 2 5 4" xfId="6893" xr:uid="{00000000-0005-0000-0000-00003F8C0000}"/>
    <cellStyle name="Migliaia 9 2 5 4 2" xfId="18310" xr:uid="{00000000-0005-0000-0000-0000408C0000}"/>
    <cellStyle name="Migliaia 9 2 5 4 2 2" xfId="41147" xr:uid="{00000000-0005-0000-0000-0000418C0000}"/>
    <cellStyle name="Migliaia 9 2 5 4 3" xfId="29730" xr:uid="{00000000-0005-0000-0000-0000428C0000}"/>
    <cellStyle name="Migliaia 9 2 5 5" xfId="12602" xr:uid="{00000000-0005-0000-0000-0000438C0000}"/>
    <cellStyle name="Migliaia 9 2 5 5 2" xfId="35439" xr:uid="{00000000-0005-0000-0000-0000448C0000}"/>
    <cellStyle name="Migliaia 9 2 5 6" xfId="24022" xr:uid="{00000000-0005-0000-0000-0000458C0000}"/>
    <cellStyle name="Migliaia 9 2 6" xfId="1350" xr:uid="{00000000-0005-0000-0000-0000468C0000}"/>
    <cellStyle name="Migliaia 9 2 6 2" xfId="2826" xr:uid="{00000000-0005-0000-0000-0000478C0000}"/>
    <cellStyle name="Migliaia 9 2 6 2 2" xfId="5682" xr:uid="{00000000-0005-0000-0000-0000488C0000}"/>
    <cellStyle name="Migliaia 9 2 6 2 2 2" xfId="11390" xr:uid="{00000000-0005-0000-0000-0000498C0000}"/>
    <cellStyle name="Migliaia 9 2 6 2 2 2 2" xfId="22808" xr:uid="{00000000-0005-0000-0000-00004A8C0000}"/>
    <cellStyle name="Migliaia 9 2 6 2 2 2 2 2" xfId="45645" xr:uid="{00000000-0005-0000-0000-00004B8C0000}"/>
    <cellStyle name="Migliaia 9 2 6 2 2 2 3" xfId="34228" xr:uid="{00000000-0005-0000-0000-00004C8C0000}"/>
    <cellStyle name="Migliaia 9 2 6 2 2 3" xfId="17100" xr:uid="{00000000-0005-0000-0000-00004D8C0000}"/>
    <cellStyle name="Migliaia 9 2 6 2 2 3 2" xfId="39937" xr:uid="{00000000-0005-0000-0000-00004E8C0000}"/>
    <cellStyle name="Migliaia 9 2 6 2 2 4" xfId="28520" xr:uid="{00000000-0005-0000-0000-00004F8C0000}"/>
    <cellStyle name="Migliaia 9 2 6 2 3" xfId="8537" xr:uid="{00000000-0005-0000-0000-0000508C0000}"/>
    <cellStyle name="Migliaia 9 2 6 2 3 2" xfId="19954" xr:uid="{00000000-0005-0000-0000-0000518C0000}"/>
    <cellStyle name="Migliaia 9 2 6 2 3 2 2" xfId="42791" xr:uid="{00000000-0005-0000-0000-0000528C0000}"/>
    <cellStyle name="Migliaia 9 2 6 2 3 3" xfId="31374" xr:uid="{00000000-0005-0000-0000-0000538C0000}"/>
    <cellStyle name="Migliaia 9 2 6 2 4" xfId="14246" xr:uid="{00000000-0005-0000-0000-0000548C0000}"/>
    <cellStyle name="Migliaia 9 2 6 2 4 2" xfId="37083" xr:uid="{00000000-0005-0000-0000-0000558C0000}"/>
    <cellStyle name="Migliaia 9 2 6 2 5" xfId="25666" xr:uid="{00000000-0005-0000-0000-0000568C0000}"/>
    <cellStyle name="Migliaia 9 2 6 3" xfId="4255" xr:uid="{00000000-0005-0000-0000-0000578C0000}"/>
    <cellStyle name="Migliaia 9 2 6 3 2" xfId="9964" xr:uid="{00000000-0005-0000-0000-0000588C0000}"/>
    <cellStyle name="Migliaia 9 2 6 3 2 2" xfId="21381" xr:uid="{00000000-0005-0000-0000-0000598C0000}"/>
    <cellStyle name="Migliaia 9 2 6 3 2 2 2" xfId="44218" xr:uid="{00000000-0005-0000-0000-00005A8C0000}"/>
    <cellStyle name="Migliaia 9 2 6 3 2 3" xfId="32801" xr:uid="{00000000-0005-0000-0000-00005B8C0000}"/>
    <cellStyle name="Migliaia 9 2 6 3 3" xfId="15673" xr:uid="{00000000-0005-0000-0000-00005C8C0000}"/>
    <cellStyle name="Migliaia 9 2 6 3 3 2" xfId="38510" xr:uid="{00000000-0005-0000-0000-00005D8C0000}"/>
    <cellStyle name="Migliaia 9 2 6 3 4" xfId="27093" xr:uid="{00000000-0005-0000-0000-00005E8C0000}"/>
    <cellStyle name="Migliaia 9 2 6 4" xfId="7110" xr:uid="{00000000-0005-0000-0000-00005F8C0000}"/>
    <cellStyle name="Migliaia 9 2 6 4 2" xfId="18527" xr:uid="{00000000-0005-0000-0000-0000608C0000}"/>
    <cellStyle name="Migliaia 9 2 6 4 2 2" xfId="41364" xr:uid="{00000000-0005-0000-0000-0000618C0000}"/>
    <cellStyle name="Migliaia 9 2 6 4 3" xfId="29947" xr:uid="{00000000-0005-0000-0000-0000628C0000}"/>
    <cellStyle name="Migliaia 9 2 6 5" xfId="12819" xr:uid="{00000000-0005-0000-0000-0000638C0000}"/>
    <cellStyle name="Migliaia 9 2 6 5 2" xfId="35656" xr:uid="{00000000-0005-0000-0000-0000648C0000}"/>
    <cellStyle name="Migliaia 9 2 6 6" xfId="24239" xr:uid="{00000000-0005-0000-0000-0000658C0000}"/>
    <cellStyle name="Migliaia 9 2 7" xfId="1597" xr:uid="{00000000-0005-0000-0000-0000668C0000}"/>
    <cellStyle name="Migliaia 9 2 7 2" xfId="3043" xr:uid="{00000000-0005-0000-0000-0000678C0000}"/>
    <cellStyle name="Migliaia 9 2 7 2 2" xfId="5899" xr:uid="{00000000-0005-0000-0000-0000688C0000}"/>
    <cellStyle name="Migliaia 9 2 7 2 2 2" xfId="11607" xr:uid="{00000000-0005-0000-0000-0000698C0000}"/>
    <cellStyle name="Migliaia 9 2 7 2 2 2 2" xfId="23025" xr:uid="{00000000-0005-0000-0000-00006A8C0000}"/>
    <cellStyle name="Migliaia 9 2 7 2 2 2 2 2" xfId="45862" xr:uid="{00000000-0005-0000-0000-00006B8C0000}"/>
    <cellStyle name="Migliaia 9 2 7 2 2 2 3" xfId="34445" xr:uid="{00000000-0005-0000-0000-00006C8C0000}"/>
    <cellStyle name="Migliaia 9 2 7 2 2 3" xfId="17317" xr:uid="{00000000-0005-0000-0000-00006D8C0000}"/>
    <cellStyle name="Migliaia 9 2 7 2 2 3 2" xfId="40154" xr:uid="{00000000-0005-0000-0000-00006E8C0000}"/>
    <cellStyle name="Migliaia 9 2 7 2 2 4" xfId="28737" xr:uid="{00000000-0005-0000-0000-00006F8C0000}"/>
    <cellStyle name="Migliaia 9 2 7 2 3" xfId="8754" xr:uid="{00000000-0005-0000-0000-0000708C0000}"/>
    <cellStyle name="Migliaia 9 2 7 2 3 2" xfId="20171" xr:uid="{00000000-0005-0000-0000-0000718C0000}"/>
    <cellStyle name="Migliaia 9 2 7 2 3 2 2" xfId="43008" xr:uid="{00000000-0005-0000-0000-0000728C0000}"/>
    <cellStyle name="Migliaia 9 2 7 2 3 3" xfId="31591" xr:uid="{00000000-0005-0000-0000-0000738C0000}"/>
    <cellStyle name="Migliaia 9 2 7 2 4" xfId="14463" xr:uid="{00000000-0005-0000-0000-0000748C0000}"/>
    <cellStyle name="Migliaia 9 2 7 2 4 2" xfId="37300" xr:uid="{00000000-0005-0000-0000-0000758C0000}"/>
    <cellStyle name="Migliaia 9 2 7 2 5" xfId="25883" xr:uid="{00000000-0005-0000-0000-0000768C0000}"/>
    <cellStyle name="Migliaia 9 2 7 3" xfId="4472" xr:uid="{00000000-0005-0000-0000-0000778C0000}"/>
    <cellStyle name="Migliaia 9 2 7 3 2" xfId="10181" xr:uid="{00000000-0005-0000-0000-0000788C0000}"/>
    <cellStyle name="Migliaia 9 2 7 3 2 2" xfId="21598" xr:uid="{00000000-0005-0000-0000-0000798C0000}"/>
    <cellStyle name="Migliaia 9 2 7 3 2 2 2" xfId="44435" xr:uid="{00000000-0005-0000-0000-00007A8C0000}"/>
    <cellStyle name="Migliaia 9 2 7 3 2 3" xfId="33018" xr:uid="{00000000-0005-0000-0000-00007B8C0000}"/>
    <cellStyle name="Migliaia 9 2 7 3 3" xfId="15890" xr:uid="{00000000-0005-0000-0000-00007C8C0000}"/>
    <cellStyle name="Migliaia 9 2 7 3 3 2" xfId="38727" xr:uid="{00000000-0005-0000-0000-00007D8C0000}"/>
    <cellStyle name="Migliaia 9 2 7 3 4" xfId="27310" xr:uid="{00000000-0005-0000-0000-00007E8C0000}"/>
    <cellStyle name="Migliaia 9 2 7 4" xfId="7327" xr:uid="{00000000-0005-0000-0000-00007F8C0000}"/>
    <cellStyle name="Migliaia 9 2 7 4 2" xfId="18744" xr:uid="{00000000-0005-0000-0000-0000808C0000}"/>
    <cellStyle name="Migliaia 9 2 7 4 2 2" xfId="41581" xr:uid="{00000000-0005-0000-0000-0000818C0000}"/>
    <cellStyle name="Migliaia 9 2 7 4 3" xfId="30164" xr:uid="{00000000-0005-0000-0000-0000828C0000}"/>
    <cellStyle name="Migliaia 9 2 7 5" xfId="13036" xr:uid="{00000000-0005-0000-0000-0000838C0000}"/>
    <cellStyle name="Migliaia 9 2 7 5 2" xfId="35873" xr:uid="{00000000-0005-0000-0000-0000848C0000}"/>
    <cellStyle name="Migliaia 9 2 7 6" xfId="24456" xr:uid="{00000000-0005-0000-0000-0000858C0000}"/>
    <cellStyle name="Migliaia 9 2 8" xfId="1952" xr:uid="{00000000-0005-0000-0000-0000868C0000}"/>
    <cellStyle name="Migliaia 9 2 8 2" xfId="4808" xr:uid="{00000000-0005-0000-0000-0000878C0000}"/>
    <cellStyle name="Migliaia 9 2 8 2 2" xfId="10517" xr:uid="{00000000-0005-0000-0000-0000888C0000}"/>
    <cellStyle name="Migliaia 9 2 8 2 2 2" xfId="21934" xr:uid="{00000000-0005-0000-0000-0000898C0000}"/>
    <cellStyle name="Migliaia 9 2 8 2 2 2 2" xfId="44771" xr:uid="{00000000-0005-0000-0000-00008A8C0000}"/>
    <cellStyle name="Migliaia 9 2 8 2 2 3" xfId="33354" xr:uid="{00000000-0005-0000-0000-00008B8C0000}"/>
    <cellStyle name="Migliaia 9 2 8 2 3" xfId="16226" xr:uid="{00000000-0005-0000-0000-00008C8C0000}"/>
    <cellStyle name="Migliaia 9 2 8 2 3 2" xfId="39063" xr:uid="{00000000-0005-0000-0000-00008D8C0000}"/>
    <cellStyle name="Migliaia 9 2 8 2 4" xfId="27646" xr:uid="{00000000-0005-0000-0000-00008E8C0000}"/>
    <cellStyle name="Migliaia 9 2 8 3" xfId="7663" xr:uid="{00000000-0005-0000-0000-00008F8C0000}"/>
    <cellStyle name="Migliaia 9 2 8 3 2" xfId="19080" xr:uid="{00000000-0005-0000-0000-0000908C0000}"/>
    <cellStyle name="Migliaia 9 2 8 3 2 2" xfId="41917" xr:uid="{00000000-0005-0000-0000-0000918C0000}"/>
    <cellStyle name="Migliaia 9 2 8 3 3" xfId="30500" xr:uid="{00000000-0005-0000-0000-0000928C0000}"/>
    <cellStyle name="Migliaia 9 2 8 4" xfId="13372" xr:uid="{00000000-0005-0000-0000-0000938C0000}"/>
    <cellStyle name="Migliaia 9 2 8 4 2" xfId="36209" xr:uid="{00000000-0005-0000-0000-0000948C0000}"/>
    <cellStyle name="Migliaia 9 2 8 5" xfId="24792" xr:uid="{00000000-0005-0000-0000-0000958C0000}"/>
    <cellStyle name="Migliaia 9 2 9" xfId="3381" xr:uid="{00000000-0005-0000-0000-0000968C0000}"/>
    <cellStyle name="Migliaia 9 2 9 2" xfId="9090" xr:uid="{00000000-0005-0000-0000-0000978C0000}"/>
    <cellStyle name="Migliaia 9 2 9 2 2" xfId="20507" xr:uid="{00000000-0005-0000-0000-0000988C0000}"/>
    <cellStyle name="Migliaia 9 2 9 2 2 2" xfId="43344" xr:uid="{00000000-0005-0000-0000-0000998C0000}"/>
    <cellStyle name="Migliaia 9 2 9 2 3" xfId="31927" xr:uid="{00000000-0005-0000-0000-00009A8C0000}"/>
    <cellStyle name="Migliaia 9 2 9 3" xfId="14799" xr:uid="{00000000-0005-0000-0000-00009B8C0000}"/>
    <cellStyle name="Migliaia 9 2 9 3 2" xfId="37636" xr:uid="{00000000-0005-0000-0000-00009C8C0000}"/>
    <cellStyle name="Migliaia 9 2 9 4" xfId="26219" xr:uid="{00000000-0005-0000-0000-00009D8C0000}"/>
    <cellStyle name="Migliaia 9 3" xfId="284" xr:uid="{00000000-0005-0000-0000-00009E8C0000}"/>
    <cellStyle name="Migliaia 9 3 10" xfId="6197" xr:uid="{00000000-0005-0000-0000-00009F8C0000}"/>
    <cellStyle name="Migliaia 9 3 10 2" xfId="17614" xr:uid="{00000000-0005-0000-0000-0000A08C0000}"/>
    <cellStyle name="Migliaia 9 3 10 2 2" xfId="40451" xr:uid="{00000000-0005-0000-0000-0000A18C0000}"/>
    <cellStyle name="Migliaia 9 3 10 3" xfId="29034" xr:uid="{00000000-0005-0000-0000-0000A28C0000}"/>
    <cellStyle name="Migliaia 9 3 11" xfId="11906" xr:uid="{00000000-0005-0000-0000-0000A38C0000}"/>
    <cellStyle name="Migliaia 9 3 11 2" xfId="34743" xr:uid="{00000000-0005-0000-0000-0000A48C0000}"/>
    <cellStyle name="Migliaia 9 3 12" xfId="23326" xr:uid="{00000000-0005-0000-0000-0000A58C0000}"/>
    <cellStyle name="Migliaia 9 3 2" xfId="440" xr:uid="{00000000-0005-0000-0000-0000A68C0000}"/>
    <cellStyle name="Migliaia 9 3 2 10" xfId="12032" xr:uid="{00000000-0005-0000-0000-0000A78C0000}"/>
    <cellStyle name="Migliaia 9 3 2 10 2" xfId="34869" xr:uid="{00000000-0005-0000-0000-0000A88C0000}"/>
    <cellStyle name="Migliaia 9 3 2 11" xfId="23452" xr:uid="{00000000-0005-0000-0000-0000A98C0000}"/>
    <cellStyle name="Migliaia 9 3 2 2" xfId="694" xr:uid="{00000000-0005-0000-0000-0000AA8C0000}"/>
    <cellStyle name="Migliaia 9 3 2 2 2" xfId="2256" xr:uid="{00000000-0005-0000-0000-0000AB8C0000}"/>
    <cellStyle name="Migliaia 9 3 2 2 2 2" xfId="5112" xr:uid="{00000000-0005-0000-0000-0000AC8C0000}"/>
    <cellStyle name="Migliaia 9 3 2 2 2 2 2" xfId="10820" xr:uid="{00000000-0005-0000-0000-0000AD8C0000}"/>
    <cellStyle name="Migliaia 9 3 2 2 2 2 2 2" xfId="22238" xr:uid="{00000000-0005-0000-0000-0000AE8C0000}"/>
    <cellStyle name="Migliaia 9 3 2 2 2 2 2 2 2" xfId="45075" xr:uid="{00000000-0005-0000-0000-0000AF8C0000}"/>
    <cellStyle name="Migliaia 9 3 2 2 2 2 2 3" xfId="33658" xr:uid="{00000000-0005-0000-0000-0000B08C0000}"/>
    <cellStyle name="Migliaia 9 3 2 2 2 2 3" xfId="16530" xr:uid="{00000000-0005-0000-0000-0000B18C0000}"/>
    <cellStyle name="Migliaia 9 3 2 2 2 2 3 2" xfId="39367" xr:uid="{00000000-0005-0000-0000-0000B28C0000}"/>
    <cellStyle name="Migliaia 9 3 2 2 2 2 4" xfId="27950" xr:uid="{00000000-0005-0000-0000-0000B38C0000}"/>
    <cellStyle name="Migliaia 9 3 2 2 2 3" xfId="7967" xr:uid="{00000000-0005-0000-0000-0000B48C0000}"/>
    <cellStyle name="Migliaia 9 3 2 2 2 3 2" xfId="19384" xr:uid="{00000000-0005-0000-0000-0000B58C0000}"/>
    <cellStyle name="Migliaia 9 3 2 2 2 3 2 2" xfId="42221" xr:uid="{00000000-0005-0000-0000-0000B68C0000}"/>
    <cellStyle name="Migliaia 9 3 2 2 2 3 3" xfId="30804" xr:uid="{00000000-0005-0000-0000-0000B78C0000}"/>
    <cellStyle name="Migliaia 9 3 2 2 2 4" xfId="13676" xr:uid="{00000000-0005-0000-0000-0000B88C0000}"/>
    <cellStyle name="Migliaia 9 3 2 2 2 4 2" xfId="36513" xr:uid="{00000000-0005-0000-0000-0000B98C0000}"/>
    <cellStyle name="Migliaia 9 3 2 2 2 5" xfId="25096" xr:uid="{00000000-0005-0000-0000-0000BA8C0000}"/>
    <cellStyle name="Migliaia 9 3 2 2 3" xfId="3685" xr:uid="{00000000-0005-0000-0000-0000BB8C0000}"/>
    <cellStyle name="Migliaia 9 3 2 2 3 2" xfId="9394" xr:uid="{00000000-0005-0000-0000-0000BC8C0000}"/>
    <cellStyle name="Migliaia 9 3 2 2 3 2 2" xfId="20811" xr:uid="{00000000-0005-0000-0000-0000BD8C0000}"/>
    <cellStyle name="Migliaia 9 3 2 2 3 2 2 2" xfId="43648" xr:uid="{00000000-0005-0000-0000-0000BE8C0000}"/>
    <cellStyle name="Migliaia 9 3 2 2 3 2 3" xfId="32231" xr:uid="{00000000-0005-0000-0000-0000BF8C0000}"/>
    <cellStyle name="Migliaia 9 3 2 2 3 3" xfId="15103" xr:uid="{00000000-0005-0000-0000-0000C08C0000}"/>
    <cellStyle name="Migliaia 9 3 2 2 3 3 2" xfId="37940" xr:uid="{00000000-0005-0000-0000-0000C18C0000}"/>
    <cellStyle name="Migliaia 9 3 2 2 3 4" xfId="26523" xr:uid="{00000000-0005-0000-0000-0000C28C0000}"/>
    <cellStyle name="Migliaia 9 3 2 2 4" xfId="6540" xr:uid="{00000000-0005-0000-0000-0000C38C0000}"/>
    <cellStyle name="Migliaia 9 3 2 2 4 2" xfId="17957" xr:uid="{00000000-0005-0000-0000-0000C48C0000}"/>
    <cellStyle name="Migliaia 9 3 2 2 4 2 2" xfId="40794" xr:uid="{00000000-0005-0000-0000-0000C58C0000}"/>
    <cellStyle name="Migliaia 9 3 2 2 4 3" xfId="29377" xr:uid="{00000000-0005-0000-0000-0000C68C0000}"/>
    <cellStyle name="Migliaia 9 3 2 2 5" xfId="12249" xr:uid="{00000000-0005-0000-0000-0000C78C0000}"/>
    <cellStyle name="Migliaia 9 3 2 2 5 2" xfId="35086" xr:uid="{00000000-0005-0000-0000-0000C88C0000}"/>
    <cellStyle name="Migliaia 9 3 2 2 6" xfId="23669" xr:uid="{00000000-0005-0000-0000-0000C98C0000}"/>
    <cellStyle name="Migliaia 9 3 2 3" xfId="954" xr:uid="{00000000-0005-0000-0000-0000CA8C0000}"/>
    <cellStyle name="Migliaia 9 3 2 3 2" xfId="2473" xr:uid="{00000000-0005-0000-0000-0000CB8C0000}"/>
    <cellStyle name="Migliaia 9 3 2 3 2 2" xfId="5329" xr:uid="{00000000-0005-0000-0000-0000CC8C0000}"/>
    <cellStyle name="Migliaia 9 3 2 3 2 2 2" xfId="11037" xr:uid="{00000000-0005-0000-0000-0000CD8C0000}"/>
    <cellStyle name="Migliaia 9 3 2 3 2 2 2 2" xfId="22455" xr:uid="{00000000-0005-0000-0000-0000CE8C0000}"/>
    <cellStyle name="Migliaia 9 3 2 3 2 2 2 2 2" xfId="45292" xr:uid="{00000000-0005-0000-0000-0000CF8C0000}"/>
    <cellStyle name="Migliaia 9 3 2 3 2 2 2 3" xfId="33875" xr:uid="{00000000-0005-0000-0000-0000D08C0000}"/>
    <cellStyle name="Migliaia 9 3 2 3 2 2 3" xfId="16747" xr:uid="{00000000-0005-0000-0000-0000D18C0000}"/>
    <cellStyle name="Migliaia 9 3 2 3 2 2 3 2" xfId="39584" xr:uid="{00000000-0005-0000-0000-0000D28C0000}"/>
    <cellStyle name="Migliaia 9 3 2 3 2 2 4" xfId="28167" xr:uid="{00000000-0005-0000-0000-0000D38C0000}"/>
    <cellStyle name="Migliaia 9 3 2 3 2 3" xfId="8184" xr:uid="{00000000-0005-0000-0000-0000D48C0000}"/>
    <cellStyle name="Migliaia 9 3 2 3 2 3 2" xfId="19601" xr:uid="{00000000-0005-0000-0000-0000D58C0000}"/>
    <cellStyle name="Migliaia 9 3 2 3 2 3 2 2" xfId="42438" xr:uid="{00000000-0005-0000-0000-0000D68C0000}"/>
    <cellStyle name="Migliaia 9 3 2 3 2 3 3" xfId="31021" xr:uid="{00000000-0005-0000-0000-0000D78C0000}"/>
    <cellStyle name="Migliaia 9 3 2 3 2 4" xfId="13893" xr:uid="{00000000-0005-0000-0000-0000D88C0000}"/>
    <cellStyle name="Migliaia 9 3 2 3 2 4 2" xfId="36730" xr:uid="{00000000-0005-0000-0000-0000D98C0000}"/>
    <cellStyle name="Migliaia 9 3 2 3 2 5" xfId="25313" xr:uid="{00000000-0005-0000-0000-0000DA8C0000}"/>
    <cellStyle name="Migliaia 9 3 2 3 3" xfId="3902" xr:uid="{00000000-0005-0000-0000-0000DB8C0000}"/>
    <cellStyle name="Migliaia 9 3 2 3 3 2" xfId="9611" xr:uid="{00000000-0005-0000-0000-0000DC8C0000}"/>
    <cellStyle name="Migliaia 9 3 2 3 3 2 2" xfId="21028" xr:uid="{00000000-0005-0000-0000-0000DD8C0000}"/>
    <cellStyle name="Migliaia 9 3 2 3 3 2 2 2" xfId="43865" xr:uid="{00000000-0005-0000-0000-0000DE8C0000}"/>
    <cellStyle name="Migliaia 9 3 2 3 3 2 3" xfId="32448" xr:uid="{00000000-0005-0000-0000-0000DF8C0000}"/>
    <cellStyle name="Migliaia 9 3 2 3 3 3" xfId="15320" xr:uid="{00000000-0005-0000-0000-0000E08C0000}"/>
    <cellStyle name="Migliaia 9 3 2 3 3 3 2" xfId="38157" xr:uid="{00000000-0005-0000-0000-0000E18C0000}"/>
    <cellStyle name="Migliaia 9 3 2 3 3 4" xfId="26740" xr:uid="{00000000-0005-0000-0000-0000E28C0000}"/>
    <cellStyle name="Migliaia 9 3 2 3 4" xfId="6757" xr:uid="{00000000-0005-0000-0000-0000E38C0000}"/>
    <cellStyle name="Migliaia 9 3 2 3 4 2" xfId="18174" xr:uid="{00000000-0005-0000-0000-0000E48C0000}"/>
    <cellStyle name="Migliaia 9 3 2 3 4 2 2" xfId="41011" xr:uid="{00000000-0005-0000-0000-0000E58C0000}"/>
    <cellStyle name="Migliaia 9 3 2 3 4 3" xfId="29594" xr:uid="{00000000-0005-0000-0000-0000E68C0000}"/>
    <cellStyle name="Migliaia 9 3 2 3 5" xfId="12466" xr:uid="{00000000-0005-0000-0000-0000E78C0000}"/>
    <cellStyle name="Migliaia 9 3 2 3 5 2" xfId="35303" xr:uid="{00000000-0005-0000-0000-0000E88C0000}"/>
    <cellStyle name="Migliaia 9 3 2 3 6" xfId="23886" xr:uid="{00000000-0005-0000-0000-0000E98C0000}"/>
    <cellStyle name="Migliaia 9 3 2 4" xfId="1201" xr:uid="{00000000-0005-0000-0000-0000EA8C0000}"/>
    <cellStyle name="Migliaia 9 3 2 4 2" xfId="2690" xr:uid="{00000000-0005-0000-0000-0000EB8C0000}"/>
    <cellStyle name="Migliaia 9 3 2 4 2 2" xfId="5546" xr:uid="{00000000-0005-0000-0000-0000EC8C0000}"/>
    <cellStyle name="Migliaia 9 3 2 4 2 2 2" xfId="11254" xr:uid="{00000000-0005-0000-0000-0000ED8C0000}"/>
    <cellStyle name="Migliaia 9 3 2 4 2 2 2 2" xfId="22672" xr:uid="{00000000-0005-0000-0000-0000EE8C0000}"/>
    <cellStyle name="Migliaia 9 3 2 4 2 2 2 2 2" xfId="45509" xr:uid="{00000000-0005-0000-0000-0000EF8C0000}"/>
    <cellStyle name="Migliaia 9 3 2 4 2 2 2 3" xfId="34092" xr:uid="{00000000-0005-0000-0000-0000F08C0000}"/>
    <cellStyle name="Migliaia 9 3 2 4 2 2 3" xfId="16964" xr:uid="{00000000-0005-0000-0000-0000F18C0000}"/>
    <cellStyle name="Migliaia 9 3 2 4 2 2 3 2" xfId="39801" xr:uid="{00000000-0005-0000-0000-0000F28C0000}"/>
    <cellStyle name="Migliaia 9 3 2 4 2 2 4" xfId="28384" xr:uid="{00000000-0005-0000-0000-0000F38C0000}"/>
    <cellStyle name="Migliaia 9 3 2 4 2 3" xfId="8401" xr:uid="{00000000-0005-0000-0000-0000F48C0000}"/>
    <cellStyle name="Migliaia 9 3 2 4 2 3 2" xfId="19818" xr:uid="{00000000-0005-0000-0000-0000F58C0000}"/>
    <cellStyle name="Migliaia 9 3 2 4 2 3 2 2" xfId="42655" xr:uid="{00000000-0005-0000-0000-0000F68C0000}"/>
    <cellStyle name="Migliaia 9 3 2 4 2 3 3" xfId="31238" xr:uid="{00000000-0005-0000-0000-0000F78C0000}"/>
    <cellStyle name="Migliaia 9 3 2 4 2 4" xfId="14110" xr:uid="{00000000-0005-0000-0000-0000F88C0000}"/>
    <cellStyle name="Migliaia 9 3 2 4 2 4 2" xfId="36947" xr:uid="{00000000-0005-0000-0000-0000F98C0000}"/>
    <cellStyle name="Migliaia 9 3 2 4 2 5" xfId="25530" xr:uid="{00000000-0005-0000-0000-0000FA8C0000}"/>
    <cellStyle name="Migliaia 9 3 2 4 3" xfId="4119" xr:uid="{00000000-0005-0000-0000-0000FB8C0000}"/>
    <cellStyle name="Migliaia 9 3 2 4 3 2" xfId="9828" xr:uid="{00000000-0005-0000-0000-0000FC8C0000}"/>
    <cellStyle name="Migliaia 9 3 2 4 3 2 2" xfId="21245" xr:uid="{00000000-0005-0000-0000-0000FD8C0000}"/>
    <cellStyle name="Migliaia 9 3 2 4 3 2 2 2" xfId="44082" xr:uid="{00000000-0005-0000-0000-0000FE8C0000}"/>
    <cellStyle name="Migliaia 9 3 2 4 3 2 3" xfId="32665" xr:uid="{00000000-0005-0000-0000-0000FF8C0000}"/>
    <cellStyle name="Migliaia 9 3 2 4 3 3" xfId="15537" xr:uid="{00000000-0005-0000-0000-0000008D0000}"/>
    <cellStyle name="Migliaia 9 3 2 4 3 3 2" xfId="38374" xr:uid="{00000000-0005-0000-0000-0000018D0000}"/>
    <cellStyle name="Migliaia 9 3 2 4 3 4" xfId="26957" xr:uid="{00000000-0005-0000-0000-0000028D0000}"/>
    <cellStyle name="Migliaia 9 3 2 4 4" xfId="6974" xr:uid="{00000000-0005-0000-0000-0000038D0000}"/>
    <cellStyle name="Migliaia 9 3 2 4 4 2" xfId="18391" xr:uid="{00000000-0005-0000-0000-0000048D0000}"/>
    <cellStyle name="Migliaia 9 3 2 4 4 2 2" xfId="41228" xr:uid="{00000000-0005-0000-0000-0000058D0000}"/>
    <cellStyle name="Migliaia 9 3 2 4 4 3" xfId="29811" xr:uid="{00000000-0005-0000-0000-0000068D0000}"/>
    <cellStyle name="Migliaia 9 3 2 4 5" xfId="12683" xr:uid="{00000000-0005-0000-0000-0000078D0000}"/>
    <cellStyle name="Migliaia 9 3 2 4 5 2" xfId="35520" xr:uid="{00000000-0005-0000-0000-0000088D0000}"/>
    <cellStyle name="Migliaia 9 3 2 4 6" xfId="24103" xr:uid="{00000000-0005-0000-0000-0000098D0000}"/>
    <cellStyle name="Migliaia 9 3 2 5" xfId="1448" xr:uid="{00000000-0005-0000-0000-00000A8D0000}"/>
    <cellStyle name="Migliaia 9 3 2 5 2" xfId="2907" xr:uid="{00000000-0005-0000-0000-00000B8D0000}"/>
    <cellStyle name="Migliaia 9 3 2 5 2 2" xfId="5763" xr:uid="{00000000-0005-0000-0000-00000C8D0000}"/>
    <cellStyle name="Migliaia 9 3 2 5 2 2 2" xfId="11471" xr:uid="{00000000-0005-0000-0000-00000D8D0000}"/>
    <cellStyle name="Migliaia 9 3 2 5 2 2 2 2" xfId="22889" xr:uid="{00000000-0005-0000-0000-00000E8D0000}"/>
    <cellStyle name="Migliaia 9 3 2 5 2 2 2 2 2" xfId="45726" xr:uid="{00000000-0005-0000-0000-00000F8D0000}"/>
    <cellStyle name="Migliaia 9 3 2 5 2 2 2 3" xfId="34309" xr:uid="{00000000-0005-0000-0000-0000108D0000}"/>
    <cellStyle name="Migliaia 9 3 2 5 2 2 3" xfId="17181" xr:uid="{00000000-0005-0000-0000-0000118D0000}"/>
    <cellStyle name="Migliaia 9 3 2 5 2 2 3 2" xfId="40018" xr:uid="{00000000-0005-0000-0000-0000128D0000}"/>
    <cellStyle name="Migliaia 9 3 2 5 2 2 4" xfId="28601" xr:uid="{00000000-0005-0000-0000-0000138D0000}"/>
    <cellStyle name="Migliaia 9 3 2 5 2 3" xfId="8618" xr:uid="{00000000-0005-0000-0000-0000148D0000}"/>
    <cellStyle name="Migliaia 9 3 2 5 2 3 2" xfId="20035" xr:uid="{00000000-0005-0000-0000-0000158D0000}"/>
    <cellStyle name="Migliaia 9 3 2 5 2 3 2 2" xfId="42872" xr:uid="{00000000-0005-0000-0000-0000168D0000}"/>
    <cellStyle name="Migliaia 9 3 2 5 2 3 3" xfId="31455" xr:uid="{00000000-0005-0000-0000-0000178D0000}"/>
    <cellStyle name="Migliaia 9 3 2 5 2 4" xfId="14327" xr:uid="{00000000-0005-0000-0000-0000188D0000}"/>
    <cellStyle name="Migliaia 9 3 2 5 2 4 2" xfId="37164" xr:uid="{00000000-0005-0000-0000-0000198D0000}"/>
    <cellStyle name="Migliaia 9 3 2 5 2 5" xfId="25747" xr:uid="{00000000-0005-0000-0000-00001A8D0000}"/>
    <cellStyle name="Migliaia 9 3 2 5 3" xfId="4336" xr:uid="{00000000-0005-0000-0000-00001B8D0000}"/>
    <cellStyle name="Migliaia 9 3 2 5 3 2" xfId="10045" xr:uid="{00000000-0005-0000-0000-00001C8D0000}"/>
    <cellStyle name="Migliaia 9 3 2 5 3 2 2" xfId="21462" xr:uid="{00000000-0005-0000-0000-00001D8D0000}"/>
    <cellStyle name="Migliaia 9 3 2 5 3 2 2 2" xfId="44299" xr:uid="{00000000-0005-0000-0000-00001E8D0000}"/>
    <cellStyle name="Migliaia 9 3 2 5 3 2 3" xfId="32882" xr:uid="{00000000-0005-0000-0000-00001F8D0000}"/>
    <cellStyle name="Migliaia 9 3 2 5 3 3" xfId="15754" xr:uid="{00000000-0005-0000-0000-0000208D0000}"/>
    <cellStyle name="Migliaia 9 3 2 5 3 3 2" xfId="38591" xr:uid="{00000000-0005-0000-0000-0000218D0000}"/>
    <cellStyle name="Migliaia 9 3 2 5 3 4" xfId="27174" xr:uid="{00000000-0005-0000-0000-0000228D0000}"/>
    <cellStyle name="Migliaia 9 3 2 5 4" xfId="7191" xr:uid="{00000000-0005-0000-0000-0000238D0000}"/>
    <cellStyle name="Migliaia 9 3 2 5 4 2" xfId="18608" xr:uid="{00000000-0005-0000-0000-0000248D0000}"/>
    <cellStyle name="Migliaia 9 3 2 5 4 2 2" xfId="41445" xr:uid="{00000000-0005-0000-0000-0000258D0000}"/>
    <cellStyle name="Migliaia 9 3 2 5 4 3" xfId="30028" xr:uid="{00000000-0005-0000-0000-0000268D0000}"/>
    <cellStyle name="Migliaia 9 3 2 5 5" xfId="12900" xr:uid="{00000000-0005-0000-0000-0000278D0000}"/>
    <cellStyle name="Migliaia 9 3 2 5 5 2" xfId="35737" xr:uid="{00000000-0005-0000-0000-0000288D0000}"/>
    <cellStyle name="Migliaia 9 3 2 5 6" xfId="24320" xr:uid="{00000000-0005-0000-0000-0000298D0000}"/>
    <cellStyle name="Migliaia 9 3 2 6" xfId="1695" xr:uid="{00000000-0005-0000-0000-00002A8D0000}"/>
    <cellStyle name="Migliaia 9 3 2 6 2" xfId="3124" xr:uid="{00000000-0005-0000-0000-00002B8D0000}"/>
    <cellStyle name="Migliaia 9 3 2 6 2 2" xfId="5980" xr:uid="{00000000-0005-0000-0000-00002C8D0000}"/>
    <cellStyle name="Migliaia 9 3 2 6 2 2 2" xfId="11688" xr:uid="{00000000-0005-0000-0000-00002D8D0000}"/>
    <cellStyle name="Migliaia 9 3 2 6 2 2 2 2" xfId="23106" xr:uid="{00000000-0005-0000-0000-00002E8D0000}"/>
    <cellStyle name="Migliaia 9 3 2 6 2 2 2 2 2" xfId="45943" xr:uid="{00000000-0005-0000-0000-00002F8D0000}"/>
    <cellStyle name="Migliaia 9 3 2 6 2 2 2 3" xfId="34526" xr:uid="{00000000-0005-0000-0000-0000308D0000}"/>
    <cellStyle name="Migliaia 9 3 2 6 2 2 3" xfId="17398" xr:uid="{00000000-0005-0000-0000-0000318D0000}"/>
    <cellStyle name="Migliaia 9 3 2 6 2 2 3 2" xfId="40235" xr:uid="{00000000-0005-0000-0000-0000328D0000}"/>
    <cellStyle name="Migliaia 9 3 2 6 2 2 4" xfId="28818" xr:uid="{00000000-0005-0000-0000-0000338D0000}"/>
    <cellStyle name="Migliaia 9 3 2 6 2 3" xfId="8835" xr:uid="{00000000-0005-0000-0000-0000348D0000}"/>
    <cellStyle name="Migliaia 9 3 2 6 2 3 2" xfId="20252" xr:uid="{00000000-0005-0000-0000-0000358D0000}"/>
    <cellStyle name="Migliaia 9 3 2 6 2 3 2 2" xfId="43089" xr:uid="{00000000-0005-0000-0000-0000368D0000}"/>
    <cellStyle name="Migliaia 9 3 2 6 2 3 3" xfId="31672" xr:uid="{00000000-0005-0000-0000-0000378D0000}"/>
    <cellStyle name="Migliaia 9 3 2 6 2 4" xfId="14544" xr:uid="{00000000-0005-0000-0000-0000388D0000}"/>
    <cellStyle name="Migliaia 9 3 2 6 2 4 2" xfId="37381" xr:uid="{00000000-0005-0000-0000-0000398D0000}"/>
    <cellStyle name="Migliaia 9 3 2 6 2 5" xfId="25964" xr:uid="{00000000-0005-0000-0000-00003A8D0000}"/>
    <cellStyle name="Migliaia 9 3 2 6 3" xfId="4553" xr:uid="{00000000-0005-0000-0000-00003B8D0000}"/>
    <cellStyle name="Migliaia 9 3 2 6 3 2" xfId="10262" xr:uid="{00000000-0005-0000-0000-00003C8D0000}"/>
    <cellStyle name="Migliaia 9 3 2 6 3 2 2" xfId="21679" xr:uid="{00000000-0005-0000-0000-00003D8D0000}"/>
    <cellStyle name="Migliaia 9 3 2 6 3 2 2 2" xfId="44516" xr:uid="{00000000-0005-0000-0000-00003E8D0000}"/>
    <cellStyle name="Migliaia 9 3 2 6 3 2 3" xfId="33099" xr:uid="{00000000-0005-0000-0000-00003F8D0000}"/>
    <cellStyle name="Migliaia 9 3 2 6 3 3" xfId="15971" xr:uid="{00000000-0005-0000-0000-0000408D0000}"/>
    <cellStyle name="Migliaia 9 3 2 6 3 3 2" xfId="38808" xr:uid="{00000000-0005-0000-0000-0000418D0000}"/>
    <cellStyle name="Migliaia 9 3 2 6 3 4" xfId="27391" xr:uid="{00000000-0005-0000-0000-0000428D0000}"/>
    <cellStyle name="Migliaia 9 3 2 6 4" xfId="7408" xr:uid="{00000000-0005-0000-0000-0000438D0000}"/>
    <cellStyle name="Migliaia 9 3 2 6 4 2" xfId="18825" xr:uid="{00000000-0005-0000-0000-0000448D0000}"/>
    <cellStyle name="Migliaia 9 3 2 6 4 2 2" xfId="41662" xr:uid="{00000000-0005-0000-0000-0000458D0000}"/>
    <cellStyle name="Migliaia 9 3 2 6 4 3" xfId="30245" xr:uid="{00000000-0005-0000-0000-0000468D0000}"/>
    <cellStyle name="Migliaia 9 3 2 6 5" xfId="13117" xr:uid="{00000000-0005-0000-0000-0000478D0000}"/>
    <cellStyle name="Migliaia 9 3 2 6 5 2" xfId="35954" xr:uid="{00000000-0005-0000-0000-0000488D0000}"/>
    <cellStyle name="Migliaia 9 3 2 6 6" xfId="24537" xr:uid="{00000000-0005-0000-0000-0000498D0000}"/>
    <cellStyle name="Migliaia 9 3 2 7" xfId="2039" xr:uid="{00000000-0005-0000-0000-00004A8D0000}"/>
    <cellStyle name="Migliaia 9 3 2 7 2" xfId="4895" xr:uid="{00000000-0005-0000-0000-00004B8D0000}"/>
    <cellStyle name="Migliaia 9 3 2 7 2 2" xfId="10603" xr:uid="{00000000-0005-0000-0000-00004C8D0000}"/>
    <cellStyle name="Migliaia 9 3 2 7 2 2 2" xfId="22021" xr:uid="{00000000-0005-0000-0000-00004D8D0000}"/>
    <cellStyle name="Migliaia 9 3 2 7 2 2 2 2" xfId="44858" xr:uid="{00000000-0005-0000-0000-00004E8D0000}"/>
    <cellStyle name="Migliaia 9 3 2 7 2 2 3" xfId="33441" xr:uid="{00000000-0005-0000-0000-00004F8D0000}"/>
    <cellStyle name="Migliaia 9 3 2 7 2 3" xfId="16313" xr:uid="{00000000-0005-0000-0000-0000508D0000}"/>
    <cellStyle name="Migliaia 9 3 2 7 2 3 2" xfId="39150" xr:uid="{00000000-0005-0000-0000-0000518D0000}"/>
    <cellStyle name="Migliaia 9 3 2 7 2 4" xfId="27733" xr:uid="{00000000-0005-0000-0000-0000528D0000}"/>
    <cellStyle name="Migliaia 9 3 2 7 3" xfId="7750" xr:uid="{00000000-0005-0000-0000-0000538D0000}"/>
    <cellStyle name="Migliaia 9 3 2 7 3 2" xfId="19167" xr:uid="{00000000-0005-0000-0000-0000548D0000}"/>
    <cellStyle name="Migliaia 9 3 2 7 3 2 2" xfId="42004" xr:uid="{00000000-0005-0000-0000-0000558D0000}"/>
    <cellStyle name="Migliaia 9 3 2 7 3 3" xfId="30587" xr:uid="{00000000-0005-0000-0000-0000568D0000}"/>
    <cellStyle name="Migliaia 9 3 2 7 4" xfId="13459" xr:uid="{00000000-0005-0000-0000-0000578D0000}"/>
    <cellStyle name="Migliaia 9 3 2 7 4 2" xfId="36296" xr:uid="{00000000-0005-0000-0000-0000588D0000}"/>
    <cellStyle name="Migliaia 9 3 2 7 5" xfId="24879" xr:uid="{00000000-0005-0000-0000-0000598D0000}"/>
    <cellStyle name="Migliaia 9 3 2 8" xfId="3468" xr:uid="{00000000-0005-0000-0000-00005A8D0000}"/>
    <cellStyle name="Migliaia 9 3 2 8 2" xfId="9177" xr:uid="{00000000-0005-0000-0000-00005B8D0000}"/>
    <cellStyle name="Migliaia 9 3 2 8 2 2" xfId="20594" xr:uid="{00000000-0005-0000-0000-00005C8D0000}"/>
    <cellStyle name="Migliaia 9 3 2 8 2 2 2" xfId="43431" xr:uid="{00000000-0005-0000-0000-00005D8D0000}"/>
    <cellStyle name="Migliaia 9 3 2 8 2 3" xfId="32014" xr:uid="{00000000-0005-0000-0000-00005E8D0000}"/>
    <cellStyle name="Migliaia 9 3 2 8 3" xfId="14886" xr:uid="{00000000-0005-0000-0000-00005F8D0000}"/>
    <cellStyle name="Migliaia 9 3 2 8 3 2" xfId="37723" xr:uid="{00000000-0005-0000-0000-0000608D0000}"/>
    <cellStyle name="Migliaia 9 3 2 8 4" xfId="26306" xr:uid="{00000000-0005-0000-0000-0000618D0000}"/>
    <cellStyle name="Migliaia 9 3 2 9" xfId="6323" xr:uid="{00000000-0005-0000-0000-0000628D0000}"/>
    <cellStyle name="Migliaia 9 3 2 9 2" xfId="17740" xr:uid="{00000000-0005-0000-0000-0000638D0000}"/>
    <cellStyle name="Migliaia 9 3 2 9 2 2" xfId="40577" xr:uid="{00000000-0005-0000-0000-0000648D0000}"/>
    <cellStyle name="Migliaia 9 3 2 9 3" xfId="29160" xr:uid="{00000000-0005-0000-0000-0000658D0000}"/>
    <cellStyle name="Migliaia 9 3 3" xfId="560" xr:uid="{00000000-0005-0000-0000-0000668D0000}"/>
    <cellStyle name="Migliaia 9 3 3 2" xfId="2142" xr:uid="{00000000-0005-0000-0000-0000678D0000}"/>
    <cellStyle name="Migliaia 9 3 3 2 2" xfId="4998" xr:uid="{00000000-0005-0000-0000-0000688D0000}"/>
    <cellStyle name="Migliaia 9 3 3 2 2 2" xfId="10706" xr:uid="{00000000-0005-0000-0000-0000698D0000}"/>
    <cellStyle name="Migliaia 9 3 3 2 2 2 2" xfId="22124" xr:uid="{00000000-0005-0000-0000-00006A8D0000}"/>
    <cellStyle name="Migliaia 9 3 3 2 2 2 2 2" xfId="44961" xr:uid="{00000000-0005-0000-0000-00006B8D0000}"/>
    <cellStyle name="Migliaia 9 3 3 2 2 2 3" xfId="33544" xr:uid="{00000000-0005-0000-0000-00006C8D0000}"/>
    <cellStyle name="Migliaia 9 3 3 2 2 3" xfId="16416" xr:uid="{00000000-0005-0000-0000-00006D8D0000}"/>
    <cellStyle name="Migliaia 9 3 3 2 2 3 2" xfId="39253" xr:uid="{00000000-0005-0000-0000-00006E8D0000}"/>
    <cellStyle name="Migliaia 9 3 3 2 2 4" xfId="27836" xr:uid="{00000000-0005-0000-0000-00006F8D0000}"/>
    <cellStyle name="Migliaia 9 3 3 2 3" xfId="7853" xr:uid="{00000000-0005-0000-0000-0000708D0000}"/>
    <cellStyle name="Migliaia 9 3 3 2 3 2" xfId="19270" xr:uid="{00000000-0005-0000-0000-0000718D0000}"/>
    <cellStyle name="Migliaia 9 3 3 2 3 2 2" xfId="42107" xr:uid="{00000000-0005-0000-0000-0000728D0000}"/>
    <cellStyle name="Migliaia 9 3 3 2 3 3" xfId="30690" xr:uid="{00000000-0005-0000-0000-0000738D0000}"/>
    <cellStyle name="Migliaia 9 3 3 2 4" xfId="13562" xr:uid="{00000000-0005-0000-0000-0000748D0000}"/>
    <cellStyle name="Migliaia 9 3 3 2 4 2" xfId="36399" xr:uid="{00000000-0005-0000-0000-0000758D0000}"/>
    <cellStyle name="Migliaia 9 3 3 2 5" xfId="24982" xr:uid="{00000000-0005-0000-0000-0000768D0000}"/>
    <cellStyle name="Migliaia 9 3 3 3" xfId="3571" xr:uid="{00000000-0005-0000-0000-0000778D0000}"/>
    <cellStyle name="Migliaia 9 3 3 3 2" xfId="9280" xr:uid="{00000000-0005-0000-0000-0000788D0000}"/>
    <cellStyle name="Migliaia 9 3 3 3 2 2" xfId="20697" xr:uid="{00000000-0005-0000-0000-0000798D0000}"/>
    <cellStyle name="Migliaia 9 3 3 3 2 2 2" xfId="43534" xr:uid="{00000000-0005-0000-0000-00007A8D0000}"/>
    <cellStyle name="Migliaia 9 3 3 3 2 3" xfId="32117" xr:uid="{00000000-0005-0000-0000-00007B8D0000}"/>
    <cellStyle name="Migliaia 9 3 3 3 3" xfId="14989" xr:uid="{00000000-0005-0000-0000-00007C8D0000}"/>
    <cellStyle name="Migliaia 9 3 3 3 3 2" xfId="37826" xr:uid="{00000000-0005-0000-0000-00007D8D0000}"/>
    <cellStyle name="Migliaia 9 3 3 3 4" xfId="26409" xr:uid="{00000000-0005-0000-0000-00007E8D0000}"/>
    <cellStyle name="Migliaia 9 3 3 4" xfId="6426" xr:uid="{00000000-0005-0000-0000-00007F8D0000}"/>
    <cellStyle name="Migliaia 9 3 3 4 2" xfId="17843" xr:uid="{00000000-0005-0000-0000-0000808D0000}"/>
    <cellStyle name="Migliaia 9 3 3 4 2 2" xfId="40680" xr:uid="{00000000-0005-0000-0000-0000818D0000}"/>
    <cellStyle name="Migliaia 9 3 3 4 3" xfId="29263" xr:uid="{00000000-0005-0000-0000-0000828D0000}"/>
    <cellStyle name="Migliaia 9 3 3 5" xfId="12135" xr:uid="{00000000-0005-0000-0000-0000838D0000}"/>
    <cellStyle name="Migliaia 9 3 3 5 2" xfId="34972" xr:uid="{00000000-0005-0000-0000-0000848D0000}"/>
    <cellStyle name="Migliaia 9 3 3 6" xfId="23555" xr:uid="{00000000-0005-0000-0000-0000858D0000}"/>
    <cellStyle name="Migliaia 9 3 4" xfId="823" xr:uid="{00000000-0005-0000-0000-0000868D0000}"/>
    <cellStyle name="Migliaia 9 3 4 2" xfId="2359" xr:uid="{00000000-0005-0000-0000-0000878D0000}"/>
    <cellStyle name="Migliaia 9 3 4 2 2" xfId="5215" xr:uid="{00000000-0005-0000-0000-0000888D0000}"/>
    <cellStyle name="Migliaia 9 3 4 2 2 2" xfId="10923" xr:uid="{00000000-0005-0000-0000-0000898D0000}"/>
    <cellStyle name="Migliaia 9 3 4 2 2 2 2" xfId="22341" xr:uid="{00000000-0005-0000-0000-00008A8D0000}"/>
    <cellStyle name="Migliaia 9 3 4 2 2 2 2 2" xfId="45178" xr:uid="{00000000-0005-0000-0000-00008B8D0000}"/>
    <cellStyle name="Migliaia 9 3 4 2 2 2 3" xfId="33761" xr:uid="{00000000-0005-0000-0000-00008C8D0000}"/>
    <cellStyle name="Migliaia 9 3 4 2 2 3" xfId="16633" xr:uid="{00000000-0005-0000-0000-00008D8D0000}"/>
    <cellStyle name="Migliaia 9 3 4 2 2 3 2" xfId="39470" xr:uid="{00000000-0005-0000-0000-00008E8D0000}"/>
    <cellStyle name="Migliaia 9 3 4 2 2 4" xfId="28053" xr:uid="{00000000-0005-0000-0000-00008F8D0000}"/>
    <cellStyle name="Migliaia 9 3 4 2 3" xfId="8070" xr:uid="{00000000-0005-0000-0000-0000908D0000}"/>
    <cellStyle name="Migliaia 9 3 4 2 3 2" xfId="19487" xr:uid="{00000000-0005-0000-0000-0000918D0000}"/>
    <cellStyle name="Migliaia 9 3 4 2 3 2 2" xfId="42324" xr:uid="{00000000-0005-0000-0000-0000928D0000}"/>
    <cellStyle name="Migliaia 9 3 4 2 3 3" xfId="30907" xr:uid="{00000000-0005-0000-0000-0000938D0000}"/>
    <cellStyle name="Migliaia 9 3 4 2 4" xfId="13779" xr:uid="{00000000-0005-0000-0000-0000948D0000}"/>
    <cellStyle name="Migliaia 9 3 4 2 4 2" xfId="36616" xr:uid="{00000000-0005-0000-0000-0000958D0000}"/>
    <cellStyle name="Migliaia 9 3 4 2 5" xfId="25199" xr:uid="{00000000-0005-0000-0000-0000968D0000}"/>
    <cellStyle name="Migliaia 9 3 4 3" xfId="3788" xr:uid="{00000000-0005-0000-0000-0000978D0000}"/>
    <cellStyle name="Migliaia 9 3 4 3 2" xfId="9497" xr:uid="{00000000-0005-0000-0000-0000988D0000}"/>
    <cellStyle name="Migliaia 9 3 4 3 2 2" xfId="20914" xr:uid="{00000000-0005-0000-0000-0000998D0000}"/>
    <cellStyle name="Migliaia 9 3 4 3 2 2 2" xfId="43751" xr:uid="{00000000-0005-0000-0000-00009A8D0000}"/>
    <cellStyle name="Migliaia 9 3 4 3 2 3" xfId="32334" xr:uid="{00000000-0005-0000-0000-00009B8D0000}"/>
    <cellStyle name="Migliaia 9 3 4 3 3" xfId="15206" xr:uid="{00000000-0005-0000-0000-00009C8D0000}"/>
    <cellStyle name="Migliaia 9 3 4 3 3 2" xfId="38043" xr:uid="{00000000-0005-0000-0000-00009D8D0000}"/>
    <cellStyle name="Migliaia 9 3 4 3 4" xfId="26626" xr:uid="{00000000-0005-0000-0000-00009E8D0000}"/>
    <cellStyle name="Migliaia 9 3 4 4" xfId="6643" xr:uid="{00000000-0005-0000-0000-00009F8D0000}"/>
    <cellStyle name="Migliaia 9 3 4 4 2" xfId="18060" xr:uid="{00000000-0005-0000-0000-0000A08D0000}"/>
    <cellStyle name="Migliaia 9 3 4 4 2 2" xfId="40897" xr:uid="{00000000-0005-0000-0000-0000A18D0000}"/>
    <cellStyle name="Migliaia 9 3 4 4 3" xfId="29480" xr:uid="{00000000-0005-0000-0000-0000A28D0000}"/>
    <cellStyle name="Migliaia 9 3 4 5" xfId="12352" xr:uid="{00000000-0005-0000-0000-0000A38D0000}"/>
    <cellStyle name="Migliaia 9 3 4 5 2" xfId="35189" xr:uid="{00000000-0005-0000-0000-0000A48D0000}"/>
    <cellStyle name="Migliaia 9 3 4 6" xfId="23772" xr:uid="{00000000-0005-0000-0000-0000A58D0000}"/>
    <cellStyle name="Migliaia 9 3 5" xfId="1070" xr:uid="{00000000-0005-0000-0000-0000A68D0000}"/>
    <cellStyle name="Migliaia 9 3 5 2" xfId="2576" xr:uid="{00000000-0005-0000-0000-0000A78D0000}"/>
    <cellStyle name="Migliaia 9 3 5 2 2" xfId="5432" xr:uid="{00000000-0005-0000-0000-0000A88D0000}"/>
    <cellStyle name="Migliaia 9 3 5 2 2 2" xfId="11140" xr:uid="{00000000-0005-0000-0000-0000A98D0000}"/>
    <cellStyle name="Migliaia 9 3 5 2 2 2 2" xfId="22558" xr:uid="{00000000-0005-0000-0000-0000AA8D0000}"/>
    <cellStyle name="Migliaia 9 3 5 2 2 2 2 2" xfId="45395" xr:uid="{00000000-0005-0000-0000-0000AB8D0000}"/>
    <cellStyle name="Migliaia 9 3 5 2 2 2 3" xfId="33978" xr:uid="{00000000-0005-0000-0000-0000AC8D0000}"/>
    <cellStyle name="Migliaia 9 3 5 2 2 3" xfId="16850" xr:uid="{00000000-0005-0000-0000-0000AD8D0000}"/>
    <cellStyle name="Migliaia 9 3 5 2 2 3 2" xfId="39687" xr:uid="{00000000-0005-0000-0000-0000AE8D0000}"/>
    <cellStyle name="Migliaia 9 3 5 2 2 4" xfId="28270" xr:uid="{00000000-0005-0000-0000-0000AF8D0000}"/>
    <cellStyle name="Migliaia 9 3 5 2 3" xfId="8287" xr:uid="{00000000-0005-0000-0000-0000B08D0000}"/>
    <cellStyle name="Migliaia 9 3 5 2 3 2" xfId="19704" xr:uid="{00000000-0005-0000-0000-0000B18D0000}"/>
    <cellStyle name="Migliaia 9 3 5 2 3 2 2" xfId="42541" xr:uid="{00000000-0005-0000-0000-0000B28D0000}"/>
    <cellStyle name="Migliaia 9 3 5 2 3 3" xfId="31124" xr:uid="{00000000-0005-0000-0000-0000B38D0000}"/>
    <cellStyle name="Migliaia 9 3 5 2 4" xfId="13996" xr:uid="{00000000-0005-0000-0000-0000B48D0000}"/>
    <cellStyle name="Migliaia 9 3 5 2 4 2" xfId="36833" xr:uid="{00000000-0005-0000-0000-0000B58D0000}"/>
    <cellStyle name="Migliaia 9 3 5 2 5" xfId="25416" xr:uid="{00000000-0005-0000-0000-0000B68D0000}"/>
    <cellStyle name="Migliaia 9 3 5 3" xfId="4005" xr:uid="{00000000-0005-0000-0000-0000B78D0000}"/>
    <cellStyle name="Migliaia 9 3 5 3 2" xfId="9714" xr:uid="{00000000-0005-0000-0000-0000B88D0000}"/>
    <cellStyle name="Migliaia 9 3 5 3 2 2" xfId="21131" xr:uid="{00000000-0005-0000-0000-0000B98D0000}"/>
    <cellStyle name="Migliaia 9 3 5 3 2 2 2" xfId="43968" xr:uid="{00000000-0005-0000-0000-0000BA8D0000}"/>
    <cellStyle name="Migliaia 9 3 5 3 2 3" xfId="32551" xr:uid="{00000000-0005-0000-0000-0000BB8D0000}"/>
    <cellStyle name="Migliaia 9 3 5 3 3" xfId="15423" xr:uid="{00000000-0005-0000-0000-0000BC8D0000}"/>
    <cellStyle name="Migliaia 9 3 5 3 3 2" xfId="38260" xr:uid="{00000000-0005-0000-0000-0000BD8D0000}"/>
    <cellStyle name="Migliaia 9 3 5 3 4" xfId="26843" xr:uid="{00000000-0005-0000-0000-0000BE8D0000}"/>
    <cellStyle name="Migliaia 9 3 5 4" xfId="6860" xr:uid="{00000000-0005-0000-0000-0000BF8D0000}"/>
    <cellStyle name="Migliaia 9 3 5 4 2" xfId="18277" xr:uid="{00000000-0005-0000-0000-0000C08D0000}"/>
    <cellStyle name="Migliaia 9 3 5 4 2 2" xfId="41114" xr:uid="{00000000-0005-0000-0000-0000C18D0000}"/>
    <cellStyle name="Migliaia 9 3 5 4 3" xfId="29697" xr:uid="{00000000-0005-0000-0000-0000C28D0000}"/>
    <cellStyle name="Migliaia 9 3 5 5" xfId="12569" xr:uid="{00000000-0005-0000-0000-0000C38D0000}"/>
    <cellStyle name="Migliaia 9 3 5 5 2" xfId="35406" xr:uid="{00000000-0005-0000-0000-0000C48D0000}"/>
    <cellStyle name="Migliaia 9 3 5 6" xfId="23989" xr:uid="{00000000-0005-0000-0000-0000C58D0000}"/>
    <cellStyle name="Migliaia 9 3 6" xfId="1317" xr:uid="{00000000-0005-0000-0000-0000C68D0000}"/>
    <cellStyle name="Migliaia 9 3 6 2" xfId="2793" xr:uid="{00000000-0005-0000-0000-0000C78D0000}"/>
    <cellStyle name="Migliaia 9 3 6 2 2" xfId="5649" xr:uid="{00000000-0005-0000-0000-0000C88D0000}"/>
    <cellStyle name="Migliaia 9 3 6 2 2 2" xfId="11357" xr:uid="{00000000-0005-0000-0000-0000C98D0000}"/>
    <cellStyle name="Migliaia 9 3 6 2 2 2 2" xfId="22775" xr:uid="{00000000-0005-0000-0000-0000CA8D0000}"/>
    <cellStyle name="Migliaia 9 3 6 2 2 2 2 2" xfId="45612" xr:uid="{00000000-0005-0000-0000-0000CB8D0000}"/>
    <cellStyle name="Migliaia 9 3 6 2 2 2 3" xfId="34195" xr:uid="{00000000-0005-0000-0000-0000CC8D0000}"/>
    <cellStyle name="Migliaia 9 3 6 2 2 3" xfId="17067" xr:uid="{00000000-0005-0000-0000-0000CD8D0000}"/>
    <cellStyle name="Migliaia 9 3 6 2 2 3 2" xfId="39904" xr:uid="{00000000-0005-0000-0000-0000CE8D0000}"/>
    <cellStyle name="Migliaia 9 3 6 2 2 4" xfId="28487" xr:uid="{00000000-0005-0000-0000-0000CF8D0000}"/>
    <cellStyle name="Migliaia 9 3 6 2 3" xfId="8504" xr:uid="{00000000-0005-0000-0000-0000D08D0000}"/>
    <cellStyle name="Migliaia 9 3 6 2 3 2" xfId="19921" xr:uid="{00000000-0005-0000-0000-0000D18D0000}"/>
    <cellStyle name="Migliaia 9 3 6 2 3 2 2" xfId="42758" xr:uid="{00000000-0005-0000-0000-0000D28D0000}"/>
    <cellStyle name="Migliaia 9 3 6 2 3 3" xfId="31341" xr:uid="{00000000-0005-0000-0000-0000D38D0000}"/>
    <cellStyle name="Migliaia 9 3 6 2 4" xfId="14213" xr:uid="{00000000-0005-0000-0000-0000D48D0000}"/>
    <cellStyle name="Migliaia 9 3 6 2 4 2" xfId="37050" xr:uid="{00000000-0005-0000-0000-0000D58D0000}"/>
    <cellStyle name="Migliaia 9 3 6 2 5" xfId="25633" xr:uid="{00000000-0005-0000-0000-0000D68D0000}"/>
    <cellStyle name="Migliaia 9 3 6 3" xfId="4222" xr:uid="{00000000-0005-0000-0000-0000D78D0000}"/>
    <cellStyle name="Migliaia 9 3 6 3 2" xfId="9931" xr:uid="{00000000-0005-0000-0000-0000D88D0000}"/>
    <cellStyle name="Migliaia 9 3 6 3 2 2" xfId="21348" xr:uid="{00000000-0005-0000-0000-0000D98D0000}"/>
    <cellStyle name="Migliaia 9 3 6 3 2 2 2" xfId="44185" xr:uid="{00000000-0005-0000-0000-0000DA8D0000}"/>
    <cellStyle name="Migliaia 9 3 6 3 2 3" xfId="32768" xr:uid="{00000000-0005-0000-0000-0000DB8D0000}"/>
    <cellStyle name="Migliaia 9 3 6 3 3" xfId="15640" xr:uid="{00000000-0005-0000-0000-0000DC8D0000}"/>
    <cellStyle name="Migliaia 9 3 6 3 3 2" xfId="38477" xr:uid="{00000000-0005-0000-0000-0000DD8D0000}"/>
    <cellStyle name="Migliaia 9 3 6 3 4" xfId="27060" xr:uid="{00000000-0005-0000-0000-0000DE8D0000}"/>
    <cellStyle name="Migliaia 9 3 6 4" xfId="7077" xr:uid="{00000000-0005-0000-0000-0000DF8D0000}"/>
    <cellStyle name="Migliaia 9 3 6 4 2" xfId="18494" xr:uid="{00000000-0005-0000-0000-0000E08D0000}"/>
    <cellStyle name="Migliaia 9 3 6 4 2 2" xfId="41331" xr:uid="{00000000-0005-0000-0000-0000E18D0000}"/>
    <cellStyle name="Migliaia 9 3 6 4 3" xfId="29914" xr:uid="{00000000-0005-0000-0000-0000E28D0000}"/>
    <cellStyle name="Migliaia 9 3 6 5" xfId="12786" xr:uid="{00000000-0005-0000-0000-0000E38D0000}"/>
    <cellStyle name="Migliaia 9 3 6 5 2" xfId="35623" xr:uid="{00000000-0005-0000-0000-0000E48D0000}"/>
    <cellStyle name="Migliaia 9 3 6 6" xfId="24206" xr:uid="{00000000-0005-0000-0000-0000E58D0000}"/>
    <cellStyle name="Migliaia 9 3 7" xfId="1564" xr:uid="{00000000-0005-0000-0000-0000E68D0000}"/>
    <cellStyle name="Migliaia 9 3 7 2" xfId="3010" xr:uid="{00000000-0005-0000-0000-0000E78D0000}"/>
    <cellStyle name="Migliaia 9 3 7 2 2" xfId="5866" xr:uid="{00000000-0005-0000-0000-0000E88D0000}"/>
    <cellStyle name="Migliaia 9 3 7 2 2 2" xfId="11574" xr:uid="{00000000-0005-0000-0000-0000E98D0000}"/>
    <cellStyle name="Migliaia 9 3 7 2 2 2 2" xfId="22992" xr:uid="{00000000-0005-0000-0000-0000EA8D0000}"/>
    <cellStyle name="Migliaia 9 3 7 2 2 2 2 2" xfId="45829" xr:uid="{00000000-0005-0000-0000-0000EB8D0000}"/>
    <cellStyle name="Migliaia 9 3 7 2 2 2 3" xfId="34412" xr:uid="{00000000-0005-0000-0000-0000EC8D0000}"/>
    <cellStyle name="Migliaia 9 3 7 2 2 3" xfId="17284" xr:uid="{00000000-0005-0000-0000-0000ED8D0000}"/>
    <cellStyle name="Migliaia 9 3 7 2 2 3 2" xfId="40121" xr:uid="{00000000-0005-0000-0000-0000EE8D0000}"/>
    <cellStyle name="Migliaia 9 3 7 2 2 4" xfId="28704" xr:uid="{00000000-0005-0000-0000-0000EF8D0000}"/>
    <cellStyle name="Migliaia 9 3 7 2 3" xfId="8721" xr:uid="{00000000-0005-0000-0000-0000F08D0000}"/>
    <cellStyle name="Migliaia 9 3 7 2 3 2" xfId="20138" xr:uid="{00000000-0005-0000-0000-0000F18D0000}"/>
    <cellStyle name="Migliaia 9 3 7 2 3 2 2" xfId="42975" xr:uid="{00000000-0005-0000-0000-0000F28D0000}"/>
    <cellStyle name="Migliaia 9 3 7 2 3 3" xfId="31558" xr:uid="{00000000-0005-0000-0000-0000F38D0000}"/>
    <cellStyle name="Migliaia 9 3 7 2 4" xfId="14430" xr:uid="{00000000-0005-0000-0000-0000F48D0000}"/>
    <cellStyle name="Migliaia 9 3 7 2 4 2" xfId="37267" xr:uid="{00000000-0005-0000-0000-0000F58D0000}"/>
    <cellStyle name="Migliaia 9 3 7 2 5" xfId="25850" xr:uid="{00000000-0005-0000-0000-0000F68D0000}"/>
    <cellStyle name="Migliaia 9 3 7 3" xfId="4439" xr:uid="{00000000-0005-0000-0000-0000F78D0000}"/>
    <cellStyle name="Migliaia 9 3 7 3 2" xfId="10148" xr:uid="{00000000-0005-0000-0000-0000F88D0000}"/>
    <cellStyle name="Migliaia 9 3 7 3 2 2" xfId="21565" xr:uid="{00000000-0005-0000-0000-0000F98D0000}"/>
    <cellStyle name="Migliaia 9 3 7 3 2 2 2" xfId="44402" xr:uid="{00000000-0005-0000-0000-0000FA8D0000}"/>
    <cellStyle name="Migliaia 9 3 7 3 2 3" xfId="32985" xr:uid="{00000000-0005-0000-0000-0000FB8D0000}"/>
    <cellStyle name="Migliaia 9 3 7 3 3" xfId="15857" xr:uid="{00000000-0005-0000-0000-0000FC8D0000}"/>
    <cellStyle name="Migliaia 9 3 7 3 3 2" xfId="38694" xr:uid="{00000000-0005-0000-0000-0000FD8D0000}"/>
    <cellStyle name="Migliaia 9 3 7 3 4" xfId="27277" xr:uid="{00000000-0005-0000-0000-0000FE8D0000}"/>
    <cellStyle name="Migliaia 9 3 7 4" xfId="7294" xr:uid="{00000000-0005-0000-0000-0000FF8D0000}"/>
    <cellStyle name="Migliaia 9 3 7 4 2" xfId="18711" xr:uid="{00000000-0005-0000-0000-0000008E0000}"/>
    <cellStyle name="Migliaia 9 3 7 4 2 2" xfId="41548" xr:uid="{00000000-0005-0000-0000-0000018E0000}"/>
    <cellStyle name="Migliaia 9 3 7 4 3" xfId="30131" xr:uid="{00000000-0005-0000-0000-0000028E0000}"/>
    <cellStyle name="Migliaia 9 3 7 5" xfId="13003" xr:uid="{00000000-0005-0000-0000-0000038E0000}"/>
    <cellStyle name="Migliaia 9 3 7 5 2" xfId="35840" xr:uid="{00000000-0005-0000-0000-0000048E0000}"/>
    <cellStyle name="Migliaia 9 3 7 6" xfId="24423" xr:uid="{00000000-0005-0000-0000-0000058E0000}"/>
    <cellStyle name="Migliaia 9 3 8" xfId="1913" xr:uid="{00000000-0005-0000-0000-0000068E0000}"/>
    <cellStyle name="Migliaia 9 3 8 2" xfId="4769" xr:uid="{00000000-0005-0000-0000-0000078E0000}"/>
    <cellStyle name="Migliaia 9 3 8 2 2" xfId="10478" xr:uid="{00000000-0005-0000-0000-0000088E0000}"/>
    <cellStyle name="Migliaia 9 3 8 2 2 2" xfId="21895" xr:uid="{00000000-0005-0000-0000-0000098E0000}"/>
    <cellStyle name="Migliaia 9 3 8 2 2 2 2" xfId="44732" xr:uid="{00000000-0005-0000-0000-00000A8E0000}"/>
    <cellStyle name="Migliaia 9 3 8 2 2 3" xfId="33315" xr:uid="{00000000-0005-0000-0000-00000B8E0000}"/>
    <cellStyle name="Migliaia 9 3 8 2 3" xfId="16187" xr:uid="{00000000-0005-0000-0000-00000C8E0000}"/>
    <cellStyle name="Migliaia 9 3 8 2 3 2" xfId="39024" xr:uid="{00000000-0005-0000-0000-00000D8E0000}"/>
    <cellStyle name="Migliaia 9 3 8 2 4" xfId="27607" xr:uid="{00000000-0005-0000-0000-00000E8E0000}"/>
    <cellStyle name="Migliaia 9 3 8 3" xfId="7624" xr:uid="{00000000-0005-0000-0000-00000F8E0000}"/>
    <cellStyle name="Migliaia 9 3 8 3 2" xfId="19041" xr:uid="{00000000-0005-0000-0000-0000108E0000}"/>
    <cellStyle name="Migliaia 9 3 8 3 2 2" xfId="41878" xr:uid="{00000000-0005-0000-0000-0000118E0000}"/>
    <cellStyle name="Migliaia 9 3 8 3 3" xfId="30461" xr:uid="{00000000-0005-0000-0000-0000128E0000}"/>
    <cellStyle name="Migliaia 9 3 8 4" xfId="13333" xr:uid="{00000000-0005-0000-0000-0000138E0000}"/>
    <cellStyle name="Migliaia 9 3 8 4 2" xfId="36170" xr:uid="{00000000-0005-0000-0000-0000148E0000}"/>
    <cellStyle name="Migliaia 9 3 8 5" xfId="24753" xr:uid="{00000000-0005-0000-0000-0000158E0000}"/>
    <cellStyle name="Migliaia 9 3 9" xfId="3342" xr:uid="{00000000-0005-0000-0000-0000168E0000}"/>
    <cellStyle name="Migliaia 9 3 9 2" xfId="9051" xr:uid="{00000000-0005-0000-0000-0000178E0000}"/>
    <cellStyle name="Migliaia 9 3 9 2 2" xfId="20468" xr:uid="{00000000-0005-0000-0000-0000188E0000}"/>
    <cellStyle name="Migliaia 9 3 9 2 2 2" xfId="43305" xr:uid="{00000000-0005-0000-0000-0000198E0000}"/>
    <cellStyle name="Migliaia 9 3 9 2 3" xfId="31888" xr:uid="{00000000-0005-0000-0000-00001A8E0000}"/>
    <cellStyle name="Migliaia 9 3 9 3" xfId="14760" xr:uid="{00000000-0005-0000-0000-00001B8E0000}"/>
    <cellStyle name="Migliaia 9 3 9 3 2" xfId="37597" xr:uid="{00000000-0005-0000-0000-00001C8E0000}"/>
    <cellStyle name="Migliaia 9 3 9 4" xfId="26180" xr:uid="{00000000-0005-0000-0000-00001D8E0000}"/>
    <cellStyle name="Migliaia 9 4" xfId="407" xr:uid="{00000000-0005-0000-0000-00001E8E0000}"/>
    <cellStyle name="Migliaia 9 4 10" xfId="12002" xr:uid="{00000000-0005-0000-0000-00001F8E0000}"/>
    <cellStyle name="Migliaia 9 4 10 2" xfId="34839" xr:uid="{00000000-0005-0000-0000-0000208E0000}"/>
    <cellStyle name="Migliaia 9 4 11" xfId="23422" xr:uid="{00000000-0005-0000-0000-0000218E0000}"/>
    <cellStyle name="Migliaia 9 4 2" xfId="661" xr:uid="{00000000-0005-0000-0000-0000228E0000}"/>
    <cellStyle name="Migliaia 9 4 2 2" xfId="2226" xr:uid="{00000000-0005-0000-0000-0000238E0000}"/>
    <cellStyle name="Migliaia 9 4 2 2 2" xfId="5082" xr:uid="{00000000-0005-0000-0000-0000248E0000}"/>
    <cellStyle name="Migliaia 9 4 2 2 2 2" xfId="10790" xr:uid="{00000000-0005-0000-0000-0000258E0000}"/>
    <cellStyle name="Migliaia 9 4 2 2 2 2 2" xfId="22208" xr:uid="{00000000-0005-0000-0000-0000268E0000}"/>
    <cellStyle name="Migliaia 9 4 2 2 2 2 2 2" xfId="45045" xr:uid="{00000000-0005-0000-0000-0000278E0000}"/>
    <cellStyle name="Migliaia 9 4 2 2 2 2 3" xfId="33628" xr:uid="{00000000-0005-0000-0000-0000288E0000}"/>
    <cellStyle name="Migliaia 9 4 2 2 2 3" xfId="16500" xr:uid="{00000000-0005-0000-0000-0000298E0000}"/>
    <cellStyle name="Migliaia 9 4 2 2 2 3 2" xfId="39337" xr:uid="{00000000-0005-0000-0000-00002A8E0000}"/>
    <cellStyle name="Migliaia 9 4 2 2 2 4" xfId="27920" xr:uid="{00000000-0005-0000-0000-00002B8E0000}"/>
    <cellStyle name="Migliaia 9 4 2 2 3" xfId="7937" xr:uid="{00000000-0005-0000-0000-00002C8E0000}"/>
    <cellStyle name="Migliaia 9 4 2 2 3 2" xfId="19354" xr:uid="{00000000-0005-0000-0000-00002D8E0000}"/>
    <cellStyle name="Migliaia 9 4 2 2 3 2 2" xfId="42191" xr:uid="{00000000-0005-0000-0000-00002E8E0000}"/>
    <cellStyle name="Migliaia 9 4 2 2 3 3" xfId="30774" xr:uid="{00000000-0005-0000-0000-00002F8E0000}"/>
    <cellStyle name="Migliaia 9 4 2 2 4" xfId="13646" xr:uid="{00000000-0005-0000-0000-0000308E0000}"/>
    <cellStyle name="Migliaia 9 4 2 2 4 2" xfId="36483" xr:uid="{00000000-0005-0000-0000-0000318E0000}"/>
    <cellStyle name="Migliaia 9 4 2 2 5" xfId="25066" xr:uid="{00000000-0005-0000-0000-0000328E0000}"/>
    <cellStyle name="Migliaia 9 4 2 3" xfId="3655" xr:uid="{00000000-0005-0000-0000-0000338E0000}"/>
    <cellStyle name="Migliaia 9 4 2 3 2" xfId="9364" xr:uid="{00000000-0005-0000-0000-0000348E0000}"/>
    <cellStyle name="Migliaia 9 4 2 3 2 2" xfId="20781" xr:uid="{00000000-0005-0000-0000-0000358E0000}"/>
    <cellStyle name="Migliaia 9 4 2 3 2 2 2" xfId="43618" xr:uid="{00000000-0005-0000-0000-0000368E0000}"/>
    <cellStyle name="Migliaia 9 4 2 3 2 3" xfId="32201" xr:uid="{00000000-0005-0000-0000-0000378E0000}"/>
    <cellStyle name="Migliaia 9 4 2 3 3" xfId="15073" xr:uid="{00000000-0005-0000-0000-0000388E0000}"/>
    <cellStyle name="Migliaia 9 4 2 3 3 2" xfId="37910" xr:uid="{00000000-0005-0000-0000-0000398E0000}"/>
    <cellStyle name="Migliaia 9 4 2 3 4" xfId="26493" xr:uid="{00000000-0005-0000-0000-00003A8E0000}"/>
    <cellStyle name="Migliaia 9 4 2 4" xfId="6510" xr:uid="{00000000-0005-0000-0000-00003B8E0000}"/>
    <cellStyle name="Migliaia 9 4 2 4 2" xfId="17927" xr:uid="{00000000-0005-0000-0000-00003C8E0000}"/>
    <cellStyle name="Migliaia 9 4 2 4 2 2" xfId="40764" xr:uid="{00000000-0005-0000-0000-00003D8E0000}"/>
    <cellStyle name="Migliaia 9 4 2 4 3" xfId="29347" xr:uid="{00000000-0005-0000-0000-00003E8E0000}"/>
    <cellStyle name="Migliaia 9 4 2 5" xfId="12219" xr:uid="{00000000-0005-0000-0000-00003F8E0000}"/>
    <cellStyle name="Migliaia 9 4 2 5 2" xfId="35056" xr:uid="{00000000-0005-0000-0000-0000408E0000}"/>
    <cellStyle name="Migliaia 9 4 2 6" xfId="23639" xr:uid="{00000000-0005-0000-0000-0000418E0000}"/>
    <cellStyle name="Migliaia 9 4 3" xfId="921" xr:uid="{00000000-0005-0000-0000-0000428E0000}"/>
    <cellStyle name="Migliaia 9 4 3 2" xfId="2443" xr:uid="{00000000-0005-0000-0000-0000438E0000}"/>
    <cellStyle name="Migliaia 9 4 3 2 2" xfId="5299" xr:uid="{00000000-0005-0000-0000-0000448E0000}"/>
    <cellStyle name="Migliaia 9 4 3 2 2 2" xfId="11007" xr:uid="{00000000-0005-0000-0000-0000458E0000}"/>
    <cellStyle name="Migliaia 9 4 3 2 2 2 2" xfId="22425" xr:uid="{00000000-0005-0000-0000-0000468E0000}"/>
    <cellStyle name="Migliaia 9 4 3 2 2 2 2 2" xfId="45262" xr:uid="{00000000-0005-0000-0000-0000478E0000}"/>
    <cellStyle name="Migliaia 9 4 3 2 2 2 3" xfId="33845" xr:uid="{00000000-0005-0000-0000-0000488E0000}"/>
    <cellStyle name="Migliaia 9 4 3 2 2 3" xfId="16717" xr:uid="{00000000-0005-0000-0000-0000498E0000}"/>
    <cellStyle name="Migliaia 9 4 3 2 2 3 2" xfId="39554" xr:uid="{00000000-0005-0000-0000-00004A8E0000}"/>
    <cellStyle name="Migliaia 9 4 3 2 2 4" xfId="28137" xr:uid="{00000000-0005-0000-0000-00004B8E0000}"/>
    <cellStyle name="Migliaia 9 4 3 2 3" xfId="8154" xr:uid="{00000000-0005-0000-0000-00004C8E0000}"/>
    <cellStyle name="Migliaia 9 4 3 2 3 2" xfId="19571" xr:uid="{00000000-0005-0000-0000-00004D8E0000}"/>
    <cellStyle name="Migliaia 9 4 3 2 3 2 2" xfId="42408" xr:uid="{00000000-0005-0000-0000-00004E8E0000}"/>
    <cellStyle name="Migliaia 9 4 3 2 3 3" xfId="30991" xr:uid="{00000000-0005-0000-0000-00004F8E0000}"/>
    <cellStyle name="Migliaia 9 4 3 2 4" xfId="13863" xr:uid="{00000000-0005-0000-0000-0000508E0000}"/>
    <cellStyle name="Migliaia 9 4 3 2 4 2" xfId="36700" xr:uid="{00000000-0005-0000-0000-0000518E0000}"/>
    <cellStyle name="Migliaia 9 4 3 2 5" xfId="25283" xr:uid="{00000000-0005-0000-0000-0000528E0000}"/>
    <cellStyle name="Migliaia 9 4 3 3" xfId="3872" xr:uid="{00000000-0005-0000-0000-0000538E0000}"/>
    <cellStyle name="Migliaia 9 4 3 3 2" xfId="9581" xr:uid="{00000000-0005-0000-0000-0000548E0000}"/>
    <cellStyle name="Migliaia 9 4 3 3 2 2" xfId="20998" xr:uid="{00000000-0005-0000-0000-0000558E0000}"/>
    <cellStyle name="Migliaia 9 4 3 3 2 2 2" xfId="43835" xr:uid="{00000000-0005-0000-0000-0000568E0000}"/>
    <cellStyle name="Migliaia 9 4 3 3 2 3" xfId="32418" xr:uid="{00000000-0005-0000-0000-0000578E0000}"/>
    <cellStyle name="Migliaia 9 4 3 3 3" xfId="15290" xr:uid="{00000000-0005-0000-0000-0000588E0000}"/>
    <cellStyle name="Migliaia 9 4 3 3 3 2" xfId="38127" xr:uid="{00000000-0005-0000-0000-0000598E0000}"/>
    <cellStyle name="Migliaia 9 4 3 3 4" xfId="26710" xr:uid="{00000000-0005-0000-0000-00005A8E0000}"/>
    <cellStyle name="Migliaia 9 4 3 4" xfId="6727" xr:uid="{00000000-0005-0000-0000-00005B8E0000}"/>
    <cellStyle name="Migliaia 9 4 3 4 2" xfId="18144" xr:uid="{00000000-0005-0000-0000-00005C8E0000}"/>
    <cellStyle name="Migliaia 9 4 3 4 2 2" xfId="40981" xr:uid="{00000000-0005-0000-0000-00005D8E0000}"/>
    <cellStyle name="Migliaia 9 4 3 4 3" xfId="29564" xr:uid="{00000000-0005-0000-0000-00005E8E0000}"/>
    <cellStyle name="Migliaia 9 4 3 5" xfId="12436" xr:uid="{00000000-0005-0000-0000-00005F8E0000}"/>
    <cellStyle name="Migliaia 9 4 3 5 2" xfId="35273" xr:uid="{00000000-0005-0000-0000-0000608E0000}"/>
    <cellStyle name="Migliaia 9 4 3 6" xfId="23856" xr:uid="{00000000-0005-0000-0000-0000618E0000}"/>
    <cellStyle name="Migliaia 9 4 4" xfId="1168" xr:uid="{00000000-0005-0000-0000-0000628E0000}"/>
    <cellStyle name="Migliaia 9 4 4 2" xfId="2660" xr:uid="{00000000-0005-0000-0000-0000638E0000}"/>
    <cellStyle name="Migliaia 9 4 4 2 2" xfId="5516" xr:uid="{00000000-0005-0000-0000-0000648E0000}"/>
    <cellStyle name="Migliaia 9 4 4 2 2 2" xfId="11224" xr:uid="{00000000-0005-0000-0000-0000658E0000}"/>
    <cellStyle name="Migliaia 9 4 4 2 2 2 2" xfId="22642" xr:uid="{00000000-0005-0000-0000-0000668E0000}"/>
    <cellStyle name="Migliaia 9 4 4 2 2 2 2 2" xfId="45479" xr:uid="{00000000-0005-0000-0000-0000678E0000}"/>
    <cellStyle name="Migliaia 9 4 4 2 2 2 3" xfId="34062" xr:uid="{00000000-0005-0000-0000-0000688E0000}"/>
    <cellStyle name="Migliaia 9 4 4 2 2 3" xfId="16934" xr:uid="{00000000-0005-0000-0000-0000698E0000}"/>
    <cellStyle name="Migliaia 9 4 4 2 2 3 2" xfId="39771" xr:uid="{00000000-0005-0000-0000-00006A8E0000}"/>
    <cellStyle name="Migliaia 9 4 4 2 2 4" xfId="28354" xr:uid="{00000000-0005-0000-0000-00006B8E0000}"/>
    <cellStyle name="Migliaia 9 4 4 2 3" xfId="8371" xr:uid="{00000000-0005-0000-0000-00006C8E0000}"/>
    <cellStyle name="Migliaia 9 4 4 2 3 2" xfId="19788" xr:uid="{00000000-0005-0000-0000-00006D8E0000}"/>
    <cellStyle name="Migliaia 9 4 4 2 3 2 2" xfId="42625" xr:uid="{00000000-0005-0000-0000-00006E8E0000}"/>
    <cellStyle name="Migliaia 9 4 4 2 3 3" xfId="31208" xr:uid="{00000000-0005-0000-0000-00006F8E0000}"/>
    <cellStyle name="Migliaia 9 4 4 2 4" xfId="14080" xr:uid="{00000000-0005-0000-0000-0000708E0000}"/>
    <cellStyle name="Migliaia 9 4 4 2 4 2" xfId="36917" xr:uid="{00000000-0005-0000-0000-0000718E0000}"/>
    <cellStyle name="Migliaia 9 4 4 2 5" xfId="25500" xr:uid="{00000000-0005-0000-0000-0000728E0000}"/>
    <cellStyle name="Migliaia 9 4 4 3" xfId="4089" xr:uid="{00000000-0005-0000-0000-0000738E0000}"/>
    <cellStyle name="Migliaia 9 4 4 3 2" xfId="9798" xr:uid="{00000000-0005-0000-0000-0000748E0000}"/>
    <cellStyle name="Migliaia 9 4 4 3 2 2" xfId="21215" xr:uid="{00000000-0005-0000-0000-0000758E0000}"/>
    <cellStyle name="Migliaia 9 4 4 3 2 2 2" xfId="44052" xr:uid="{00000000-0005-0000-0000-0000768E0000}"/>
    <cellStyle name="Migliaia 9 4 4 3 2 3" xfId="32635" xr:uid="{00000000-0005-0000-0000-0000778E0000}"/>
    <cellStyle name="Migliaia 9 4 4 3 3" xfId="15507" xr:uid="{00000000-0005-0000-0000-0000788E0000}"/>
    <cellStyle name="Migliaia 9 4 4 3 3 2" xfId="38344" xr:uid="{00000000-0005-0000-0000-0000798E0000}"/>
    <cellStyle name="Migliaia 9 4 4 3 4" xfId="26927" xr:uid="{00000000-0005-0000-0000-00007A8E0000}"/>
    <cellStyle name="Migliaia 9 4 4 4" xfId="6944" xr:uid="{00000000-0005-0000-0000-00007B8E0000}"/>
    <cellStyle name="Migliaia 9 4 4 4 2" xfId="18361" xr:uid="{00000000-0005-0000-0000-00007C8E0000}"/>
    <cellStyle name="Migliaia 9 4 4 4 2 2" xfId="41198" xr:uid="{00000000-0005-0000-0000-00007D8E0000}"/>
    <cellStyle name="Migliaia 9 4 4 4 3" xfId="29781" xr:uid="{00000000-0005-0000-0000-00007E8E0000}"/>
    <cellStyle name="Migliaia 9 4 4 5" xfId="12653" xr:uid="{00000000-0005-0000-0000-00007F8E0000}"/>
    <cellStyle name="Migliaia 9 4 4 5 2" xfId="35490" xr:uid="{00000000-0005-0000-0000-0000808E0000}"/>
    <cellStyle name="Migliaia 9 4 4 6" xfId="24073" xr:uid="{00000000-0005-0000-0000-0000818E0000}"/>
    <cellStyle name="Migliaia 9 4 5" xfId="1415" xr:uid="{00000000-0005-0000-0000-0000828E0000}"/>
    <cellStyle name="Migliaia 9 4 5 2" xfId="2877" xr:uid="{00000000-0005-0000-0000-0000838E0000}"/>
    <cellStyle name="Migliaia 9 4 5 2 2" xfId="5733" xr:uid="{00000000-0005-0000-0000-0000848E0000}"/>
    <cellStyle name="Migliaia 9 4 5 2 2 2" xfId="11441" xr:uid="{00000000-0005-0000-0000-0000858E0000}"/>
    <cellStyle name="Migliaia 9 4 5 2 2 2 2" xfId="22859" xr:uid="{00000000-0005-0000-0000-0000868E0000}"/>
    <cellStyle name="Migliaia 9 4 5 2 2 2 2 2" xfId="45696" xr:uid="{00000000-0005-0000-0000-0000878E0000}"/>
    <cellStyle name="Migliaia 9 4 5 2 2 2 3" xfId="34279" xr:uid="{00000000-0005-0000-0000-0000888E0000}"/>
    <cellStyle name="Migliaia 9 4 5 2 2 3" xfId="17151" xr:uid="{00000000-0005-0000-0000-0000898E0000}"/>
    <cellStyle name="Migliaia 9 4 5 2 2 3 2" xfId="39988" xr:uid="{00000000-0005-0000-0000-00008A8E0000}"/>
    <cellStyle name="Migliaia 9 4 5 2 2 4" xfId="28571" xr:uid="{00000000-0005-0000-0000-00008B8E0000}"/>
    <cellStyle name="Migliaia 9 4 5 2 3" xfId="8588" xr:uid="{00000000-0005-0000-0000-00008C8E0000}"/>
    <cellStyle name="Migliaia 9 4 5 2 3 2" xfId="20005" xr:uid="{00000000-0005-0000-0000-00008D8E0000}"/>
    <cellStyle name="Migliaia 9 4 5 2 3 2 2" xfId="42842" xr:uid="{00000000-0005-0000-0000-00008E8E0000}"/>
    <cellStyle name="Migliaia 9 4 5 2 3 3" xfId="31425" xr:uid="{00000000-0005-0000-0000-00008F8E0000}"/>
    <cellStyle name="Migliaia 9 4 5 2 4" xfId="14297" xr:uid="{00000000-0005-0000-0000-0000908E0000}"/>
    <cellStyle name="Migliaia 9 4 5 2 4 2" xfId="37134" xr:uid="{00000000-0005-0000-0000-0000918E0000}"/>
    <cellStyle name="Migliaia 9 4 5 2 5" xfId="25717" xr:uid="{00000000-0005-0000-0000-0000928E0000}"/>
    <cellStyle name="Migliaia 9 4 5 3" xfId="4306" xr:uid="{00000000-0005-0000-0000-0000938E0000}"/>
    <cellStyle name="Migliaia 9 4 5 3 2" xfId="10015" xr:uid="{00000000-0005-0000-0000-0000948E0000}"/>
    <cellStyle name="Migliaia 9 4 5 3 2 2" xfId="21432" xr:uid="{00000000-0005-0000-0000-0000958E0000}"/>
    <cellStyle name="Migliaia 9 4 5 3 2 2 2" xfId="44269" xr:uid="{00000000-0005-0000-0000-0000968E0000}"/>
    <cellStyle name="Migliaia 9 4 5 3 2 3" xfId="32852" xr:uid="{00000000-0005-0000-0000-0000978E0000}"/>
    <cellStyle name="Migliaia 9 4 5 3 3" xfId="15724" xr:uid="{00000000-0005-0000-0000-0000988E0000}"/>
    <cellStyle name="Migliaia 9 4 5 3 3 2" xfId="38561" xr:uid="{00000000-0005-0000-0000-0000998E0000}"/>
    <cellStyle name="Migliaia 9 4 5 3 4" xfId="27144" xr:uid="{00000000-0005-0000-0000-00009A8E0000}"/>
    <cellStyle name="Migliaia 9 4 5 4" xfId="7161" xr:uid="{00000000-0005-0000-0000-00009B8E0000}"/>
    <cellStyle name="Migliaia 9 4 5 4 2" xfId="18578" xr:uid="{00000000-0005-0000-0000-00009C8E0000}"/>
    <cellStyle name="Migliaia 9 4 5 4 2 2" xfId="41415" xr:uid="{00000000-0005-0000-0000-00009D8E0000}"/>
    <cellStyle name="Migliaia 9 4 5 4 3" xfId="29998" xr:uid="{00000000-0005-0000-0000-00009E8E0000}"/>
    <cellStyle name="Migliaia 9 4 5 5" xfId="12870" xr:uid="{00000000-0005-0000-0000-00009F8E0000}"/>
    <cellStyle name="Migliaia 9 4 5 5 2" xfId="35707" xr:uid="{00000000-0005-0000-0000-0000A08E0000}"/>
    <cellStyle name="Migliaia 9 4 5 6" xfId="24290" xr:uid="{00000000-0005-0000-0000-0000A18E0000}"/>
    <cellStyle name="Migliaia 9 4 6" xfId="1662" xr:uid="{00000000-0005-0000-0000-0000A28E0000}"/>
    <cellStyle name="Migliaia 9 4 6 2" xfId="3094" xr:uid="{00000000-0005-0000-0000-0000A38E0000}"/>
    <cellStyle name="Migliaia 9 4 6 2 2" xfId="5950" xr:uid="{00000000-0005-0000-0000-0000A48E0000}"/>
    <cellStyle name="Migliaia 9 4 6 2 2 2" xfId="11658" xr:uid="{00000000-0005-0000-0000-0000A58E0000}"/>
    <cellStyle name="Migliaia 9 4 6 2 2 2 2" xfId="23076" xr:uid="{00000000-0005-0000-0000-0000A68E0000}"/>
    <cellStyle name="Migliaia 9 4 6 2 2 2 2 2" xfId="45913" xr:uid="{00000000-0005-0000-0000-0000A78E0000}"/>
    <cellStyle name="Migliaia 9 4 6 2 2 2 3" xfId="34496" xr:uid="{00000000-0005-0000-0000-0000A88E0000}"/>
    <cellStyle name="Migliaia 9 4 6 2 2 3" xfId="17368" xr:uid="{00000000-0005-0000-0000-0000A98E0000}"/>
    <cellStyle name="Migliaia 9 4 6 2 2 3 2" xfId="40205" xr:uid="{00000000-0005-0000-0000-0000AA8E0000}"/>
    <cellStyle name="Migliaia 9 4 6 2 2 4" xfId="28788" xr:uid="{00000000-0005-0000-0000-0000AB8E0000}"/>
    <cellStyle name="Migliaia 9 4 6 2 3" xfId="8805" xr:uid="{00000000-0005-0000-0000-0000AC8E0000}"/>
    <cellStyle name="Migliaia 9 4 6 2 3 2" xfId="20222" xr:uid="{00000000-0005-0000-0000-0000AD8E0000}"/>
    <cellStyle name="Migliaia 9 4 6 2 3 2 2" xfId="43059" xr:uid="{00000000-0005-0000-0000-0000AE8E0000}"/>
    <cellStyle name="Migliaia 9 4 6 2 3 3" xfId="31642" xr:uid="{00000000-0005-0000-0000-0000AF8E0000}"/>
    <cellStyle name="Migliaia 9 4 6 2 4" xfId="14514" xr:uid="{00000000-0005-0000-0000-0000B08E0000}"/>
    <cellStyle name="Migliaia 9 4 6 2 4 2" xfId="37351" xr:uid="{00000000-0005-0000-0000-0000B18E0000}"/>
    <cellStyle name="Migliaia 9 4 6 2 5" xfId="25934" xr:uid="{00000000-0005-0000-0000-0000B28E0000}"/>
    <cellStyle name="Migliaia 9 4 6 3" xfId="4523" xr:uid="{00000000-0005-0000-0000-0000B38E0000}"/>
    <cellStyle name="Migliaia 9 4 6 3 2" xfId="10232" xr:uid="{00000000-0005-0000-0000-0000B48E0000}"/>
    <cellStyle name="Migliaia 9 4 6 3 2 2" xfId="21649" xr:uid="{00000000-0005-0000-0000-0000B58E0000}"/>
    <cellStyle name="Migliaia 9 4 6 3 2 2 2" xfId="44486" xr:uid="{00000000-0005-0000-0000-0000B68E0000}"/>
    <cellStyle name="Migliaia 9 4 6 3 2 3" xfId="33069" xr:uid="{00000000-0005-0000-0000-0000B78E0000}"/>
    <cellStyle name="Migliaia 9 4 6 3 3" xfId="15941" xr:uid="{00000000-0005-0000-0000-0000B88E0000}"/>
    <cellStyle name="Migliaia 9 4 6 3 3 2" xfId="38778" xr:uid="{00000000-0005-0000-0000-0000B98E0000}"/>
    <cellStyle name="Migliaia 9 4 6 3 4" xfId="27361" xr:uid="{00000000-0005-0000-0000-0000BA8E0000}"/>
    <cellStyle name="Migliaia 9 4 6 4" xfId="7378" xr:uid="{00000000-0005-0000-0000-0000BB8E0000}"/>
    <cellStyle name="Migliaia 9 4 6 4 2" xfId="18795" xr:uid="{00000000-0005-0000-0000-0000BC8E0000}"/>
    <cellStyle name="Migliaia 9 4 6 4 2 2" xfId="41632" xr:uid="{00000000-0005-0000-0000-0000BD8E0000}"/>
    <cellStyle name="Migliaia 9 4 6 4 3" xfId="30215" xr:uid="{00000000-0005-0000-0000-0000BE8E0000}"/>
    <cellStyle name="Migliaia 9 4 6 5" xfId="13087" xr:uid="{00000000-0005-0000-0000-0000BF8E0000}"/>
    <cellStyle name="Migliaia 9 4 6 5 2" xfId="35924" xr:uid="{00000000-0005-0000-0000-0000C08E0000}"/>
    <cellStyle name="Migliaia 9 4 6 6" xfId="24507" xr:uid="{00000000-0005-0000-0000-0000C18E0000}"/>
    <cellStyle name="Migliaia 9 4 7" xfId="2009" xr:uid="{00000000-0005-0000-0000-0000C28E0000}"/>
    <cellStyle name="Migliaia 9 4 7 2" xfId="4865" xr:uid="{00000000-0005-0000-0000-0000C38E0000}"/>
    <cellStyle name="Migliaia 9 4 7 2 2" xfId="10573" xr:uid="{00000000-0005-0000-0000-0000C48E0000}"/>
    <cellStyle name="Migliaia 9 4 7 2 2 2" xfId="21991" xr:uid="{00000000-0005-0000-0000-0000C58E0000}"/>
    <cellStyle name="Migliaia 9 4 7 2 2 2 2" xfId="44828" xr:uid="{00000000-0005-0000-0000-0000C68E0000}"/>
    <cellStyle name="Migliaia 9 4 7 2 2 3" xfId="33411" xr:uid="{00000000-0005-0000-0000-0000C78E0000}"/>
    <cellStyle name="Migliaia 9 4 7 2 3" xfId="16283" xr:uid="{00000000-0005-0000-0000-0000C88E0000}"/>
    <cellStyle name="Migliaia 9 4 7 2 3 2" xfId="39120" xr:uid="{00000000-0005-0000-0000-0000C98E0000}"/>
    <cellStyle name="Migliaia 9 4 7 2 4" xfId="27703" xr:uid="{00000000-0005-0000-0000-0000CA8E0000}"/>
    <cellStyle name="Migliaia 9 4 7 3" xfId="7720" xr:uid="{00000000-0005-0000-0000-0000CB8E0000}"/>
    <cellStyle name="Migliaia 9 4 7 3 2" xfId="19137" xr:uid="{00000000-0005-0000-0000-0000CC8E0000}"/>
    <cellStyle name="Migliaia 9 4 7 3 2 2" xfId="41974" xr:uid="{00000000-0005-0000-0000-0000CD8E0000}"/>
    <cellStyle name="Migliaia 9 4 7 3 3" xfId="30557" xr:uid="{00000000-0005-0000-0000-0000CE8E0000}"/>
    <cellStyle name="Migliaia 9 4 7 4" xfId="13429" xr:uid="{00000000-0005-0000-0000-0000CF8E0000}"/>
    <cellStyle name="Migliaia 9 4 7 4 2" xfId="36266" xr:uid="{00000000-0005-0000-0000-0000D08E0000}"/>
    <cellStyle name="Migliaia 9 4 7 5" xfId="24849" xr:uid="{00000000-0005-0000-0000-0000D18E0000}"/>
    <cellStyle name="Migliaia 9 4 8" xfId="3438" xr:uid="{00000000-0005-0000-0000-0000D28E0000}"/>
    <cellStyle name="Migliaia 9 4 8 2" xfId="9147" xr:uid="{00000000-0005-0000-0000-0000D38E0000}"/>
    <cellStyle name="Migliaia 9 4 8 2 2" xfId="20564" xr:uid="{00000000-0005-0000-0000-0000D48E0000}"/>
    <cellStyle name="Migliaia 9 4 8 2 2 2" xfId="43401" xr:uid="{00000000-0005-0000-0000-0000D58E0000}"/>
    <cellStyle name="Migliaia 9 4 8 2 3" xfId="31984" xr:uid="{00000000-0005-0000-0000-0000D68E0000}"/>
    <cellStyle name="Migliaia 9 4 8 3" xfId="14856" xr:uid="{00000000-0005-0000-0000-0000D78E0000}"/>
    <cellStyle name="Migliaia 9 4 8 3 2" xfId="37693" xr:uid="{00000000-0005-0000-0000-0000D88E0000}"/>
    <cellStyle name="Migliaia 9 4 8 4" xfId="26276" xr:uid="{00000000-0005-0000-0000-0000D98E0000}"/>
    <cellStyle name="Migliaia 9 4 9" xfId="6293" xr:uid="{00000000-0005-0000-0000-0000DA8E0000}"/>
    <cellStyle name="Migliaia 9 4 9 2" xfId="17710" xr:uid="{00000000-0005-0000-0000-0000DB8E0000}"/>
    <cellStyle name="Migliaia 9 4 9 2 2" xfId="40547" xr:uid="{00000000-0005-0000-0000-0000DC8E0000}"/>
    <cellStyle name="Migliaia 9 4 9 3" xfId="29130" xr:uid="{00000000-0005-0000-0000-0000DD8E0000}"/>
    <cellStyle name="Migliaia 9 5" xfId="527" xr:uid="{00000000-0005-0000-0000-0000DE8E0000}"/>
    <cellStyle name="Migliaia 9 5 2" xfId="2112" xr:uid="{00000000-0005-0000-0000-0000DF8E0000}"/>
    <cellStyle name="Migliaia 9 5 2 2" xfId="4968" xr:uid="{00000000-0005-0000-0000-0000E08E0000}"/>
    <cellStyle name="Migliaia 9 5 2 2 2" xfId="10676" xr:uid="{00000000-0005-0000-0000-0000E18E0000}"/>
    <cellStyle name="Migliaia 9 5 2 2 2 2" xfId="22094" xr:uid="{00000000-0005-0000-0000-0000E28E0000}"/>
    <cellStyle name="Migliaia 9 5 2 2 2 2 2" xfId="44931" xr:uid="{00000000-0005-0000-0000-0000E38E0000}"/>
    <cellStyle name="Migliaia 9 5 2 2 2 3" xfId="33514" xr:uid="{00000000-0005-0000-0000-0000E48E0000}"/>
    <cellStyle name="Migliaia 9 5 2 2 3" xfId="16386" xr:uid="{00000000-0005-0000-0000-0000E58E0000}"/>
    <cellStyle name="Migliaia 9 5 2 2 3 2" xfId="39223" xr:uid="{00000000-0005-0000-0000-0000E68E0000}"/>
    <cellStyle name="Migliaia 9 5 2 2 4" xfId="27806" xr:uid="{00000000-0005-0000-0000-0000E78E0000}"/>
    <cellStyle name="Migliaia 9 5 2 3" xfId="7823" xr:uid="{00000000-0005-0000-0000-0000E88E0000}"/>
    <cellStyle name="Migliaia 9 5 2 3 2" xfId="19240" xr:uid="{00000000-0005-0000-0000-0000E98E0000}"/>
    <cellStyle name="Migliaia 9 5 2 3 2 2" xfId="42077" xr:uid="{00000000-0005-0000-0000-0000EA8E0000}"/>
    <cellStyle name="Migliaia 9 5 2 3 3" xfId="30660" xr:uid="{00000000-0005-0000-0000-0000EB8E0000}"/>
    <cellStyle name="Migliaia 9 5 2 4" xfId="13532" xr:uid="{00000000-0005-0000-0000-0000EC8E0000}"/>
    <cellStyle name="Migliaia 9 5 2 4 2" xfId="36369" xr:uid="{00000000-0005-0000-0000-0000ED8E0000}"/>
    <cellStyle name="Migliaia 9 5 2 5" xfId="24952" xr:uid="{00000000-0005-0000-0000-0000EE8E0000}"/>
    <cellStyle name="Migliaia 9 5 3" xfId="3541" xr:uid="{00000000-0005-0000-0000-0000EF8E0000}"/>
    <cellStyle name="Migliaia 9 5 3 2" xfId="9250" xr:uid="{00000000-0005-0000-0000-0000F08E0000}"/>
    <cellStyle name="Migliaia 9 5 3 2 2" xfId="20667" xr:uid="{00000000-0005-0000-0000-0000F18E0000}"/>
    <cellStyle name="Migliaia 9 5 3 2 2 2" xfId="43504" xr:uid="{00000000-0005-0000-0000-0000F28E0000}"/>
    <cellStyle name="Migliaia 9 5 3 2 3" xfId="32087" xr:uid="{00000000-0005-0000-0000-0000F38E0000}"/>
    <cellStyle name="Migliaia 9 5 3 3" xfId="14959" xr:uid="{00000000-0005-0000-0000-0000F48E0000}"/>
    <cellStyle name="Migliaia 9 5 3 3 2" xfId="37796" xr:uid="{00000000-0005-0000-0000-0000F58E0000}"/>
    <cellStyle name="Migliaia 9 5 3 4" xfId="26379" xr:uid="{00000000-0005-0000-0000-0000F68E0000}"/>
    <cellStyle name="Migliaia 9 5 4" xfId="6396" xr:uid="{00000000-0005-0000-0000-0000F78E0000}"/>
    <cellStyle name="Migliaia 9 5 4 2" xfId="17813" xr:uid="{00000000-0005-0000-0000-0000F88E0000}"/>
    <cellStyle name="Migliaia 9 5 4 2 2" xfId="40650" xr:uid="{00000000-0005-0000-0000-0000F98E0000}"/>
    <cellStyle name="Migliaia 9 5 4 3" xfId="29233" xr:uid="{00000000-0005-0000-0000-0000FA8E0000}"/>
    <cellStyle name="Migliaia 9 5 5" xfId="12105" xr:uid="{00000000-0005-0000-0000-0000FB8E0000}"/>
    <cellStyle name="Migliaia 9 5 5 2" xfId="34942" xr:uid="{00000000-0005-0000-0000-0000FC8E0000}"/>
    <cellStyle name="Migliaia 9 5 6" xfId="23525" xr:uid="{00000000-0005-0000-0000-0000FD8E0000}"/>
    <cellStyle name="Migliaia 9 6" xfId="790" xr:uid="{00000000-0005-0000-0000-0000FE8E0000}"/>
    <cellStyle name="Migliaia 9 6 2" xfId="2329" xr:uid="{00000000-0005-0000-0000-0000FF8E0000}"/>
    <cellStyle name="Migliaia 9 6 2 2" xfId="5185" xr:uid="{00000000-0005-0000-0000-0000008F0000}"/>
    <cellStyle name="Migliaia 9 6 2 2 2" xfId="10893" xr:uid="{00000000-0005-0000-0000-0000018F0000}"/>
    <cellStyle name="Migliaia 9 6 2 2 2 2" xfId="22311" xr:uid="{00000000-0005-0000-0000-0000028F0000}"/>
    <cellStyle name="Migliaia 9 6 2 2 2 2 2" xfId="45148" xr:uid="{00000000-0005-0000-0000-0000038F0000}"/>
    <cellStyle name="Migliaia 9 6 2 2 2 3" xfId="33731" xr:uid="{00000000-0005-0000-0000-0000048F0000}"/>
    <cellStyle name="Migliaia 9 6 2 2 3" xfId="16603" xr:uid="{00000000-0005-0000-0000-0000058F0000}"/>
    <cellStyle name="Migliaia 9 6 2 2 3 2" xfId="39440" xr:uid="{00000000-0005-0000-0000-0000068F0000}"/>
    <cellStyle name="Migliaia 9 6 2 2 4" xfId="28023" xr:uid="{00000000-0005-0000-0000-0000078F0000}"/>
    <cellStyle name="Migliaia 9 6 2 3" xfId="8040" xr:uid="{00000000-0005-0000-0000-0000088F0000}"/>
    <cellStyle name="Migliaia 9 6 2 3 2" xfId="19457" xr:uid="{00000000-0005-0000-0000-0000098F0000}"/>
    <cellStyle name="Migliaia 9 6 2 3 2 2" xfId="42294" xr:uid="{00000000-0005-0000-0000-00000A8F0000}"/>
    <cellStyle name="Migliaia 9 6 2 3 3" xfId="30877" xr:uid="{00000000-0005-0000-0000-00000B8F0000}"/>
    <cellStyle name="Migliaia 9 6 2 4" xfId="13749" xr:uid="{00000000-0005-0000-0000-00000C8F0000}"/>
    <cellStyle name="Migliaia 9 6 2 4 2" xfId="36586" xr:uid="{00000000-0005-0000-0000-00000D8F0000}"/>
    <cellStyle name="Migliaia 9 6 2 5" xfId="25169" xr:uid="{00000000-0005-0000-0000-00000E8F0000}"/>
    <cellStyle name="Migliaia 9 6 3" xfId="3758" xr:uid="{00000000-0005-0000-0000-00000F8F0000}"/>
    <cellStyle name="Migliaia 9 6 3 2" xfId="9467" xr:uid="{00000000-0005-0000-0000-0000108F0000}"/>
    <cellStyle name="Migliaia 9 6 3 2 2" xfId="20884" xr:uid="{00000000-0005-0000-0000-0000118F0000}"/>
    <cellStyle name="Migliaia 9 6 3 2 2 2" xfId="43721" xr:uid="{00000000-0005-0000-0000-0000128F0000}"/>
    <cellStyle name="Migliaia 9 6 3 2 3" xfId="32304" xr:uid="{00000000-0005-0000-0000-0000138F0000}"/>
    <cellStyle name="Migliaia 9 6 3 3" xfId="15176" xr:uid="{00000000-0005-0000-0000-0000148F0000}"/>
    <cellStyle name="Migliaia 9 6 3 3 2" xfId="38013" xr:uid="{00000000-0005-0000-0000-0000158F0000}"/>
    <cellStyle name="Migliaia 9 6 3 4" xfId="26596" xr:uid="{00000000-0005-0000-0000-0000168F0000}"/>
    <cellStyle name="Migliaia 9 6 4" xfId="6613" xr:uid="{00000000-0005-0000-0000-0000178F0000}"/>
    <cellStyle name="Migliaia 9 6 4 2" xfId="18030" xr:uid="{00000000-0005-0000-0000-0000188F0000}"/>
    <cellStyle name="Migliaia 9 6 4 2 2" xfId="40867" xr:uid="{00000000-0005-0000-0000-0000198F0000}"/>
    <cellStyle name="Migliaia 9 6 4 3" xfId="29450" xr:uid="{00000000-0005-0000-0000-00001A8F0000}"/>
    <cellStyle name="Migliaia 9 6 5" xfId="12322" xr:uid="{00000000-0005-0000-0000-00001B8F0000}"/>
    <cellStyle name="Migliaia 9 6 5 2" xfId="35159" xr:uid="{00000000-0005-0000-0000-00001C8F0000}"/>
    <cellStyle name="Migliaia 9 6 6" xfId="23742" xr:uid="{00000000-0005-0000-0000-00001D8F0000}"/>
    <cellStyle name="Migliaia 9 7" xfId="1037" xr:uid="{00000000-0005-0000-0000-00001E8F0000}"/>
    <cellStyle name="Migliaia 9 7 2" xfId="2546" xr:uid="{00000000-0005-0000-0000-00001F8F0000}"/>
    <cellStyle name="Migliaia 9 7 2 2" xfId="5402" xr:uid="{00000000-0005-0000-0000-0000208F0000}"/>
    <cellStyle name="Migliaia 9 7 2 2 2" xfId="11110" xr:uid="{00000000-0005-0000-0000-0000218F0000}"/>
    <cellStyle name="Migliaia 9 7 2 2 2 2" xfId="22528" xr:uid="{00000000-0005-0000-0000-0000228F0000}"/>
    <cellStyle name="Migliaia 9 7 2 2 2 2 2" xfId="45365" xr:uid="{00000000-0005-0000-0000-0000238F0000}"/>
    <cellStyle name="Migliaia 9 7 2 2 2 3" xfId="33948" xr:uid="{00000000-0005-0000-0000-0000248F0000}"/>
    <cellStyle name="Migliaia 9 7 2 2 3" xfId="16820" xr:uid="{00000000-0005-0000-0000-0000258F0000}"/>
    <cellStyle name="Migliaia 9 7 2 2 3 2" xfId="39657" xr:uid="{00000000-0005-0000-0000-0000268F0000}"/>
    <cellStyle name="Migliaia 9 7 2 2 4" xfId="28240" xr:uid="{00000000-0005-0000-0000-0000278F0000}"/>
    <cellStyle name="Migliaia 9 7 2 3" xfId="8257" xr:uid="{00000000-0005-0000-0000-0000288F0000}"/>
    <cellStyle name="Migliaia 9 7 2 3 2" xfId="19674" xr:uid="{00000000-0005-0000-0000-0000298F0000}"/>
    <cellStyle name="Migliaia 9 7 2 3 2 2" xfId="42511" xr:uid="{00000000-0005-0000-0000-00002A8F0000}"/>
    <cellStyle name="Migliaia 9 7 2 3 3" xfId="31094" xr:uid="{00000000-0005-0000-0000-00002B8F0000}"/>
    <cellStyle name="Migliaia 9 7 2 4" xfId="13966" xr:uid="{00000000-0005-0000-0000-00002C8F0000}"/>
    <cellStyle name="Migliaia 9 7 2 4 2" xfId="36803" xr:uid="{00000000-0005-0000-0000-00002D8F0000}"/>
    <cellStyle name="Migliaia 9 7 2 5" xfId="25386" xr:uid="{00000000-0005-0000-0000-00002E8F0000}"/>
    <cellStyle name="Migliaia 9 7 3" xfId="3975" xr:uid="{00000000-0005-0000-0000-00002F8F0000}"/>
    <cellStyle name="Migliaia 9 7 3 2" xfId="9684" xr:uid="{00000000-0005-0000-0000-0000308F0000}"/>
    <cellStyle name="Migliaia 9 7 3 2 2" xfId="21101" xr:uid="{00000000-0005-0000-0000-0000318F0000}"/>
    <cellStyle name="Migliaia 9 7 3 2 2 2" xfId="43938" xr:uid="{00000000-0005-0000-0000-0000328F0000}"/>
    <cellStyle name="Migliaia 9 7 3 2 3" xfId="32521" xr:uid="{00000000-0005-0000-0000-0000338F0000}"/>
    <cellStyle name="Migliaia 9 7 3 3" xfId="15393" xr:uid="{00000000-0005-0000-0000-0000348F0000}"/>
    <cellStyle name="Migliaia 9 7 3 3 2" xfId="38230" xr:uid="{00000000-0005-0000-0000-0000358F0000}"/>
    <cellStyle name="Migliaia 9 7 3 4" xfId="26813" xr:uid="{00000000-0005-0000-0000-0000368F0000}"/>
    <cellStyle name="Migliaia 9 7 4" xfId="6830" xr:uid="{00000000-0005-0000-0000-0000378F0000}"/>
    <cellStyle name="Migliaia 9 7 4 2" xfId="18247" xr:uid="{00000000-0005-0000-0000-0000388F0000}"/>
    <cellStyle name="Migliaia 9 7 4 2 2" xfId="41084" xr:uid="{00000000-0005-0000-0000-0000398F0000}"/>
    <cellStyle name="Migliaia 9 7 4 3" xfId="29667" xr:uid="{00000000-0005-0000-0000-00003A8F0000}"/>
    <cellStyle name="Migliaia 9 7 5" xfId="12539" xr:uid="{00000000-0005-0000-0000-00003B8F0000}"/>
    <cellStyle name="Migliaia 9 7 5 2" xfId="35376" xr:uid="{00000000-0005-0000-0000-00003C8F0000}"/>
    <cellStyle name="Migliaia 9 7 6" xfId="23959" xr:uid="{00000000-0005-0000-0000-00003D8F0000}"/>
    <cellStyle name="Migliaia 9 8" xfId="1284" xr:uid="{00000000-0005-0000-0000-00003E8F0000}"/>
    <cellStyle name="Migliaia 9 8 2" xfId="2763" xr:uid="{00000000-0005-0000-0000-00003F8F0000}"/>
    <cellStyle name="Migliaia 9 8 2 2" xfId="5619" xr:uid="{00000000-0005-0000-0000-0000408F0000}"/>
    <cellStyle name="Migliaia 9 8 2 2 2" xfId="11327" xr:uid="{00000000-0005-0000-0000-0000418F0000}"/>
    <cellStyle name="Migliaia 9 8 2 2 2 2" xfId="22745" xr:uid="{00000000-0005-0000-0000-0000428F0000}"/>
    <cellStyle name="Migliaia 9 8 2 2 2 2 2" xfId="45582" xr:uid="{00000000-0005-0000-0000-0000438F0000}"/>
    <cellStyle name="Migliaia 9 8 2 2 2 3" xfId="34165" xr:uid="{00000000-0005-0000-0000-0000448F0000}"/>
    <cellStyle name="Migliaia 9 8 2 2 3" xfId="17037" xr:uid="{00000000-0005-0000-0000-0000458F0000}"/>
    <cellStyle name="Migliaia 9 8 2 2 3 2" xfId="39874" xr:uid="{00000000-0005-0000-0000-0000468F0000}"/>
    <cellStyle name="Migliaia 9 8 2 2 4" xfId="28457" xr:uid="{00000000-0005-0000-0000-0000478F0000}"/>
    <cellStyle name="Migliaia 9 8 2 3" xfId="8474" xr:uid="{00000000-0005-0000-0000-0000488F0000}"/>
    <cellStyle name="Migliaia 9 8 2 3 2" xfId="19891" xr:uid="{00000000-0005-0000-0000-0000498F0000}"/>
    <cellStyle name="Migliaia 9 8 2 3 2 2" xfId="42728" xr:uid="{00000000-0005-0000-0000-00004A8F0000}"/>
    <cellStyle name="Migliaia 9 8 2 3 3" xfId="31311" xr:uid="{00000000-0005-0000-0000-00004B8F0000}"/>
    <cellStyle name="Migliaia 9 8 2 4" xfId="14183" xr:uid="{00000000-0005-0000-0000-00004C8F0000}"/>
    <cellStyle name="Migliaia 9 8 2 4 2" xfId="37020" xr:uid="{00000000-0005-0000-0000-00004D8F0000}"/>
    <cellStyle name="Migliaia 9 8 2 5" xfId="25603" xr:uid="{00000000-0005-0000-0000-00004E8F0000}"/>
    <cellStyle name="Migliaia 9 8 3" xfId="4192" xr:uid="{00000000-0005-0000-0000-00004F8F0000}"/>
    <cellStyle name="Migliaia 9 8 3 2" xfId="9901" xr:uid="{00000000-0005-0000-0000-0000508F0000}"/>
    <cellStyle name="Migliaia 9 8 3 2 2" xfId="21318" xr:uid="{00000000-0005-0000-0000-0000518F0000}"/>
    <cellStyle name="Migliaia 9 8 3 2 2 2" xfId="44155" xr:uid="{00000000-0005-0000-0000-0000528F0000}"/>
    <cellStyle name="Migliaia 9 8 3 2 3" xfId="32738" xr:uid="{00000000-0005-0000-0000-0000538F0000}"/>
    <cellStyle name="Migliaia 9 8 3 3" xfId="15610" xr:uid="{00000000-0005-0000-0000-0000548F0000}"/>
    <cellStyle name="Migliaia 9 8 3 3 2" xfId="38447" xr:uid="{00000000-0005-0000-0000-0000558F0000}"/>
    <cellStyle name="Migliaia 9 8 3 4" xfId="27030" xr:uid="{00000000-0005-0000-0000-0000568F0000}"/>
    <cellStyle name="Migliaia 9 8 4" xfId="7047" xr:uid="{00000000-0005-0000-0000-0000578F0000}"/>
    <cellStyle name="Migliaia 9 8 4 2" xfId="18464" xr:uid="{00000000-0005-0000-0000-0000588F0000}"/>
    <cellStyle name="Migliaia 9 8 4 2 2" xfId="41301" xr:uid="{00000000-0005-0000-0000-0000598F0000}"/>
    <cellStyle name="Migliaia 9 8 4 3" xfId="29884" xr:uid="{00000000-0005-0000-0000-00005A8F0000}"/>
    <cellStyle name="Migliaia 9 8 5" xfId="12756" xr:uid="{00000000-0005-0000-0000-00005B8F0000}"/>
    <cellStyle name="Migliaia 9 8 5 2" xfId="35593" xr:uid="{00000000-0005-0000-0000-00005C8F0000}"/>
    <cellStyle name="Migliaia 9 8 6" xfId="24176" xr:uid="{00000000-0005-0000-0000-00005D8F0000}"/>
    <cellStyle name="Migliaia 9 9" xfId="1531" xr:uid="{00000000-0005-0000-0000-00005E8F0000}"/>
    <cellStyle name="Migliaia 9 9 2" xfId="2980" xr:uid="{00000000-0005-0000-0000-00005F8F0000}"/>
    <cellStyle name="Migliaia 9 9 2 2" xfId="5836" xr:uid="{00000000-0005-0000-0000-0000608F0000}"/>
    <cellStyle name="Migliaia 9 9 2 2 2" xfId="11544" xr:uid="{00000000-0005-0000-0000-0000618F0000}"/>
    <cellStyle name="Migliaia 9 9 2 2 2 2" xfId="22962" xr:uid="{00000000-0005-0000-0000-0000628F0000}"/>
    <cellStyle name="Migliaia 9 9 2 2 2 2 2" xfId="45799" xr:uid="{00000000-0005-0000-0000-0000638F0000}"/>
    <cellStyle name="Migliaia 9 9 2 2 2 3" xfId="34382" xr:uid="{00000000-0005-0000-0000-0000648F0000}"/>
    <cellStyle name="Migliaia 9 9 2 2 3" xfId="17254" xr:uid="{00000000-0005-0000-0000-0000658F0000}"/>
    <cellStyle name="Migliaia 9 9 2 2 3 2" xfId="40091" xr:uid="{00000000-0005-0000-0000-0000668F0000}"/>
    <cellStyle name="Migliaia 9 9 2 2 4" xfId="28674" xr:uid="{00000000-0005-0000-0000-0000678F0000}"/>
    <cellStyle name="Migliaia 9 9 2 3" xfId="8691" xr:uid="{00000000-0005-0000-0000-0000688F0000}"/>
    <cellStyle name="Migliaia 9 9 2 3 2" xfId="20108" xr:uid="{00000000-0005-0000-0000-0000698F0000}"/>
    <cellStyle name="Migliaia 9 9 2 3 2 2" xfId="42945" xr:uid="{00000000-0005-0000-0000-00006A8F0000}"/>
    <cellStyle name="Migliaia 9 9 2 3 3" xfId="31528" xr:uid="{00000000-0005-0000-0000-00006B8F0000}"/>
    <cellStyle name="Migliaia 9 9 2 4" xfId="14400" xr:uid="{00000000-0005-0000-0000-00006C8F0000}"/>
    <cellStyle name="Migliaia 9 9 2 4 2" xfId="37237" xr:uid="{00000000-0005-0000-0000-00006D8F0000}"/>
    <cellStyle name="Migliaia 9 9 2 5" xfId="25820" xr:uid="{00000000-0005-0000-0000-00006E8F0000}"/>
    <cellStyle name="Migliaia 9 9 3" xfId="4409" xr:uid="{00000000-0005-0000-0000-00006F8F0000}"/>
    <cellStyle name="Migliaia 9 9 3 2" xfId="10118" xr:uid="{00000000-0005-0000-0000-0000708F0000}"/>
    <cellStyle name="Migliaia 9 9 3 2 2" xfId="21535" xr:uid="{00000000-0005-0000-0000-0000718F0000}"/>
    <cellStyle name="Migliaia 9 9 3 2 2 2" xfId="44372" xr:uid="{00000000-0005-0000-0000-0000728F0000}"/>
    <cellStyle name="Migliaia 9 9 3 2 3" xfId="32955" xr:uid="{00000000-0005-0000-0000-0000738F0000}"/>
    <cellStyle name="Migliaia 9 9 3 3" xfId="15827" xr:uid="{00000000-0005-0000-0000-0000748F0000}"/>
    <cellStyle name="Migliaia 9 9 3 3 2" xfId="38664" xr:uid="{00000000-0005-0000-0000-0000758F0000}"/>
    <cellStyle name="Migliaia 9 9 3 4" xfId="27247" xr:uid="{00000000-0005-0000-0000-0000768F0000}"/>
    <cellStyle name="Migliaia 9 9 4" xfId="7264" xr:uid="{00000000-0005-0000-0000-0000778F0000}"/>
    <cellStyle name="Migliaia 9 9 4 2" xfId="18681" xr:uid="{00000000-0005-0000-0000-0000788F0000}"/>
    <cellStyle name="Migliaia 9 9 4 2 2" xfId="41518" xr:uid="{00000000-0005-0000-0000-0000798F0000}"/>
    <cellStyle name="Migliaia 9 9 4 3" xfId="30101" xr:uid="{00000000-0005-0000-0000-00007A8F0000}"/>
    <cellStyle name="Migliaia 9 9 5" xfId="12973" xr:uid="{00000000-0005-0000-0000-00007B8F0000}"/>
    <cellStyle name="Migliaia 9 9 5 2" xfId="35810" xr:uid="{00000000-0005-0000-0000-00007C8F0000}"/>
    <cellStyle name="Migliaia 9 9 6" xfId="24393" xr:uid="{00000000-0005-0000-0000-00007D8F0000}"/>
    <cellStyle name="normal" xfId="364" xr:uid="{00000000-0005-0000-0000-00007E8F0000}"/>
    <cellStyle name="Normal 2" xfId="46022" xr:uid="{00000000-0005-0000-0000-00007F8F0000}"/>
    <cellStyle name="Normale" xfId="0" builtinId="0"/>
    <cellStyle name="Normale 10" xfId="33" xr:uid="{00000000-0005-0000-0000-0000818F0000}"/>
    <cellStyle name="Normale 10 2" xfId="12" xr:uid="{00000000-0005-0000-0000-0000828F0000}"/>
    <cellStyle name="Normale 10 2 2" xfId="1968" xr:uid="{00000000-0005-0000-0000-0000838F0000}"/>
    <cellStyle name="Normale 10 2 2 2" xfId="4824" xr:uid="{00000000-0005-0000-0000-0000848F0000}"/>
    <cellStyle name="Normale 10 2 2 2 2" xfId="117" xr:uid="{00000000-0005-0000-0000-0000858F0000}"/>
    <cellStyle name="Normale 10 2 2 2 2 2" xfId="21950" xr:uid="{00000000-0005-0000-0000-0000868F0000}"/>
    <cellStyle name="Normale 10 2 2 2 2 2 2" xfId="44787" xr:uid="{00000000-0005-0000-0000-0000878F0000}"/>
    <cellStyle name="Normale 10 2 2 2 2 3" xfId="33370" xr:uid="{00000000-0005-0000-0000-0000888F0000}"/>
    <cellStyle name="Normale 10 2 2 2 3" xfId="16242" xr:uid="{00000000-0005-0000-0000-0000898F0000}"/>
    <cellStyle name="Normale 10 2 2 2 3 2" xfId="39079" xr:uid="{00000000-0005-0000-0000-00008A8F0000}"/>
    <cellStyle name="Normale 10 2 2 2 4" xfId="27662" xr:uid="{00000000-0005-0000-0000-00008B8F0000}"/>
    <cellStyle name="Normale 10 2 2 3" xfId="7679" xr:uid="{00000000-0005-0000-0000-00008C8F0000}"/>
    <cellStyle name="Normale 10 2 2 3 2" xfId="19096" xr:uid="{00000000-0005-0000-0000-00008D8F0000}"/>
    <cellStyle name="Normale 10 2 2 3 2 2" xfId="41933" xr:uid="{00000000-0005-0000-0000-00008E8F0000}"/>
    <cellStyle name="Normale 10 2 2 3 3" xfId="30516" xr:uid="{00000000-0005-0000-0000-00008F8F0000}"/>
    <cellStyle name="Normale 10 2 2 4" xfId="13388" xr:uid="{00000000-0005-0000-0000-0000908F0000}"/>
    <cellStyle name="Normale 10 2 2 4 2" xfId="36225" xr:uid="{00000000-0005-0000-0000-0000918F0000}"/>
    <cellStyle name="Normale 10 2 2 5" xfId="24808" xr:uid="{00000000-0005-0000-0000-0000928F0000}"/>
    <cellStyle name="Normale 10 2 3" xfId="3397" xr:uid="{00000000-0005-0000-0000-0000938F0000}"/>
    <cellStyle name="Normale 10 2 3 2" xfId="9106" xr:uid="{00000000-0005-0000-0000-0000948F0000}"/>
    <cellStyle name="Normale 10 2 3 2 2" xfId="20523" xr:uid="{00000000-0005-0000-0000-0000958F0000}"/>
    <cellStyle name="Normale 10 2 3 2 2 2" xfId="43360" xr:uid="{00000000-0005-0000-0000-0000968F0000}"/>
    <cellStyle name="Normale 10 2 3 2 3" xfId="31943" xr:uid="{00000000-0005-0000-0000-0000978F0000}"/>
    <cellStyle name="Normale 10 2 3 3" xfId="14815" xr:uid="{00000000-0005-0000-0000-0000988F0000}"/>
    <cellStyle name="Normale 10 2 3 3 2" xfId="37652" xr:uid="{00000000-0005-0000-0000-0000998F0000}"/>
    <cellStyle name="Normale 10 2 3 4" xfId="26235" xr:uid="{00000000-0005-0000-0000-00009A8F0000}"/>
    <cellStyle name="Normale 10 2 4" xfId="6252" xr:uid="{00000000-0005-0000-0000-00009B8F0000}"/>
    <cellStyle name="Normale 10 2 4 2" xfId="17669" xr:uid="{00000000-0005-0000-0000-00009C8F0000}"/>
    <cellStyle name="Normale 10 2 4 2 2" xfId="40506" xr:uid="{00000000-0005-0000-0000-00009D8F0000}"/>
    <cellStyle name="Normale 10 2 4 3" xfId="29089" xr:uid="{00000000-0005-0000-0000-00009E8F0000}"/>
    <cellStyle name="Normale 10 2 5" xfId="11961" xr:uid="{00000000-0005-0000-0000-00009F8F0000}"/>
    <cellStyle name="Normale 10 2 5 2" xfId="34798" xr:uid="{00000000-0005-0000-0000-0000A08F0000}"/>
    <cellStyle name="Normale 10 2 6" xfId="23381" xr:uid="{00000000-0005-0000-0000-0000A18F0000}"/>
    <cellStyle name="Normale 10 3" xfId="355" xr:uid="{00000000-0005-0000-0000-0000A28F0000}"/>
    <cellStyle name="Normale 10 3 2" xfId="1973" xr:uid="{00000000-0005-0000-0000-0000A38F0000}"/>
    <cellStyle name="Normale 10 3 2 2" xfId="4829" xr:uid="{00000000-0005-0000-0000-0000A48F0000}"/>
    <cellStyle name="Normale 10 3 2 2 2" xfId="10537" xr:uid="{00000000-0005-0000-0000-0000A58F0000}"/>
    <cellStyle name="Normale 10 3 2 2 2 2" xfId="21955" xr:uid="{00000000-0005-0000-0000-0000A68F0000}"/>
    <cellStyle name="Normale 10 3 2 2 2 2 2" xfId="44792" xr:uid="{00000000-0005-0000-0000-0000A78F0000}"/>
    <cellStyle name="Normale 10 3 2 2 2 3" xfId="33375" xr:uid="{00000000-0005-0000-0000-0000A88F0000}"/>
    <cellStyle name="Normale 10 3 2 2 3" xfId="16247" xr:uid="{00000000-0005-0000-0000-0000A98F0000}"/>
    <cellStyle name="Normale 10 3 2 2 3 2" xfId="39084" xr:uid="{00000000-0005-0000-0000-0000AA8F0000}"/>
    <cellStyle name="Normale 10 3 2 2 4" xfId="27667" xr:uid="{00000000-0005-0000-0000-0000AB8F0000}"/>
    <cellStyle name="Normale 10 3 2 3" xfId="7684" xr:uid="{00000000-0005-0000-0000-0000AC8F0000}"/>
    <cellStyle name="Normale 10 3 2 3 2" xfId="19101" xr:uid="{00000000-0005-0000-0000-0000AD8F0000}"/>
    <cellStyle name="Normale 10 3 2 3 2 2" xfId="41938" xr:uid="{00000000-0005-0000-0000-0000AE8F0000}"/>
    <cellStyle name="Normale 10 3 2 3 3" xfId="30521" xr:uid="{00000000-0005-0000-0000-0000AF8F0000}"/>
    <cellStyle name="Normale 10 3 2 4" xfId="13393" xr:uid="{00000000-0005-0000-0000-0000B08F0000}"/>
    <cellStyle name="Normale 10 3 2 4 2" xfId="36230" xr:uid="{00000000-0005-0000-0000-0000B18F0000}"/>
    <cellStyle name="Normale 10 3 2 5" xfId="24813" xr:uid="{00000000-0005-0000-0000-0000B28F0000}"/>
    <cellStyle name="Normale 10 3 3" xfId="3402" xr:uid="{00000000-0005-0000-0000-0000B38F0000}"/>
    <cellStyle name="Normale 10 3 3 2" xfId="9111" xr:uid="{00000000-0005-0000-0000-0000B48F0000}"/>
    <cellStyle name="Normale 10 3 3 2 2" xfId="20528" xr:uid="{00000000-0005-0000-0000-0000B58F0000}"/>
    <cellStyle name="Normale 10 3 3 2 2 2" xfId="43365" xr:uid="{00000000-0005-0000-0000-0000B68F0000}"/>
    <cellStyle name="Normale 10 3 3 2 3" xfId="31948" xr:uid="{00000000-0005-0000-0000-0000B78F0000}"/>
    <cellStyle name="Normale 10 3 3 3" xfId="14820" xr:uid="{00000000-0005-0000-0000-0000B88F0000}"/>
    <cellStyle name="Normale 10 3 3 3 2" xfId="37657" xr:uid="{00000000-0005-0000-0000-0000B98F0000}"/>
    <cellStyle name="Normale 10 3 3 4" xfId="26240" xr:uid="{00000000-0005-0000-0000-0000BA8F0000}"/>
    <cellStyle name="Normale 10 3 4" xfId="6257" xr:uid="{00000000-0005-0000-0000-0000BB8F0000}"/>
    <cellStyle name="Normale 10 3 4 2" xfId="17674" xr:uid="{00000000-0005-0000-0000-0000BC8F0000}"/>
    <cellStyle name="Normale 10 3 4 2 2" xfId="40511" xr:uid="{00000000-0005-0000-0000-0000BD8F0000}"/>
    <cellStyle name="Normale 10 3 4 3" xfId="29094" xr:uid="{00000000-0005-0000-0000-0000BE8F0000}"/>
    <cellStyle name="Normale 10 3 5" xfId="11966" xr:uid="{00000000-0005-0000-0000-0000BF8F0000}"/>
    <cellStyle name="Normale 10 3 5 2" xfId="34803" xr:uid="{00000000-0005-0000-0000-0000C08F0000}"/>
    <cellStyle name="Normale 10 3 6" xfId="23386" xr:uid="{00000000-0005-0000-0000-0000C18F0000}"/>
    <cellStyle name="Normale 10 4" xfId="332" xr:uid="{00000000-0005-0000-0000-0000C28F0000}"/>
    <cellStyle name="Normale 10 5" xfId="750" xr:uid="{00000000-0005-0000-0000-0000C38F0000}"/>
    <cellStyle name="Normale 10 6" xfId="160" xr:uid="{00000000-0005-0000-0000-0000C48F0000}"/>
    <cellStyle name="Normale 10 6 2" xfId="1823" xr:uid="{00000000-0005-0000-0000-0000C58F0000}"/>
    <cellStyle name="Normale 10 6 2 2" xfId="4679" xr:uid="{00000000-0005-0000-0000-0000C68F0000}"/>
    <cellStyle name="Normale 10 6 2 2 2" xfId="10388" xr:uid="{00000000-0005-0000-0000-0000C78F0000}"/>
    <cellStyle name="Normale 10 6 2 2 2 2" xfId="21805" xr:uid="{00000000-0005-0000-0000-0000C88F0000}"/>
    <cellStyle name="Normale 10 6 2 2 2 2 2" xfId="44642" xr:uid="{00000000-0005-0000-0000-0000C98F0000}"/>
    <cellStyle name="Normale 10 6 2 2 2 3" xfId="33225" xr:uid="{00000000-0005-0000-0000-0000CA8F0000}"/>
    <cellStyle name="Normale 10 6 2 2 3" xfId="16097" xr:uid="{00000000-0005-0000-0000-0000CB8F0000}"/>
    <cellStyle name="Normale 10 6 2 2 3 2" xfId="38934" xr:uid="{00000000-0005-0000-0000-0000CC8F0000}"/>
    <cellStyle name="Normale 10 6 2 2 4" xfId="27517" xr:uid="{00000000-0005-0000-0000-0000CD8F0000}"/>
    <cellStyle name="Normale 10 6 2 3" xfId="7534" xr:uid="{00000000-0005-0000-0000-0000CE8F0000}"/>
    <cellStyle name="Normale 10 6 2 3 2" xfId="18951" xr:uid="{00000000-0005-0000-0000-0000CF8F0000}"/>
    <cellStyle name="Normale 10 6 2 3 2 2" xfId="41788" xr:uid="{00000000-0005-0000-0000-0000D08F0000}"/>
    <cellStyle name="Normale 10 6 2 3 3" xfId="30371" xr:uid="{00000000-0005-0000-0000-0000D18F0000}"/>
    <cellStyle name="Normale 10 6 2 4" xfId="13243" xr:uid="{00000000-0005-0000-0000-0000D28F0000}"/>
    <cellStyle name="Normale 10 6 2 4 2" xfId="36080" xr:uid="{00000000-0005-0000-0000-0000D38F0000}"/>
    <cellStyle name="Normale 10 6 2 5" xfId="24663" xr:uid="{00000000-0005-0000-0000-0000D48F0000}"/>
    <cellStyle name="Normale 10 6 3" xfId="3252" xr:uid="{00000000-0005-0000-0000-0000D58F0000}"/>
    <cellStyle name="Normale 10 6 3 2" xfId="8961" xr:uid="{00000000-0005-0000-0000-0000D68F0000}"/>
    <cellStyle name="Normale 10 6 3 2 2" xfId="20378" xr:uid="{00000000-0005-0000-0000-0000D78F0000}"/>
    <cellStyle name="Normale 10 6 3 2 2 2" xfId="43215" xr:uid="{00000000-0005-0000-0000-0000D88F0000}"/>
    <cellStyle name="Normale 10 6 3 2 3" xfId="31798" xr:uid="{00000000-0005-0000-0000-0000D98F0000}"/>
    <cellStyle name="Normale 10 6 3 3" xfId="14670" xr:uid="{00000000-0005-0000-0000-0000DA8F0000}"/>
    <cellStyle name="Normale 10 6 3 3 2" xfId="37507" xr:uid="{00000000-0005-0000-0000-0000DB8F0000}"/>
    <cellStyle name="Normale 10 6 3 4" xfId="26090" xr:uid="{00000000-0005-0000-0000-0000DC8F0000}"/>
    <cellStyle name="Normale 10 6 4" xfId="6107" xr:uid="{00000000-0005-0000-0000-0000DD8F0000}"/>
    <cellStyle name="Normale 10 6 4 2" xfId="17524" xr:uid="{00000000-0005-0000-0000-0000DE8F0000}"/>
    <cellStyle name="Normale 10 6 4 2 2" xfId="40361" xr:uid="{00000000-0005-0000-0000-0000DF8F0000}"/>
    <cellStyle name="Normale 10 6 4 3" xfId="28944" xr:uid="{00000000-0005-0000-0000-0000E08F0000}"/>
    <cellStyle name="Normale 10 6 5" xfId="11816" xr:uid="{00000000-0005-0000-0000-0000E18F0000}"/>
    <cellStyle name="Normale 10 6 5 2" xfId="34653" xr:uid="{00000000-0005-0000-0000-0000E28F0000}"/>
    <cellStyle name="Normale 10 6 6" xfId="23236" xr:uid="{00000000-0005-0000-0000-0000E38F0000}"/>
    <cellStyle name="Normale 10_Esteso dl" xfId="743" xr:uid="{00000000-0005-0000-0000-0000E48F0000}"/>
    <cellStyle name="Normale 11" xfId="32" xr:uid="{00000000-0005-0000-0000-0000E58F0000}"/>
    <cellStyle name="Normale 11 2" xfId="81" xr:uid="{00000000-0005-0000-0000-0000E68F0000}"/>
    <cellStyle name="Normale 11 2 2" xfId="1788" xr:uid="{00000000-0005-0000-0000-0000E78F0000}"/>
    <cellStyle name="Normale 11 2 2 2" xfId="4644" xr:uid="{00000000-0005-0000-0000-0000E88F0000}"/>
    <cellStyle name="Normale 11 2 2 2 2" xfId="10353" xr:uid="{00000000-0005-0000-0000-0000E98F0000}"/>
    <cellStyle name="Normale 11 2 2 2 2 2" xfId="21770" xr:uid="{00000000-0005-0000-0000-0000EA8F0000}"/>
    <cellStyle name="Normale 11 2 2 2 2 2 2" xfId="44607" xr:uid="{00000000-0005-0000-0000-0000EB8F0000}"/>
    <cellStyle name="Normale 11 2 2 2 2 3" xfId="33190" xr:uid="{00000000-0005-0000-0000-0000EC8F0000}"/>
    <cellStyle name="Normale 11 2 2 2 3" xfId="16062" xr:uid="{00000000-0005-0000-0000-0000ED8F0000}"/>
    <cellStyle name="Normale 11 2 2 2 3 2" xfId="38899" xr:uid="{00000000-0005-0000-0000-0000EE8F0000}"/>
    <cellStyle name="Normale 11 2 2 2 4" xfId="27482" xr:uid="{00000000-0005-0000-0000-0000EF8F0000}"/>
    <cellStyle name="Normale 11 2 2 3" xfId="7499" xr:uid="{00000000-0005-0000-0000-0000F08F0000}"/>
    <cellStyle name="Normale 11 2 2 3 2" xfId="18916" xr:uid="{00000000-0005-0000-0000-0000F18F0000}"/>
    <cellStyle name="Normale 11 2 2 3 2 2" xfId="41753" xr:uid="{00000000-0005-0000-0000-0000F28F0000}"/>
    <cellStyle name="Normale 11 2 2 3 3" xfId="30336" xr:uid="{00000000-0005-0000-0000-0000F38F0000}"/>
    <cellStyle name="Normale 11 2 2 4" xfId="13208" xr:uid="{00000000-0005-0000-0000-0000F48F0000}"/>
    <cellStyle name="Normale 11 2 2 4 2" xfId="36045" xr:uid="{00000000-0005-0000-0000-0000F58F0000}"/>
    <cellStyle name="Normale 11 2 2 5" xfId="24628" xr:uid="{00000000-0005-0000-0000-0000F68F0000}"/>
    <cellStyle name="Normale 11 2 3" xfId="3217" xr:uid="{00000000-0005-0000-0000-0000F78F0000}"/>
    <cellStyle name="Normale 11 2 3 2" xfId="8926" xr:uid="{00000000-0005-0000-0000-0000F88F0000}"/>
    <cellStyle name="Normale 11 2 3 2 2" xfId="20343" xr:uid="{00000000-0005-0000-0000-0000F98F0000}"/>
    <cellStyle name="Normale 11 2 3 2 2 2" xfId="43180" xr:uid="{00000000-0005-0000-0000-0000FA8F0000}"/>
    <cellStyle name="Normale 11 2 3 2 3" xfId="31763" xr:uid="{00000000-0005-0000-0000-0000FB8F0000}"/>
    <cellStyle name="Normale 11 2 3 3" xfId="14635" xr:uid="{00000000-0005-0000-0000-0000FC8F0000}"/>
    <cellStyle name="Normale 11 2 3 3 2" xfId="37472" xr:uid="{00000000-0005-0000-0000-0000FD8F0000}"/>
    <cellStyle name="Normale 11 2 3 4" xfId="26055" xr:uid="{00000000-0005-0000-0000-0000FE8F0000}"/>
    <cellStyle name="Normale 11 2 4" xfId="6072" xr:uid="{00000000-0005-0000-0000-0000FF8F0000}"/>
    <cellStyle name="Normale 11 2 4 2" xfId="17489" xr:uid="{00000000-0005-0000-0000-000000900000}"/>
    <cellStyle name="Normale 11 2 4 2 2" xfId="40326" xr:uid="{00000000-0005-0000-0000-000001900000}"/>
    <cellStyle name="Normale 11 2 4 3" xfId="28909" xr:uid="{00000000-0005-0000-0000-000002900000}"/>
    <cellStyle name="Normale 11 2 5" xfId="11781" xr:uid="{00000000-0005-0000-0000-000003900000}"/>
    <cellStyle name="Normale 11 2 5 2" xfId="34618" xr:uid="{00000000-0005-0000-0000-000004900000}"/>
    <cellStyle name="Normale 11 2 6" xfId="23201" xr:uid="{00000000-0005-0000-0000-000005900000}"/>
    <cellStyle name="Normale 11 3" xfId="1757" xr:uid="{00000000-0005-0000-0000-000006900000}"/>
    <cellStyle name="Normale 11 3 2" xfId="4613" xr:uid="{00000000-0005-0000-0000-000007900000}"/>
    <cellStyle name="Normale 11 3 2 2" xfId="10322" xr:uid="{00000000-0005-0000-0000-000008900000}"/>
    <cellStyle name="Normale 11 3 2 2 2" xfId="21739" xr:uid="{00000000-0005-0000-0000-000009900000}"/>
    <cellStyle name="Normale 11 3 2 2 2 2" xfId="44576" xr:uid="{00000000-0005-0000-0000-00000A900000}"/>
    <cellStyle name="Normale 11 3 2 2 3" xfId="33159" xr:uid="{00000000-0005-0000-0000-00000B900000}"/>
    <cellStyle name="Normale 11 3 2 3" xfId="16031" xr:uid="{00000000-0005-0000-0000-00000C900000}"/>
    <cellStyle name="Normale 11 3 2 3 2" xfId="38868" xr:uid="{00000000-0005-0000-0000-00000D900000}"/>
    <cellStyle name="Normale 11 3 2 4" xfId="27451" xr:uid="{00000000-0005-0000-0000-00000E900000}"/>
    <cellStyle name="Normale 11 3 3" xfId="7468" xr:uid="{00000000-0005-0000-0000-00000F900000}"/>
    <cellStyle name="Normale 11 3 3 2" xfId="18885" xr:uid="{00000000-0005-0000-0000-000010900000}"/>
    <cellStyle name="Normale 11 3 3 2 2" xfId="41722" xr:uid="{00000000-0005-0000-0000-000011900000}"/>
    <cellStyle name="Normale 11 3 3 3" xfId="30305" xr:uid="{00000000-0005-0000-0000-000012900000}"/>
    <cellStyle name="Normale 11 3 4" xfId="13177" xr:uid="{00000000-0005-0000-0000-000013900000}"/>
    <cellStyle name="Normale 11 3 4 2" xfId="36014" xr:uid="{00000000-0005-0000-0000-000014900000}"/>
    <cellStyle name="Normale 11 3 5" xfId="24597" xr:uid="{00000000-0005-0000-0000-000015900000}"/>
    <cellStyle name="Normale 11 4" xfId="3186" xr:uid="{00000000-0005-0000-0000-000016900000}"/>
    <cellStyle name="Normale 11 4 2" xfId="8895" xr:uid="{00000000-0005-0000-0000-000017900000}"/>
    <cellStyle name="Normale 11 4 2 2" xfId="20312" xr:uid="{00000000-0005-0000-0000-000018900000}"/>
    <cellStyle name="Normale 11 4 2 2 2" xfId="43149" xr:uid="{00000000-0005-0000-0000-000019900000}"/>
    <cellStyle name="Normale 11 4 2 3" xfId="31732" xr:uid="{00000000-0005-0000-0000-00001A900000}"/>
    <cellStyle name="Normale 11 4 3" xfId="14604" xr:uid="{00000000-0005-0000-0000-00001B900000}"/>
    <cellStyle name="Normale 11 4 3 2" xfId="37441" xr:uid="{00000000-0005-0000-0000-00001C900000}"/>
    <cellStyle name="Normale 11 4 4" xfId="26024" xr:uid="{00000000-0005-0000-0000-00001D900000}"/>
    <cellStyle name="Normale 11 5" xfId="6041" xr:uid="{00000000-0005-0000-0000-00001E900000}"/>
    <cellStyle name="Normale 11 5 2" xfId="17458" xr:uid="{00000000-0005-0000-0000-00001F900000}"/>
    <cellStyle name="Normale 11 5 2 2" xfId="40295" xr:uid="{00000000-0005-0000-0000-000020900000}"/>
    <cellStyle name="Normale 11 5 3" xfId="28878" xr:uid="{00000000-0005-0000-0000-000021900000}"/>
    <cellStyle name="Normale 11 6" xfId="11750" xr:uid="{00000000-0005-0000-0000-000022900000}"/>
    <cellStyle name="Normale 11 6 2" xfId="34587" xr:uid="{00000000-0005-0000-0000-000023900000}"/>
    <cellStyle name="Normale 11 7" xfId="23170" xr:uid="{00000000-0005-0000-0000-000024900000}"/>
    <cellStyle name="Normale 12" xfId="46" xr:uid="{00000000-0005-0000-0000-000025900000}"/>
    <cellStyle name="Normale 12 2" xfId="95" xr:uid="{00000000-0005-0000-0000-000026900000}"/>
    <cellStyle name="Normale 12 2 2" xfId="1797" xr:uid="{00000000-0005-0000-0000-000027900000}"/>
    <cellStyle name="Normale 12 2 2 2" xfId="4653" xr:uid="{00000000-0005-0000-0000-000028900000}"/>
    <cellStyle name="Normale 12 2 2 2 2" xfId="10362" xr:uid="{00000000-0005-0000-0000-000029900000}"/>
    <cellStyle name="Normale 12 2 2 2 2 2" xfId="21779" xr:uid="{00000000-0005-0000-0000-00002A900000}"/>
    <cellStyle name="Normale 12 2 2 2 2 2 2" xfId="44616" xr:uid="{00000000-0005-0000-0000-00002B900000}"/>
    <cellStyle name="Normale 12 2 2 2 2 3" xfId="33199" xr:uid="{00000000-0005-0000-0000-00002C900000}"/>
    <cellStyle name="Normale 12 2 2 2 3" xfId="16071" xr:uid="{00000000-0005-0000-0000-00002D900000}"/>
    <cellStyle name="Normale 12 2 2 2 3 2" xfId="38908" xr:uid="{00000000-0005-0000-0000-00002E900000}"/>
    <cellStyle name="Normale 12 2 2 2 4" xfId="27491" xr:uid="{00000000-0005-0000-0000-00002F900000}"/>
    <cellStyle name="Normale 12 2 2 3" xfId="7508" xr:uid="{00000000-0005-0000-0000-000030900000}"/>
    <cellStyle name="Normale 12 2 2 3 2" xfId="18925" xr:uid="{00000000-0005-0000-0000-000031900000}"/>
    <cellStyle name="Normale 12 2 2 3 2 2" xfId="41762" xr:uid="{00000000-0005-0000-0000-000032900000}"/>
    <cellStyle name="Normale 12 2 2 3 3" xfId="30345" xr:uid="{00000000-0005-0000-0000-000033900000}"/>
    <cellStyle name="Normale 12 2 2 4" xfId="13217" xr:uid="{00000000-0005-0000-0000-000034900000}"/>
    <cellStyle name="Normale 12 2 2 4 2" xfId="36054" xr:uid="{00000000-0005-0000-0000-000035900000}"/>
    <cellStyle name="Normale 12 2 2 5" xfId="24637" xr:uid="{00000000-0005-0000-0000-000036900000}"/>
    <cellStyle name="Normale 12 2 3" xfId="3226" xr:uid="{00000000-0005-0000-0000-000037900000}"/>
    <cellStyle name="Normale 12 2 3 2" xfId="8935" xr:uid="{00000000-0005-0000-0000-000038900000}"/>
    <cellStyle name="Normale 12 2 3 2 2" xfId="20352" xr:uid="{00000000-0005-0000-0000-000039900000}"/>
    <cellStyle name="Normale 12 2 3 2 2 2" xfId="43189" xr:uid="{00000000-0005-0000-0000-00003A900000}"/>
    <cellStyle name="Normale 12 2 3 2 3" xfId="31772" xr:uid="{00000000-0005-0000-0000-00003B900000}"/>
    <cellStyle name="Normale 12 2 3 3" xfId="14644" xr:uid="{00000000-0005-0000-0000-00003C900000}"/>
    <cellStyle name="Normale 12 2 3 3 2" xfId="37481" xr:uid="{00000000-0005-0000-0000-00003D900000}"/>
    <cellStyle name="Normale 12 2 3 4" xfId="26064" xr:uid="{00000000-0005-0000-0000-00003E900000}"/>
    <cellStyle name="Normale 12 2 4" xfId="6081" xr:uid="{00000000-0005-0000-0000-00003F900000}"/>
    <cellStyle name="Normale 12 2 4 2" xfId="17498" xr:uid="{00000000-0005-0000-0000-000040900000}"/>
    <cellStyle name="Normale 12 2 4 2 2" xfId="40335" xr:uid="{00000000-0005-0000-0000-000041900000}"/>
    <cellStyle name="Normale 12 2 4 3" xfId="28918" xr:uid="{00000000-0005-0000-0000-000042900000}"/>
    <cellStyle name="Normale 12 2 5" xfId="11790" xr:uid="{00000000-0005-0000-0000-000043900000}"/>
    <cellStyle name="Normale 12 2 5 2" xfId="34627" xr:uid="{00000000-0005-0000-0000-000044900000}"/>
    <cellStyle name="Normale 12 2 6" xfId="23210" xr:uid="{00000000-0005-0000-0000-000045900000}"/>
    <cellStyle name="Normale 12 3" xfId="1766" xr:uid="{00000000-0005-0000-0000-000046900000}"/>
    <cellStyle name="Normale 12 3 2" xfId="4622" xr:uid="{00000000-0005-0000-0000-000047900000}"/>
    <cellStyle name="Normale 12 3 2 2" xfId="10331" xr:uid="{00000000-0005-0000-0000-000048900000}"/>
    <cellStyle name="Normale 12 3 2 2 2" xfId="21748" xr:uid="{00000000-0005-0000-0000-000049900000}"/>
    <cellStyle name="Normale 12 3 2 2 2 2" xfId="44585" xr:uid="{00000000-0005-0000-0000-00004A900000}"/>
    <cellStyle name="Normale 12 3 2 2 3" xfId="33168" xr:uid="{00000000-0005-0000-0000-00004B900000}"/>
    <cellStyle name="Normale 12 3 2 3" xfId="16040" xr:uid="{00000000-0005-0000-0000-00004C900000}"/>
    <cellStyle name="Normale 12 3 2 3 2" xfId="38877" xr:uid="{00000000-0005-0000-0000-00004D900000}"/>
    <cellStyle name="Normale 12 3 2 4" xfId="27460" xr:uid="{00000000-0005-0000-0000-00004E900000}"/>
    <cellStyle name="Normale 12 3 3" xfId="7477" xr:uid="{00000000-0005-0000-0000-00004F900000}"/>
    <cellStyle name="Normale 12 3 3 2" xfId="18894" xr:uid="{00000000-0005-0000-0000-000050900000}"/>
    <cellStyle name="Normale 12 3 3 2 2" xfId="41731" xr:uid="{00000000-0005-0000-0000-000051900000}"/>
    <cellStyle name="Normale 12 3 3 3" xfId="30314" xr:uid="{00000000-0005-0000-0000-000052900000}"/>
    <cellStyle name="Normale 12 3 4" xfId="13186" xr:uid="{00000000-0005-0000-0000-000053900000}"/>
    <cellStyle name="Normale 12 3 4 2" xfId="36023" xr:uid="{00000000-0005-0000-0000-000054900000}"/>
    <cellStyle name="Normale 12 3 5" xfId="24606" xr:uid="{00000000-0005-0000-0000-000055900000}"/>
    <cellStyle name="Normale 12 4" xfId="3195" xr:uid="{00000000-0005-0000-0000-000056900000}"/>
    <cellStyle name="Normale 12 4 2" xfId="8904" xr:uid="{00000000-0005-0000-0000-000057900000}"/>
    <cellStyle name="Normale 12 4 2 2" xfId="20321" xr:uid="{00000000-0005-0000-0000-000058900000}"/>
    <cellStyle name="Normale 12 4 2 2 2" xfId="43158" xr:uid="{00000000-0005-0000-0000-000059900000}"/>
    <cellStyle name="Normale 12 4 2 3" xfId="31741" xr:uid="{00000000-0005-0000-0000-00005A900000}"/>
    <cellStyle name="Normale 12 4 3" xfId="14613" xr:uid="{00000000-0005-0000-0000-00005B900000}"/>
    <cellStyle name="Normale 12 4 3 2" xfId="37450" xr:uid="{00000000-0005-0000-0000-00005C900000}"/>
    <cellStyle name="Normale 12 4 4" xfId="26033" xr:uid="{00000000-0005-0000-0000-00005D900000}"/>
    <cellStyle name="Normale 12 5" xfId="6050" xr:uid="{00000000-0005-0000-0000-00005E900000}"/>
    <cellStyle name="Normale 12 5 2" xfId="17467" xr:uid="{00000000-0005-0000-0000-00005F900000}"/>
    <cellStyle name="Normale 12 5 2 2" xfId="40304" xr:uid="{00000000-0005-0000-0000-000060900000}"/>
    <cellStyle name="Normale 12 5 3" xfId="28887" xr:uid="{00000000-0005-0000-0000-000061900000}"/>
    <cellStyle name="Normale 12 6" xfId="11759" xr:uid="{00000000-0005-0000-0000-000062900000}"/>
    <cellStyle name="Normale 12 6 2" xfId="34596" xr:uid="{00000000-0005-0000-0000-000063900000}"/>
    <cellStyle name="Normale 12 7" xfId="23179" xr:uid="{00000000-0005-0000-0000-000064900000}"/>
    <cellStyle name="Normale 13" xfId="5" xr:uid="{00000000-0005-0000-0000-000065900000}"/>
    <cellStyle name="Normale 13 2" xfId="99" xr:uid="{00000000-0005-0000-0000-000066900000}"/>
    <cellStyle name="Normale 13 2 2" xfId="1801" xr:uid="{00000000-0005-0000-0000-000067900000}"/>
    <cellStyle name="Normale 13 2 2 2" xfId="4657" xr:uid="{00000000-0005-0000-0000-000068900000}"/>
    <cellStyle name="Normale 13 2 2 2 2" xfId="10366" xr:uid="{00000000-0005-0000-0000-000069900000}"/>
    <cellStyle name="Normale 13 2 2 2 2 2" xfId="21783" xr:uid="{00000000-0005-0000-0000-00006A900000}"/>
    <cellStyle name="Normale 13 2 2 2 2 2 2" xfId="44620" xr:uid="{00000000-0005-0000-0000-00006B900000}"/>
    <cellStyle name="Normale 13 2 2 2 2 3" xfId="33203" xr:uid="{00000000-0005-0000-0000-00006C900000}"/>
    <cellStyle name="Normale 13 2 2 2 3" xfId="16075" xr:uid="{00000000-0005-0000-0000-00006D900000}"/>
    <cellStyle name="Normale 13 2 2 2 3 2" xfId="38912" xr:uid="{00000000-0005-0000-0000-00006E900000}"/>
    <cellStyle name="Normale 13 2 2 2 4" xfId="27495" xr:uid="{00000000-0005-0000-0000-00006F900000}"/>
    <cellStyle name="Normale 13 2 2 3" xfId="7512" xr:uid="{00000000-0005-0000-0000-000070900000}"/>
    <cellStyle name="Normale 13 2 2 3 2" xfId="18929" xr:uid="{00000000-0005-0000-0000-000071900000}"/>
    <cellStyle name="Normale 13 2 2 3 2 2" xfId="41766" xr:uid="{00000000-0005-0000-0000-000072900000}"/>
    <cellStyle name="Normale 13 2 2 3 3" xfId="30349" xr:uid="{00000000-0005-0000-0000-000073900000}"/>
    <cellStyle name="Normale 13 2 2 4" xfId="13221" xr:uid="{00000000-0005-0000-0000-000074900000}"/>
    <cellStyle name="Normale 13 2 2 4 2" xfId="36058" xr:uid="{00000000-0005-0000-0000-000075900000}"/>
    <cellStyle name="Normale 13 2 2 5" xfId="24641" xr:uid="{00000000-0005-0000-0000-000076900000}"/>
    <cellStyle name="Normale 13 2 3" xfId="3230" xr:uid="{00000000-0005-0000-0000-000077900000}"/>
    <cellStyle name="Normale 13 2 3 2" xfId="8939" xr:uid="{00000000-0005-0000-0000-000078900000}"/>
    <cellStyle name="Normale 13 2 3 2 2" xfId="20356" xr:uid="{00000000-0005-0000-0000-000079900000}"/>
    <cellStyle name="Normale 13 2 3 2 2 2" xfId="43193" xr:uid="{00000000-0005-0000-0000-00007A900000}"/>
    <cellStyle name="Normale 13 2 3 2 3" xfId="31776" xr:uid="{00000000-0005-0000-0000-00007B900000}"/>
    <cellStyle name="Normale 13 2 3 3" xfId="14648" xr:uid="{00000000-0005-0000-0000-00007C900000}"/>
    <cellStyle name="Normale 13 2 3 3 2" xfId="37485" xr:uid="{00000000-0005-0000-0000-00007D900000}"/>
    <cellStyle name="Normale 13 2 3 4" xfId="26068" xr:uid="{00000000-0005-0000-0000-00007E900000}"/>
    <cellStyle name="Normale 13 2 4" xfId="6085" xr:uid="{00000000-0005-0000-0000-00007F900000}"/>
    <cellStyle name="Normale 13 2 4 2" xfId="17502" xr:uid="{00000000-0005-0000-0000-000080900000}"/>
    <cellStyle name="Normale 13 2 4 2 2" xfId="40339" xr:uid="{00000000-0005-0000-0000-000081900000}"/>
    <cellStyle name="Normale 13 2 4 3" xfId="28922" xr:uid="{00000000-0005-0000-0000-000082900000}"/>
    <cellStyle name="Normale 13 2 5" xfId="11794" xr:uid="{00000000-0005-0000-0000-000083900000}"/>
    <cellStyle name="Normale 13 2 5 2" xfId="34631" xr:uid="{00000000-0005-0000-0000-000084900000}"/>
    <cellStyle name="Normale 13 2 6" xfId="23214" xr:uid="{00000000-0005-0000-0000-000085900000}"/>
    <cellStyle name="Normale 13 3" xfId="1770" xr:uid="{00000000-0005-0000-0000-000086900000}"/>
    <cellStyle name="Normale 13 3 2" xfId="4626" xr:uid="{00000000-0005-0000-0000-000087900000}"/>
    <cellStyle name="Normale 13 3 2 2" xfId="10335" xr:uid="{00000000-0005-0000-0000-000088900000}"/>
    <cellStyle name="Normale 13 3 2 2 2" xfId="21752" xr:uid="{00000000-0005-0000-0000-000089900000}"/>
    <cellStyle name="Normale 13 3 2 2 2 2" xfId="44589" xr:uid="{00000000-0005-0000-0000-00008A900000}"/>
    <cellStyle name="Normale 13 3 2 2 3" xfId="33172" xr:uid="{00000000-0005-0000-0000-00008B900000}"/>
    <cellStyle name="Normale 13 3 2 3" xfId="16044" xr:uid="{00000000-0005-0000-0000-00008C900000}"/>
    <cellStyle name="Normale 13 3 2 3 2" xfId="38881" xr:uid="{00000000-0005-0000-0000-00008D900000}"/>
    <cellStyle name="Normale 13 3 2 4" xfId="27464" xr:uid="{00000000-0005-0000-0000-00008E900000}"/>
    <cellStyle name="Normale 13 3 3" xfId="7481" xr:uid="{00000000-0005-0000-0000-00008F900000}"/>
    <cellStyle name="Normale 13 3 3 2" xfId="18898" xr:uid="{00000000-0005-0000-0000-000090900000}"/>
    <cellStyle name="Normale 13 3 3 2 2" xfId="41735" xr:uid="{00000000-0005-0000-0000-000091900000}"/>
    <cellStyle name="Normale 13 3 3 3" xfId="30318" xr:uid="{00000000-0005-0000-0000-000092900000}"/>
    <cellStyle name="Normale 13 3 4" xfId="13190" xr:uid="{00000000-0005-0000-0000-000093900000}"/>
    <cellStyle name="Normale 13 3 4 2" xfId="36027" xr:uid="{00000000-0005-0000-0000-000094900000}"/>
    <cellStyle name="Normale 13 3 5" xfId="24610" xr:uid="{00000000-0005-0000-0000-000095900000}"/>
    <cellStyle name="Normale 13 4" xfId="3199" xr:uid="{00000000-0005-0000-0000-000096900000}"/>
    <cellStyle name="Normale 13 4 2" xfId="8908" xr:uid="{00000000-0005-0000-0000-000097900000}"/>
    <cellStyle name="Normale 13 4 2 2" xfId="20325" xr:uid="{00000000-0005-0000-0000-000098900000}"/>
    <cellStyle name="Normale 13 4 2 2 2" xfId="43162" xr:uid="{00000000-0005-0000-0000-000099900000}"/>
    <cellStyle name="Normale 13 4 2 3" xfId="31745" xr:uid="{00000000-0005-0000-0000-00009A900000}"/>
    <cellStyle name="Normale 13 4 3" xfId="14617" xr:uid="{00000000-0005-0000-0000-00009B900000}"/>
    <cellStyle name="Normale 13 4 3 2" xfId="37454" xr:uid="{00000000-0005-0000-0000-00009C900000}"/>
    <cellStyle name="Normale 13 4 4" xfId="26037" xr:uid="{00000000-0005-0000-0000-00009D900000}"/>
    <cellStyle name="Normale 13 5" xfId="6054" xr:uid="{00000000-0005-0000-0000-00009E900000}"/>
    <cellStyle name="Normale 13 5 2" xfId="17471" xr:uid="{00000000-0005-0000-0000-00009F900000}"/>
    <cellStyle name="Normale 13 5 2 2" xfId="40308" xr:uid="{00000000-0005-0000-0000-0000A0900000}"/>
    <cellStyle name="Normale 13 5 3" xfId="28891" xr:uid="{00000000-0005-0000-0000-0000A1900000}"/>
    <cellStyle name="Normale 13 6" xfId="11763" xr:uid="{00000000-0005-0000-0000-0000A2900000}"/>
    <cellStyle name="Normale 13 6 2" xfId="34600" xr:uid="{00000000-0005-0000-0000-0000A3900000}"/>
    <cellStyle name="Normale 13 7" xfId="23183" xr:uid="{00000000-0005-0000-0000-0000A4900000}"/>
    <cellStyle name="Normale 13 8" xfId="46017" xr:uid="{00000000-0005-0000-0000-0000A5900000}"/>
    <cellStyle name="Normale 14" xfId="55" xr:uid="{00000000-0005-0000-0000-0000A6900000}"/>
    <cellStyle name="Normale 14 2" xfId="103" xr:uid="{00000000-0005-0000-0000-0000A7900000}"/>
    <cellStyle name="Normale 14 2 2" xfId="1805" xr:uid="{00000000-0005-0000-0000-0000A8900000}"/>
    <cellStyle name="Normale 14 2 2 2" xfId="4661" xr:uid="{00000000-0005-0000-0000-0000A9900000}"/>
    <cellStyle name="Normale 14 2 2 2 2" xfId="10370" xr:uid="{00000000-0005-0000-0000-0000AA900000}"/>
    <cellStyle name="Normale 14 2 2 2 2 2" xfId="21787" xr:uid="{00000000-0005-0000-0000-0000AB900000}"/>
    <cellStyle name="Normale 14 2 2 2 2 2 2" xfId="44624" xr:uid="{00000000-0005-0000-0000-0000AC900000}"/>
    <cellStyle name="Normale 14 2 2 2 2 3" xfId="33207" xr:uid="{00000000-0005-0000-0000-0000AD900000}"/>
    <cellStyle name="Normale 14 2 2 2 3" xfId="16079" xr:uid="{00000000-0005-0000-0000-0000AE900000}"/>
    <cellStyle name="Normale 14 2 2 2 3 2" xfId="38916" xr:uid="{00000000-0005-0000-0000-0000AF900000}"/>
    <cellStyle name="Normale 14 2 2 2 4" xfId="27499" xr:uid="{00000000-0005-0000-0000-0000B0900000}"/>
    <cellStyle name="Normale 14 2 2 3" xfId="7516" xr:uid="{00000000-0005-0000-0000-0000B1900000}"/>
    <cellStyle name="Normale 14 2 2 3 2" xfId="18933" xr:uid="{00000000-0005-0000-0000-0000B2900000}"/>
    <cellStyle name="Normale 14 2 2 3 2 2" xfId="41770" xr:uid="{00000000-0005-0000-0000-0000B3900000}"/>
    <cellStyle name="Normale 14 2 2 3 3" xfId="30353" xr:uid="{00000000-0005-0000-0000-0000B4900000}"/>
    <cellStyle name="Normale 14 2 2 4" xfId="13225" xr:uid="{00000000-0005-0000-0000-0000B5900000}"/>
    <cellStyle name="Normale 14 2 2 4 2" xfId="36062" xr:uid="{00000000-0005-0000-0000-0000B6900000}"/>
    <cellStyle name="Normale 14 2 2 5" xfId="24645" xr:uid="{00000000-0005-0000-0000-0000B7900000}"/>
    <cellStyle name="Normale 14 2 3" xfId="3234" xr:uid="{00000000-0005-0000-0000-0000B8900000}"/>
    <cellStyle name="Normale 14 2 3 2" xfId="8943" xr:uid="{00000000-0005-0000-0000-0000B9900000}"/>
    <cellStyle name="Normale 14 2 3 2 2" xfId="20360" xr:uid="{00000000-0005-0000-0000-0000BA900000}"/>
    <cellStyle name="Normale 14 2 3 2 2 2" xfId="43197" xr:uid="{00000000-0005-0000-0000-0000BB900000}"/>
    <cellStyle name="Normale 14 2 3 2 3" xfId="31780" xr:uid="{00000000-0005-0000-0000-0000BC900000}"/>
    <cellStyle name="Normale 14 2 3 3" xfId="14652" xr:uid="{00000000-0005-0000-0000-0000BD900000}"/>
    <cellStyle name="Normale 14 2 3 3 2" xfId="37489" xr:uid="{00000000-0005-0000-0000-0000BE900000}"/>
    <cellStyle name="Normale 14 2 3 4" xfId="26072" xr:uid="{00000000-0005-0000-0000-0000BF900000}"/>
    <cellStyle name="Normale 14 2 4" xfId="6089" xr:uid="{00000000-0005-0000-0000-0000C0900000}"/>
    <cellStyle name="Normale 14 2 4 2" xfId="17506" xr:uid="{00000000-0005-0000-0000-0000C1900000}"/>
    <cellStyle name="Normale 14 2 4 2 2" xfId="40343" xr:uid="{00000000-0005-0000-0000-0000C2900000}"/>
    <cellStyle name="Normale 14 2 4 3" xfId="28926" xr:uid="{00000000-0005-0000-0000-0000C3900000}"/>
    <cellStyle name="Normale 14 2 5" xfId="11798" xr:uid="{00000000-0005-0000-0000-0000C4900000}"/>
    <cellStyle name="Normale 14 2 5 2" xfId="34635" xr:uid="{00000000-0005-0000-0000-0000C5900000}"/>
    <cellStyle name="Normale 14 2 6" xfId="23218" xr:uid="{00000000-0005-0000-0000-0000C6900000}"/>
    <cellStyle name="Normale 14 3" xfId="1774" xr:uid="{00000000-0005-0000-0000-0000C7900000}"/>
    <cellStyle name="Normale 14 3 2" xfId="4630" xr:uid="{00000000-0005-0000-0000-0000C8900000}"/>
    <cellStyle name="Normale 14 3 2 2" xfId="10339" xr:uid="{00000000-0005-0000-0000-0000C9900000}"/>
    <cellStyle name="Normale 14 3 2 2 2" xfId="21756" xr:uid="{00000000-0005-0000-0000-0000CA900000}"/>
    <cellStyle name="Normale 14 3 2 2 2 2" xfId="44593" xr:uid="{00000000-0005-0000-0000-0000CB900000}"/>
    <cellStyle name="Normale 14 3 2 2 3" xfId="33176" xr:uid="{00000000-0005-0000-0000-0000CC900000}"/>
    <cellStyle name="Normale 14 3 2 3" xfId="16048" xr:uid="{00000000-0005-0000-0000-0000CD900000}"/>
    <cellStyle name="Normale 14 3 2 3 2" xfId="38885" xr:uid="{00000000-0005-0000-0000-0000CE900000}"/>
    <cellStyle name="Normale 14 3 2 4" xfId="27468" xr:uid="{00000000-0005-0000-0000-0000CF900000}"/>
    <cellStyle name="Normale 14 3 3" xfId="7485" xr:uid="{00000000-0005-0000-0000-0000D0900000}"/>
    <cellStyle name="Normale 14 3 3 2" xfId="18902" xr:uid="{00000000-0005-0000-0000-0000D1900000}"/>
    <cellStyle name="Normale 14 3 3 2 2" xfId="41739" xr:uid="{00000000-0005-0000-0000-0000D2900000}"/>
    <cellStyle name="Normale 14 3 3 3" xfId="30322" xr:uid="{00000000-0005-0000-0000-0000D3900000}"/>
    <cellStyle name="Normale 14 3 4" xfId="13194" xr:uid="{00000000-0005-0000-0000-0000D4900000}"/>
    <cellStyle name="Normale 14 3 4 2" xfId="36031" xr:uid="{00000000-0005-0000-0000-0000D5900000}"/>
    <cellStyle name="Normale 14 3 5" xfId="24614" xr:uid="{00000000-0005-0000-0000-0000D6900000}"/>
    <cellStyle name="Normale 14 4" xfId="3203" xr:uid="{00000000-0005-0000-0000-0000D7900000}"/>
    <cellStyle name="Normale 14 4 2" xfId="8912" xr:uid="{00000000-0005-0000-0000-0000D8900000}"/>
    <cellStyle name="Normale 14 4 2 2" xfId="20329" xr:uid="{00000000-0005-0000-0000-0000D9900000}"/>
    <cellStyle name="Normale 14 4 2 2 2" xfId="43166" xr:uid="{00000000-0005-0000-0000-0000DA900000}"/>
    <cellStyle name="Normale 14 4 2 3" xfId="31749" xr:uid="{00000000-0005-0000-0000-0000DB900000}"/>
    <cellStyle name="Normale 14 4 3" xfId="14621" xr:uid="{00000000-0005-0000-0000-0000DC900000}"/>
    <cellStyle name="Normale 14 4 3 2" xfId="37458" xr:uid="{00000000-0005-0000-0000-0000DD900000}"/>
    <cellStyle name="Normale 14 4 4" xfId="26041" xr:uid="{00000000-0005-0000-0000-0000DE900000}"/>
    <cellStyle name="Normale 14 5" xfId="6058" xr:uid="{00000000-0005-0000-0000-0000DF900000}"/>
    <cellStyle name="Normale 14 5 2" xfId="17475" xr:uid="{00000000-0005-0000-0000-0000E0900000}"/>
    <cellStyle name="Normale 14 5 2 2" xfId="40312" xr:uid="{00000000-0005-0000-0000-0000E1900000}"/>
    <cellStyle name="Normale 14 5 3" xfId="28895" xr:uid="{00000000-0005-0000-0000-0000E2900000}"/>
    <cellStyle name="Normale 14 6" xfId="11767" xr:uid="{00000000-0005-0000-0000-0000E3900000}"/>
    <cellStyle name="Normale 14 6 2" xfId="34604" xr:uid="{00000000-0005-0000-0000-0000E4900000}"/>
    <cellStyle name="Normale 14 7" xfId="23187" xr:uid="{00000000-0005-0000-0000-0000E5900000}"/>
    <cellStyle name="Normale 15" xfId="57" xr:uid="{00000000-0005-0000-0000-0000E6900000}"/>
    <cellStyle name="Normale 15 2" xfId="105" xr:uid="{00000000-0005-0000-0000-0000E7900000}"/>
    <cellStyle name="Normale 15 2 2" xfId="1807" xr:uid="{00000000-0005-0000-0000-0000E8900000}"/>
    <cellStyle name="Normale 15 2 2 2" xfId="4663" xr:uid="{00000000-0005-0000-0000-0000E9900000}"/>
    <cellStyle name="Normale 15 2 2 2 2" xfId="10372" xr:uid="{00000000-0005-0000-0000-0000EA900000}"/>
    <cellStyle name="Normale 15 2 2 2 2 2" xfId="21789" xr:uid="{00000000-0005-0000-0000-0000EB900000}"/>
    <cellStyle name="Normale 15 2 2 2 2 2 2" xfId="44626" xr:uid="{00000000-0005-0000-0000-0000EC900000}"/>
    <cellStyle name="Normale 15 2 2 2 2 3" xfId="33209" xr:uid="{00000000-0005-0000-0000-0000ED900000}"/>
    <cellStyle name="Normale 15 2 2 2 3" xfId="16081" xr:uid="{00000000-0005-0000-0000-0000EE900000}"/>
    <cellStyle name="Normale 15 2 2 2 3 2" xfId="38918" xr:uid="{00000000-0005-0000-0000-0000EF900000}"/>
    <cellStyle name="Normale 15 2 2 2 4" xfId="27501" xr:uid="{00000000-0005-0000-0000-0000F0900000}"/>
    <cellStyle name="Normale 15 2 2 3" xfId="7518" xr:uid="{00000000-0005-0000-0000-0000F1900000}"/>
    <cellStyle name="Normale 15 2 2 3 2" xfId="18935" xr:uid="{00000000-0005-0000-0000-0000F2900000}"/>
    <cellStyle name="Normale 15 2 2 3 2 2" xfId="41772" xr:uid="{00000000-0005-0000-0000-0000F3900000}"/>
    <cellStyle name="Normale 15 2 2 3 3" xfId="30355" xr:uid="{00000000-0005-0000-0000-0000F4900000}"/>
    <cellStyle name="Normale 15 2 2 4" xfId="13227" xr:uid="{00000000-0005-0000-0000-0000F5900000}"/>
    <cellStyle name="Normale 15 2 2 4 2" xfId="36064" xr:uid="{00000000-0005-0000-0000-0000F6900000}"/>
    <cellStyle name="Normale 15 2 2 5" xfId="24647" xr:uid="{00000000-0005-0000-0000-0000F7900000}"/>
    <cellStyle name="Normale 15 2 3" xfId="3236" xr:uid="{00000000-0005-0000-0000-0000F8900000}"/>
    <cellStyle name="Normale 15 2 3 2" xfId="8945" xr:uid="{00000000-0005-0000-0000-0000F9900000}"/>
    <cellStyle name="Normale 15 2 3 2 2" xfId="20362" xr:uid="{00000000-0005-0000-0000-0000FA900000}"/>
    <cellStyle name="Normale 15 2 3 2 2 2" xfId="43199" xr:uid="{00000000-0005-0000-0000-0000FB900000}"/>
    <cellStyle name="Normale 15 2 3 2 3" xfId="31782" xr:uid="{00000000-0005-0000-0000-0000FC900000}"/>
    <cellStyle name="Normale 15 2 3 3" xfId="14654" xr:uid="{00000000-0005-0000-0000-0000FD900000}"/>
    <cellStyle name="Normale 15 2 3 3 2" xfId="37491" xr:uid="{00000000-0005-0000-0000-0000FE900000}"/>
    <cellStyle name="Normale 15 2 3 4" xfId="26074" xr:uid="{00000000-0005-0000-0000-0000FF900000}"/>
    <cellStyle name="Normale 15 2 4" xfId="6091" xr:uid="{00000000-0005-0000-0000-000000910000}"/>
    <cellStyle name="Normale 15 2 4 2" xfId="17508" xr:uid="{00000000-0005-0000-0000-000001910000}"/>
    <cellStyle name="Normale 15 2 4 2 2" xfId="40345" xr:uid="{00000000-0005-0000-0000-000002910000}"/>
    <cellStyle name="Normale 15 2 4 3" xfId="28928" xr:uid="{00000000-0005-0000-0000-000003910000}"/>
    <cellStyle name="Normale 15 2 5" xfId="11800" xr:uid="{00000000-0005-0000-0000-000004910000}"/>
    <cellStyle name="Normale 15 2 5 2" xfId="34637" xr:uid="{00000000-0005-0000-0000-000005910000}"/>
    <cellStyle name="Normale 15 2 6" xfId="23220" xr:uid="{00000000-0005-0000-0000-000006910000}"/>
    <cellStyle name="Normale 15 3" xfId="1776" xr:uid="{00000000-0005-0000-0000-000007910000}"/>
    <cellStyle name="Normale 15 3 2" xfId="4632" xr:uid="{00000000-0005-0000-0000-000008910000}"/>
    <cellStyle name="Normale 15 3 2 2" xfId="10341" xr:uid="{00000000-0005-0000-0000-000009910000}"/>
    <cellStyle name="Normale 15 3 2 2 2" xfId="21758" xr:uid="{00000000-0005-0000-0000-00000A910000}"/>
    <cellStyle name="Normale 15 3 2 2 2 2" xfId="44595" xr:uid="{00000000-0005-0000-0000-00000B910000}"/>
    <cellStyle name="Normale 15 3 2 2 3" xfId="33178" xr:uid="{00000000-0005-0000-0000-00000C910000}"/>
    <cellStyle name="Normale 15 3 2 3" xfId="16050" xr:uid="{00000000-0005-0000-0000-00000D910000}"/>
    <cellStyle name="Normale 15 3 2 3 2" xfId="38887" xr:uid="{00000000-0005-0000-0000-00000E910000}"/>
    <cellStyle name="Normale 15 3 2 4" xfId="27470" xr:uid="{00000000-0005-0000-0000-00000F910000}"/>
    <cellStyle name="Normale 15 3 3" xfId="7487" xr:uid="{00000000-0005-0000-0000-000010910000}"/>
    <cellStyle name="Normale 15 3 3 2" xfId="18904" xr:uid="{00000000-0005-0000-0000-000011910000}"/>
    <cellStyle name="Normale 15 3 3 2 2" xfId="41741" xr:uid="{00000000-0005-0000-0000-000012910000}"/>
    <cellStyle name="Normale 15 3 3 3" xfId="30324" xr:uid="{00000000-0005-0000-0000-000013910000}"/>
    <cellStyle name="Normale 15 3 4" xfId="13196" xr:uid="{00000000-0005-0000-0000-000014910000}"/>
    <cellStyle name="Normale 15 3 4 2" xfId="36033" xr:uid="{00000000-0005-0000-0000-000015910000}"/>
    <cellStyle name="Normale 15 3 5" xfId="24616" xr:uid="{00000000-0005-0000-0000-000016910000}"/>
    <cellStyle name="Normale 15 4" xfId="3205" xr:uid="{00000000-0005-0000-0000-000017910000}"/>
    <cellStyle name="Normale 15 4 2" xfId="8914" xr:uid="{00000000-0005-0000-0000-000018910000}"/>
    <cellStyle name="Normale 15 4 2 2" xfId="20331" xr:uid="{00000000-0005-0000-0000-000019910000}"/>
    <cellStyle name="Normale 15 4 2 2 2" xfId="43168" xr:uid="{00000000-0005-0000-0000-00001A910000}"/>
    <cellStyle name="Normale 15 4 2 3" xfId="31751" xr:uid="{00000000-0005-0000-0000-00001B910000}"/>
    <cellStyle name="Normale 15 4 3" xfId="14623" xr:uid="{00000000-0005-0000-0000-00001C910000}"/>
    <cellStyle name="Normale 15 4 3 2" xfId="37460" xr:uid="{00000000-0005-0000-0000-00001D910000}"/>
    <cellStyle name="Normale 15 4 4" xfId="26043" xr:uid="{00000000-0005-0000-0000-00001E910000}"/>
    <cellStyle name="Normale 15 5" xfId="6060" xr:uid="{00000000-0005-0000-0000-00001F910000}"/>
    <cellStyle name="Normale 15 5 2" xfId="17477" xr:uid="{00000000-0005-0000-0000-000020910000}"/>
    <cellStyle name="Normale 15 5 2 2" xfId="40314" xr:uid="{00000000-0005-0000-0000-000021910000}"/>
    <cellStyle name="Normale 15 5 3" xfId="28897" xr:uid="{00000000-0005-0000-0000-000022910000}"/>
    <cellStyle name="Normale 15 6" xfId="11769" xr:uid="{00000000-0005-0000-0000-000023910000}"/>
    <cellStyle name="Normale 15 6 2" xfId="34606" xr:uid="{00000000-0005-0000-0000-000024910000}"/>
    <cellStyle name="Normale 15 7" xfId="23189" xr:uid="{00000000-0005-0000-0000-000025910000}"/>
    <cellStyle name="Normale 16" xfId="60" xr:uid="{00000000-0005-0000-0000-000026910000}"/>
    <cellStyle name="Normale 16 2" xfId="106" xr:uid="{00000000-0005-0000-0000-000027910000}"/>
    <cellStyle name="Normale 16 2 2" xfId="1808" xr:uid="{00000000-0005-0000-0000-000028910000}"/>
    <cellStyle name="Normale 16 2 2 2" xfId="4664" xr:uid="{00000000-0005-0000-0000-000029910000}"/>
    <cellStyle name="Normale 16 2 2 2 2" xfId="10373" xr:uid="{00000000-0005-0000-0000-00002A910000}"/>
    <cellStyle name="Normale 16 2 2 2 2 2" xfId="21790" xr:uid="{00000000-0005-0000-0000-00002B910000}"/>
    <cellStyle name="Normale 16 2 2 2 2 2 2" xfId="44627" xr:uid="{00000000-0005-0000-0000-00002C910000}"/>
    <cellStyle name="Normale 16 2 2 2 2 3" xfId="33210" xr:uid="{00000000-0005-0000-0000-00002D910000}"/>
    <cellStyle name="Normale 16 2 2 2 3" xfId="16082" xr:uid="{00000000-0005-0000-0000-00002E910000}"/>
    <cellStyle name="Normale 16 2 2 2 3 2" xfId="38919" xr:uid="{00000000-0005-0000-0000-00002F910000}"/>
    <cellStyle name="Normale 16 2 2 2 4" xfId="27502" xr:uid="{00000000-0005-0000-0000-000030910000}"/>
    <cellStyle name="Normale 16 2 2 3" xfId="7519" xr:uid="{00000000-0005-0000-0000-000031910000}"/>
    <cellStyle name="Normale 16 2 2 3 2" xfId="18936" xr:uid="{00000000-0005-0000-0000-000032910000}"/>
    <cellStyle name="Normale 16 2 2 3 2 2" xfId="41773" xr:uid="{00000000-0005-0000-0000-000033910000}"/>
    <cellStyle name="Normale 16 2 2 3 3" xfId="30356" xr:uid="{00000000-0005-0000-0000-000034910000}"/>
    <cellStyle name="Normale 16 2 2 4" xfId="13228" xr:uid="{00000000-0005-0000-0000-000035910000}"/>
    <cellStyle name="Normale 16 2 2 4 2" xfId="36065" xr:uid="{00000000-0005-0000-0000-000036910000}"/>
    <cellStyle name="Normale 16 2 2 5" xfId="24648" xr:uid="{00000000-0005-0000-0000-000037910000}"/>
    <cellStyle name="Normale 16 2 3" xfId="3237" xr:uid="{00000000-0005-0000-0000-000038910000}"/>
    <cellStyle name="Normale 16 2 3 2" xfId="8946" xr:uid="{00000000-0005-0000-0000-000039910000}"/>
    <cellStyle name="Normale 16 2 3 2 2" xfId="20363" xr:uid="{00000000-0005-0000-0000-00003A910000}"/>
    <cellStyle name="Normale 16 2 3 2 2 2" xfId="43200" xr:uid="{00000000-0005-0000-0000-00003B910000}"/>
    <cellStyle name="Normale 16 2 3 2 3" xfId="31783" xr:uid="{00000000-0005-0000-0000-00003C910000}"/>
    <cellStyle name="Normale 16 2 3 3" xfId="14655" xr:uid="{00000000-0005-0000-0000-00003D910000}"/>
    <cellStyle name="Normale 16 2 3 3 2" xfId="37492" xr:uid="{00000000-0005-0000-0000-00003E910000}"/>
    <cellStyle name="Normale 16 2 3 4" xfId="26075" xr:uid="{00000000-0005-0000-0000-00003F910000}"/>
    <cellStyle name="Normale 16 2 4" xfId="6092" xr:uid="{00000000-0005-0000-0000-000040910000}"/>
    <cellStyle name="Normale 16 2 4 2" xfId="17509" xr:uid="{00000000-0005-0000-0000-000041910000}"/>
    <cellStyle name="Normale 16 2 4 2 2" xfId="40346" xr:uid="{00000000-0005-0000-0000-000042910000}"/>
    <cellStyle name="Normale 16 2 4 3" xfId="28929" xr:uid="{00000000-0005-0000-0000-000043910000}"/>
    <cellStyle name="Normale 16 2 5" xfId="11801" xr:uid="{00000000-0005-0000-0000-000044910000}"/>
    <cellStyle name="Normale 16 2 5 2" xfId="34638" xr:uid="{00000000-0005-0000-0000-000045910000}"/>
    <cellStyle name="Normale 16 2 6" xfId="23221" xr:uid="{00000000-0005-0000-0000-000046910000}"/>
    <cellStyle name="Normale 16 3" xfId="1777" xr:uid="{00000000-0005-0000-0000-000047910000}"/>
    <cellStyle name="Normale 16 3 2" xfId="4633" xr:uid="{00000000-0005-0000-0000-000048910000}"/>
    <cellStyle name="Normale 16 3 2 2" xfId="10342" xr:uid="{00000000-0005-0000-0000-000049910000}"/>
    <cellStyle name="Normale 16 3 2 2 2" xfId="21759" xr:uid="{00000000-0005-0000-0000-00004A910000}"/>
    <cellStyle name="Normale 16 3 2 2 2 2" xfId="44596" xr:uid="{00000000-0005-0000-0000-00004B910000}"/>
    <cellStyle name="Normale 16 3 2 2 3" xfId="33179" xr:uid="{00000000-0005-0000-0000-00004C910000}"/>
    <cellStyle name="Normale 16 3 2 3" xfId="16051" xr:uid="{00000000-0005-0000-0000-00004D910000}"/>
    <cellStyle name="Normale 16 3 2 3 2" xfId="38888" xr:uid="{00000000-0005-0000-0000-00004E910000}"/>
    <cellStyle name="Normale 16 3 2 4" xfId="27471" xr:uid="{00000000-0005-0000-0000-00004F910000}"/>
    <cellStyle name="Normale 16 3 3" xfId="7488" xr:uid="{00000000-0005-0000-0000-000050910000}"/>
    <cellStyle name="Normale 16 3 3 2" xfId="18905" xr:uid="{00000000-0005-0000-0000-000051910000}"/>
    <cellStyle name="Normale 16 3 3 2 2" xfId="41742" xr:uid="{00000000-0005-0000-0000-000052910000}"/>
    <cellStyle name="Normale 16 3 3 3" xfId="30325" xr:uid="{00000000-0005-0000-0000-000053910000}"/>
    <cellStyle name="Normale 16 3 4" xfId="13197" xr:uid="{00000000-0005-0000-0000-000054910000}"/>
    <cellStyle name="Normale 16 3 4 2" xfId="36034" xr:uid="{00000000-0005-0000-0000-000055910000}"/>
    <cellStyle name="Normale 16 3 5" xfId="24617" xr:uid="{00000000-0005-0000-0000-000056910000}"/>
    <cellStyle name="Normale 16 4" xfId="3206" xr:uid="{00000000-0005-0000-0000-000057910000}"/>
    <cellStyle name="Normale 16 4 2" xfId="8915" xr:uid="{00000000-0005-0000-0000-000058910000}"/>
    <cellStyle name="Normale 16 4 2 2" xfId="20332" xr:uid="{00000000-0005-0000-0000-000059910000}"/>
    <cellStyle name="Normale 16 4 2 2 2" xfId="43169" xr:uid="{00000000-0005-0000-0000-00005A910000}"/>
    <cellStyle name="Normale 16 4 2 3" xfId="31752" xr:uid="{00000000-0005-0000-0000-00005B910000}"/>
    <cellStyle name="Normale 16 4 3" xfId="14624" xr:uid="{00000000-0005-0000-0000-00005C910000}"/>
    <cellStyle name="Normale 16 4 3 2" xfId="37461" xr:uid="{00000000-0005-0000-0000-00005D910000}"/>
    <cellStyle name="Normale 16 4 4" xfId="26044" xr:uid="{00000000-0005-0000-0000-00005E910000}"/>
    <cellStyle name="Normale 16 5" xfId="6061" xr:uid="{00000000-0005-0000-0000-00005F910000}"/>
    <cellStyle name="Normale 16 5 2" xfId="17478" xr:uid="{00000000-0005-0000-0000-000060910000}"/>
    <cellStyle name="Normale 16 5 2 2" xfId="40315" xr:uid="{00000000-0005-0000-0000-000061910000}"/>
    <cellStyle name="Normale 16 5 3" xfId="28898" xr:uid="{00000000-0005-0000-0000-000062910000}"/>
    <cellStyle name="Normale 16 6" xfId="11770" xr:uid="{00000000-0005-0000-0000-000063910000}"/>
    <cellStyle name="Normale 16 6 2" xfId="34607" xr:uid="{00000000-0005-0000-0000-000064910000}"/>
    <cellStyle name="Normale 16 7" xfId="23190" xr:uid="{00000000-0005-0000-0000-000065910000}"/>
    <cellStyle name="Normale 17" xfId="65" xr:uid="{00000000-0005-0000-0000-000066910000}"/>
    <cellStyle name="Normale 17 2" xfId="108" xr:uid="{00000000-0005-0000-0000-000067910000}"/>
    <cellStyle name="Normale 17 2 2" xfId="1809" xr:uid="{00000000-0005-0000-0000-000068910000}"/>
    <cellStyle name="Normale 17 2 2 2" xfId="4665" xr:uid="{00000000-0005-0000-0000-000069910000}"/>
    <cellStyle name="Normale 17 2 2 2 2" xfId="10374" xr:uid="{00000000-0005-0000-0000-00006A910000}"/>
    <cellStyle name="Normale 17 2 2 2 2 2" xfId="21791" xr:uid="{00000000-0005-0000-0000-00006B910000}"/>
    <cellStyle name="Normale 17 2 2 2 2 2 2" xfId="44628" xr:uid="{00000000-0005-0000-0000-00006C910000}"/>
    <cellStyle name="Normale 17 2 2 2 2 3" xfId="33211" xr:uid="{00000000-0005-0000-0000-00006D910000}"/>
    <cellStyle name="Normale 17 2 2 2 3" xfId="16083" xr:uid="{00000000-0005-0000-0000-00006E910000}"/>
    <cellStyle name="Normale 17 2 2 2 3 2" xfId="38920" xr:uid="{00000000-0005-0000-0000-00006F910000}"/>
    <cellStyle name="Normale 17 2 2 2 4" xfId="27503" xr:uid="{00000000-0005-0000-0000-000070910000}"/>
    <cellStyle name="Normale 17 2 2 3" xfId="7520" xr:uid="{00000000-0005-0000-0000-000071910000}"/>
    <cellStyle name="Normale 17 2 2 3 2" xfId="18937" xr:uid="{00000000-0005-0000-0000-000072910000}"/>
    <cellStyle name="Normale 17 2 2 3 2 2" xfId="41774" xr:uid="{00000000-0005-0000-0000-000073910000}"/>
    <cellStyle name="Normale 17 2 2 3 3" xfId="30357" xr:uid="{00000000-0005-0000-0000-000074910000}"/>
    <cellStyle name="Normale 17 2 2 4" xfId="13229" xr:uid="{00000000-0005-0000-0000-000075910000}"/>
    <cellStyle name="Normale 17 2 2 4 2" xfId="36066" xr:uid="{00000000-0005-0000-0000-000076910000}"/>
    <cellStyle name="Normale 17 2 2 5" xfId="24649" xr:uid="{00000000-0005-0000-0000-000077910000}"/>
    <cellStyle name="Normale 17 2 3" xfId="3238" xr:uid="{00000000-0005-0000-0000-000078910000}"/>
    <cellStyle name="Normale 17 2 3 2" xfId="8947" xr:uid="{00000000-0005-0000-0000-000079910000}"/>
    <cellStyle name="Normale 17 2 3 2 2" xfId="20364" xr:uid="{00000000-0005-0000-0000-00007A910000}"/>
    <cellStyle name="Normale 17 2 3 2 2 2" xfId="43201" xr:uid="{00000000-0005-0000-0000-00007B910000}"/>
    <cellStyle name="Normale 17 2 3 2 3" xfId="31784" xr:uid="{00000000-0005-0000-0000-00007C910000}"/>
    <cellStyle name="Normale 17 2 3 3" xfId="14656" xr:uid="{00000000-0005-0000-0000-00007D910000}"/>
    <cellStyle name="Normale 17 2 3 3 2" xfId="37493" xr:uid="{00000000-0005-0000-0000-00007E910000}"/>
    <cellStyle name="Normale 17 2 3 4" xfId="26076" xr:uid="{00000000-0005-0000-0000-00007F910000}"/>
    <cellStyle name="Normale 17 2 4" xfId="6093" xr:uid="{00000000-0005-0000-0000-000080910000}"/>
    <cellStyle name="Normale 17 2 4 2" xfId="17510" xr:uid="{00000000-0005-0000-0000-000081910000}"/>
    <cellStyle name="Normale 17 2 4 2 2" xfId="40347" xr:uid="{00000000-0005-0000-0000-000082910000}"/>
    <cellStyle name="Normale 17 2 4 3" xfId="28930" xr:uid="{00000000-0005-0000-0000-000083910000}"/>
    <cellStyle name="Normale 17 2 5" xfId="11802" xr:uid="{00000000-0005-0000-0000-000084910000}"/>
    <cellStyle name="Normale 17 2 5 2" xfId="34639" xr:uid="{00000000-0005-0000-0000-000085910000}"/>
    <cellStyle name="Normale 17 2 6" xfId="23222" xr:uid="{00000000-0005-0000-0000-000086910000}"/>
    <cellStyle name="Normale 17 3" xfId="1778" xr:uid="{00000000-0005-0000-0000-000087910000}"/>
    <cellStyle name="Normale 17 3 2" xfId="4634" xr:uid="{00000000-0005-0000-0000-000088910000}"/>
    <cellStyle name="Normale 17 3 2 2" xfId="10343" xr:uid="{00000000-0005-0000-0000-000089910000}"/>
    <cellStyle name="Normale 17 3 2 2 2" xfId="21760" xr:uid="{00000000-0005-0000-0000-00008A910000}"/>
    <cellStyle name="Normale 17 3 2 2 2 2" xfId="44597" xr:uid="{00000000-0005-0000-0000-00008B910000}"/>
    <cellStyle name="Normale 17 3 2 2 3" xfId="33180" xr:uid="{00000000-0005-0000-0000-00008C910000}"/>
    <cellStyle name="Normale 17 3 2 3" xfId="16052" xr:uid="{00000000-0005-0000-0000-00008D910000}"/>
    <cellStyle name="Normale 17 3 2 3 2" xfId="38889" xr:uid="{00000000-0005-0000-0000-00008E910000}"/>
    <cellStyle name="Normale 17 3 2 4" xfId="27472" xr:uid="{00000000-0005-0000-0000-00008F910000}"/>
    <cellStyle name="Normale 17 3 3" xfId="7489" xr:uid="{00000000-0005-0000-0000-000090910000}"/>
    <cellStyle name="Normale 17 3 3 2" xfId="18906" xr:uid="{00000000-0005-0000-0000-000091910000}"/>
    <cellStyle name="Normale 17 3 3 2 2" xfId="41743" xr:uid="{00000000-0005-0000-0000-000092910000}"/>
    <cellStyle name="Normale 17 3 3 3" xfId="30326" xr:uid="{00000000-0005-0000-0000-000093910000}"/>
    <cellStyle name="Normale 17 3 4" xfId="13198" xr:uid="{00000000-0005-0000-0000-000094910000}"/>
    <cellStyle name="Normale 17 3 4 2" xfId="36035" xr:uid="{00000000-0005-0000-0000-000095910000}"/>
    <cellStyle name="Normale 17 3 5" xfId="24618" xr:uid="{00000000-0005-0000-0000-000096910000}"/>
    <cellStyle name="Normale 17 4" xfId="3207" xr:uid="{00000000-0005-0000-0000-000097910000}"/>
    <cellStyle name="Normale 17 4 2" xfId="8916" xr:uid="{00000000-0005-0000-0000-000098910000}"/>
    <cellStyle name="Normale 17 4 2 2" xfId="20333" xr:uid="{00000000-0005-0000-0000-000099910000}"/>
    <cellStyle name="Normale 17 4 2 2 2" xfId="43170" xr:uid="{00000000-0005-0000-0000-00009A910000}"/>
    <cellStyle name="Normale 17 4 2 3" xfId="31753" xr:uid="{00000000-0005-0000-0000-00009B910000}"/>
    <cellStyle name="Normale 17 4 3" xfId="14625" xr:uid="{00000000-0005-0000-0000-00009C910000}"/>
    <cellStyle name="Normale 17 4 3 2" xfId="37462" xr:uid="{00000000-0005-0000-0000-00009D910000}"/>
    <cellStyle name="Normale 17 4 4" xfId="26045" xr:uid="{00000000-0005-0000-0000-00009E910000}"/>
    <cellStyle name="Normale 17 5" xfId="6062" xr:uid="{00000000-0005-0000-0000-00009F910000}"/>
    <cellStyle name="Normale 17 5 2" xfId="17479" xr:uid="{00000000-0005-0000-0000-0000A0910000}"/>
    <cellStyle name="Normale 17 5 2 2" xfId="40316" xr:uid="{00000000-0005-0000-0000-0000A1910000}"/>
    <cellStyle name="Normale 17 5 3" xfId="28899" xr:uid="{00000000-0005-0000-0000-0000A2910000}"/>
    <cellStyle name="Normale 17 6" xfId="11771" xr:uid="{00000000-0005-0000-0000-0000A3910000}"/>
    <cellStyle name="Normale 17 6 2" xfId="34608" xr:uid="{00000000-0005-0000-0000-0000A4910000}"/>
    <cellStyle name="Normale 17 7" xfId="23191" xr:uid="{00000000-0005-0000-0000-0000A5910000}"/>
    <cellStyle name="Normale 18" xfId="67" xr:uid="{00000000-0005-0000-0000-0000A6910000}"/>
    <cellStyle name="Normale 18 2" xfId="109" xr:uid="{00000000-0005-0000-0000-0000A7910000}"/>
    <cellStyle name="Normale 18 2 2" xfId="1810" xr:uid="{00000000-0005-0000-0000-0000A8910000}"/>
    <cellStyle name="Normale 18 2 2 2" xfId="4666" xr:uid="{00000000-0005-0000-0000-0000A9910000}"/>
    <cellStyle name="Normale 18 2 2 2 2" xfId="10375" xr:uid="{00000000-0005-0000-0000-0000AA910000}"/>
    <cellStyle name="Normale 18 2 2 2 2 2" xfId="21792" xr:uid="{00000000-0005-0000-0000-0000AB910000}"/>
    <cellStyle name="Normale 18 2 2 2 2 2 2" xfId="44629" xr:uid="{00000000-0005-0000-0000-0000AC910000}"/>
    <cellStyle name="Normale 18 2 2 2 2 3" xfId="33212" xr:uid="{00000000-0005-0000-0000-0000AD910000}"/>
    <cellStyle name="Normale 18 2 2 2 3" xfId="16084" xr:uid="{00000000-0005-0000-0000-0000AE910000}"/>
    <cellStyle name="Normale 18 2 2 2 3 2" xfId="38921" xr:uid="{00000000-0005-0000-0000-0000AF910000}"/>
    <cellStyle name="Normale 18 2 2 2 4" xfId="27504" xr:uid="{00000000-0005-0000-0000-0000B0910000}"/>
    <cellStyle name="Normale 18 2 2 3" xfId="7521" xr:uid="{00000000-0005-0000-0000-0000B1910000}"/>
    <cellStyle name="Normale 18 2 2 3 2" xfId="18938" xr:uid="{00000000-0005-0000-0000-0000B2910000}"/>
    <cellStyle name="Normale 18 2 2 3 2 2" xfId="41775" xr:uid="{00000000-0005-0000-0000-0000B3910000}"/>
    <cellStyle name="Normale 18 2 2 3 3" xfId="30358" xr:uid="{00000000-0005-0000-0000-0000B4910000}"/>
    <cellStyle name="Normale 18 2 2 4" xfId="13230" xr:uid="{00000000-0005-0000-0000-0000B5910000}"/>
    <cellStyle name="Normale 18 2 2 4 2" xfId="36067" xr:uid="{00000000-0005-0000-0000-0000B6910000}"/>
    <cellStyle name="Normale 18 2 2 5" xfId="24650" xr:uid="{00000000-0005-0000-0000-0000B7910000}"/>
    <cellStyle name="Normale 18 2 3" xfId="3239" xr:uid="{00000000-0005-0000-0000-0000B8910000}"/>
    <cellStyle name="Normale 18 2 3 2" xfId="8948" xr:uid="{00000000-0005-0000-0000-0000B9910000}"/>
    <cellStyle name="Normale 18 2 3 2 2" xfId="20365" xr:uid="{00000000-0005-0000-0000-0000BA910000}"/>
    <cellStyle name="Normale 18 2 3 2 2 2" xfId="43202" xr:uid="{00000000-0005-0000-0000-0000BB910000}"/>
    <cellStyle name="Normale 18 2 3 2 3" xfId="31785" xr:uid="{00000000-0005-0000-0000-0000BC910000}"/>
    <cellStyle name="Normale 18 2 3 3" xfId="14657" xr:uid="{00000000-0005-0000-0000-0000BD910000}"/>
    <cellStyle name="Normale 18 2 3 3 2" xfId="37494" xr:uid="{00000000-0005-0000-0000-0000BE910000}"/>
    <cellStyle name="Normale 18 2 3 4" xfId="26077" xr:uid="{00000000-0005-0000-0000-0000BF910000}"/>
    <cellStyle name="Normale 18 2 4" xfId="6094" xr:uid="{00000000-0005-0000-0000-0000C0910000}"/>
    <cellStyle name="Normale 18 2 4 2" xfId="17511" xr:uid="{00000000-0005-0000-0000-0000C1910000}"/>
    <cellStyle name="Normale 18 2 4 2 2" xfId="40348" xr:uid="{00000000-0005-0000-0000-0000C2910000}"/>
    <cellStyle name="Normale 18 2 4 3" xfId="28931" xr:uid="{00000000-0005-0000-0000-0000C3910000}"/>
    <cellStyle name="Normale 18 2 5" xfId="11803" xr:uid="{00000000-0005-0000-0000-0000C4910000}"/>
    <cellStyle name="Normale 18 2 5 2" xfId="34640" xr:uid="{00000000-0005-0000-0000-0000C5910000}"/>
    <cellStyle name="Normale 18 2 6" xfId="23223" xr:uid="{00000000-0005-0000-0000-0000C6910000}"/>
    <cellStyle name="Normale 18 3" xfId="1779" xr:uid="{00000000-0005-0000-0000-0000C7910000}"/>
    <cellStyle name="Normale 18 3 2" xfId="4635" xr:uid="{00000000-0005-0000-0000-0000C8910000}"/>
    <cellStyle name="Normale 18 3 2 2" xfId="10344" xr:uid="{00000000-0005-0000-0000-0000C9910000}"/>
    <cellStyle name="Normale 18 3 2 2 2" xfId="21761" xr:uid="{00000000-0005-0000-0000-0000CA910000}"/>
    <cellStyle name="Normale 18 3 2 2 2 2" xfId="44598" xr:uid="{00000000-0005-0000-0000-0000CB910000}"/>
    <cellStyle name="Normale 18 3 2 2 3" xfId="33181" xr:uid="{00000000-0005-0000-0000-0000CC910000}"/>
    <cellStyle name="Normale 18 3 2 3" xfId="16053" xr:uid="{00000000-0005-0000-0000-0000CD910000}"/>
    <cellStyle name="Normale 18 3 2 3 2" xfId="38890" xr:uid="{00000000-0005-0000-0000-0000CE910000}"/>
    <cellStyle name="Normale 18 3 2 4" xfId="27473" xr:uid="{00000000-0005-0000-0000-0000CF910000}"/>
    <cellStyle name="Normale 18 3 3" xfId="7490" xr:uid="{00000000-0005-0000-0000-0000D0910000}"/>
    <cellStyle name="Normale 18 3 3 2" xfId="18907" xr:uid="{00000000-0005-0000-0000-0000D1910000}"/>
    <cellStyle name="Normale 18 3 3 2 2" xfId="41744" xr:uid="{00000000-0005-0000-0000-0000D2910000}"/>
    <cellStyle name="Normale 18 3 3 3" xfId="30327" xr:uid="{00000000-0005-0000-0000-0000D3910000}"/>
    <cellStyle name="Normale 18 3 4" xfId="13199" xr:uid="{00000000-0005-0000-0000-0000D4910000}"/>
    <cellStyle name="Normale 18 3 4 2" xfId="36036" xr:uid="{00000000-0005-0000-0000-0000D5910000}"/>
    <cellStyle name="Normale 18 3 5" xfId="24619" xr:uid="{00000000-0005-0000-0000-0000D6910000}"/>
    <cellStyle name="Normale 18 4" xfId="3208" xr:uid="{00000000-0005-0000-0000-0000D7910000}"/>
    <cellStyle name="Normale 18 4 2" xfId="8917" xr:uid="{00000000-0005-0000-0000-0000D8910000}"/>
    <cellStyle name="Normale 18 4 2 2" xfId="20334" xr:uid="{00000000-0005-0000-0000-0000D9910000}"/>
    <cellStyle name="Normale 18 4 2 2 2" xfId="43171" xr:uid="{00000000-0005-0000-0000-0000DA910000}"/>
    <cellStyle name="Normale 18 4 2 3" xfId="31754" xr:uid="{00000000-0005-0000-0000-0000DB910000}"/>
    <cellStyle name="Normale 18 4 3" xfId="14626" xr:uid="{00000000-0005-0000-0000-0000DC910000}"/>
    <cellStyle name="Normale 18 4 3 2" xfId="37463" xr:uid="{00000000-0005-0000-0000-0000DD910000}"/>
    <cellStyle name="Normale 18 4 4" xfId="26046" xr:uid="{00000000-0005-0000-0000-0000DE910000}"/>
    <cellStyle name="Normale 18 5" xfId="6063" xr:uid="{00000000-0005-0000-0000-0000DF910000}"/>
    <cellStyle name="Normale 18 5 2" xfId="17480" xr:uid="{00000000-0005-0000-0000-0000E0910000}"/>
    <cellStyle name="Normale 18 5 2 2" xfId="40317" xr:uid="{00000000-0005-0000-0000-0000E1910000}"/>
    <cellStyle name="Normale 18 5 3" xfId="28900" xr:uid="{00000000-0005-0000-0000-0000E2910000}"/>
    <cellStyle name="Normale 18 6" xfId="11772" xr:uid="{00000000-0005-0000-0000-0000E3910000}"/>
    <cellStyle name="Normale 18 6 2" xfId="34609" xr:uid="{00000000-0005-0000-0000-0000E4910000}"/>
    <cellStyle name="Normale 18 7" xfId="23192" xr:uid="{00000000-0005-0000-0000-0000E5910000}"/>
    <cellStyle name="Normale 19" xfId="3" xr:uid="{00000000-0005-0000-0000-0000E6910000}"/>
    <cellStyle name="Normale 19 2" xfId="1811" xr:uid="{00000000-0005-0000-0000-0000E7910000}"/>
    <cellStyle name="Normale 19 2 2" xfId="4667" xr:uid="{00000000-0005-0000-0000-0000E8910000}"/>
    <cellStyle name="Normale 19 2 2 2" xfId="10376" xr:uid="{00000000-0005-0000-0000-0000E9910000}"/>
    <cellStyle name="Normale 19 2 2 2 2" xfId="21793" xr:uid="{00000000-0005-0000-0000-0000EA910000}"/>
    <cellStyle name="Normale 19 2 2 2 2 2" xfId="44630" xr:uid="{00000000-0005-0000-0000-0000EB910000}"/>
    <cellStyle name="Normale 19 2 2 2 3" xfId="33213" xr:uid="{00000000-0005-0000-0000-0000EC910000}"/>
    <cellStyle name="Normale 19 2 2 3" xfId="16085" xr:uid="{00000000-0005-0000-0000-0000ED910000}"/>
    <cellStyle name="Normale 19 2 2 3 2" xfId="38922" xr:uid="{00000000-0005-0000-0000-0000EE910000}"/>
    <cellStyle name="Normale 19 2 2 4" xfId="27505" xr:uid="{00000000-0005-0000-0000-0000EF910000}"/>
    <cellStyle name="Normale 19 2 3" xfId="7522" xr:uid="{00000000-0005-0000-0000-0000F0910000}"/>
    <cellStyle name="Normale 19 2 3 2" xfId="18939" xr:uid="{00000000-0005-0000-0000-0000F1910000}"/>
    <cellStyle name="Normale 19 2 3 2 2" xfId="41776" xr:uid="{00000000-0005-0000-0000-0000F2910000}"/>
    <cellStyle name="Normale 19 2 3 3" xfId="30359" xr:uid="{00000000-0005-0000-0000-0000F3910000}"/>
    <cellStyle name="Normale 19 2 4" xfId="13231" xr:uid="{00000000-0005-0000-0000-0000F4910000}"/>
    <cellStyle name="Normale 19 2 4 2" xfId="36068" xr:uid="{00000000-0005-0000-0000-0000F5910000}"/>
    <cellStyle name="Normale 19 2 5" xfId="24651" xr:uid="{00000000-0005-0000-0000-0000F6910000}"/>
    <cellStyle name="Normale 19 3" xfId="3240" xr:uid="{00000000-0005-0000-0000-0000F7910000}"/>
    <cellStyle name="Normale 19 3 2" xfId="8949" xr:uid="{00000000-0005-0000-0000-0000F8910000}"/>
    <cellStyle name="Normale 19 3 2 2" xfId="20366" xr:uid="{00000000-0005-0000-0000-0000F9910000}"/>
    <cellStyle name="Normale 19 3 2 2 2" xfId="43203" xr:uid="{00000000-0005-0000-0000-0000FA910000}"/>
    <cellStyle name="Normale 19 3 2 3" xfId="31786" xr:uid="{00000000-0005-0000-0000-0000FB910000}"/>
    <cellStyle name="Normale 19 3 3" xfId="14658" xr:uid="{00000000-0005-0000-0000-0000FC910000}"/>
    <cellStyle name="Normale 19 3 3 2" xfId="37495" xr:uid="{00000000-0005-0000-0000-0000FD910000}"/>
    <cellStyle name="Normale 19 3 4" xfId="26078" xr:uid="{00000000-0005-0000-0000-0000FE910000}"/>
    <cellStyle name="Normale 19 4" xfId="6095" xr:uid="{00000000-0005-0000-0000-0000FF910000}"/>
    <cellStyle name="Normale 19 4 2" xfId="17512" xr:uid="{00000000-0005-0000-0000-000000920000}"/>
    <cellStyle name="Normale 19 4 2 2" xfId="40349" xr:uid="{00000000-0005-0000-0000-000001920000}"/>
    <cellStyle name="Normale 19 4 3" xfId="28932" xr:uid="{00000000-0005-0000-0000-000002920000}"/>
    <cellStyle name="Normale 19 5" xfId="11804" xr:uid="{00000000-0005-0000-0000-000003920000}"/>
    <cellStyle name="Normale 19 5 2" xfId="34641" xr:uid="{00000000-0005-0000-0000-000004920000}"/>
    <cellStyle name="Normale 19 6" xfId="23224" xr:uid="{00000000-0005-0000-0000-000005920000}"/>
    <cellStyle name="Normale 19 7" xfId="46016" xr:uid="{00000000-0005-0000-0000-000006920000}"/>
    <cellStyle name="Normale 19 8" xfId="146" xr:uid="{00000000-0005-0000-0000-000007920000}"/>
    <cellStyle name="Normale 2" xfId="22" xr:uid="{00000000-0005-0000-0000-000008920000}"/>
    <cellStyle name="Normale 2 2" xfId="15" xr:uid="{00000000-0005-0000-0000-000009920000}"/>
    <cellStyle name="Normale 2 2 10" xfId="23171" xr:uid="{00000000-0005-0000-0000-00000A920000}"/>
    <cellStyle name="Normale 2 2 2" xfId="64" xr:uid="{00000000-0005-0000-0000-00000B920000}"/>
    <cellStyle name="Normale 2 2 2 2" xfId="228" xr:uid="{00000000-0005-0000-0000-00000C920000}"/>
    <cellStyle name="Normale 2 2 3" xfId="84" xr:uid="{00000000-0005-0000-0000-00000D920000}"/>
    <cellStyle name="Normale 2 2 3 2" xfId="8" xr:uid="{00000000-0005-0000-0000-00000E920000}"/>
    <cellStyle name="Normale 2 2 3 3" xfId="1789" xr:uid="{00000000-0005-0000-0000-00000F920000}"/>
    <cellStyle name="Normale 2 2 3 3 2" xfId="4645" xr:uid="{00000000-0005-0000-0000-000010920000}"/>
    <cellStyle name="Normale 2 2 3 3 2 2" xfId="10354" xr:uid="{00000000-0005-0000-0000-000011920000}"/>
    <cellStyle name="Normale 2 2 3 3 2 2 2" xfId="21771" xr:uid="{00000000-0005-0000-0000-000012920000}"/>
    <cellStyle name="Normale 2 2 3 3 2 2 2 2" xfId="44608" xr:uid="{00000000-0005-0000-0000-000013920000}"/>
    <cellStyle name="Normale 2 2 3 3 2 2 3" xfId="33191" xr:uid="{00000000-0005-0000-0000-000014920000}"/>
    <cellStyle name="Normale 2 2 3 3 2 3" xfId="16063" xr:uid="{00000000-0005-0000-0000-000015920000}"/>
    <cellStyle name="Normale 2 2 3 3 2 3 2" xfId="38900" xr:uid="{00000000-0005-0000-0000-000016920000}"/>
    <cellStyle name="Normale 2 2 3 3 2 4" xfId="27483" xr:uid="{00000000-0005-0000-0000-000017920000}"/>
    <cellStyle name="Normale 2 2 3 3 3" xfId="7500" xr:uid="{00000000-0005-0000-0000-000018920000}"/>
    <cellStyle name="Normale 2 2 3 3 3 2" xfId="18917" xr:uid="{00000000-0005-0000-0000-000019920000}"/>
    <cellStyle name="Normale 2 2 3 3 3 2 2" xfId="41754" xr:uid="{00000000-0005-0000-0000-00001A920000}"/>
    <cellStyle name="Normale 2 2 3 3 3 3" xfId="30337" xr:uid="{00000000-0005-0000-0000-00001B920000}"/>
    <cellStyle name="Normale 2 2 3 3 4" xfId="13209" xr:uid="{00000000-0005-0000-0000-00001C920000}"/>
    <cellStyle name="Normale 2 2 3 3 4 2" xfId="36046" xr:uid="{00000000-0005-0000-0000-00001D920000}"/>
    <cellStyle name="Normale 2 2 3 3 5" xfId="24629" xr:uid="{00000000-0005-0000-0000-00001E920000}"/>
    <cellStyle name="Normale 2 2 3 4" xfId="3218" xr:uid="{00000000-0005-0000-0000-00001F920000}"/>
    <cellStyle name="Normale 2 2 3 4 2" xfId="8927" xr:uid="{00000000-0005-0000-0000-000020920000}"/>
    <cellStyle name="Normale 2 2 3 4 2 2" xfId="20344" xr:uid="{00000000-0005-0000-0000-000021920000}"/>
    <cellStyle name="Normale 2 2 3 4 2 2 2" xfId="43181" xr:uid="{00000000-0005-0000-0000-000022920000}"/>
    <cellStyle name="Normale 2 2 3 4 2 3" xfId="31764" xr:uid="{00000000-0005-0000-0000-000023920000}"/>
    <cellStyle name="Normale 2 2 3 4 3" xfId="14636" xr:uid="{00000000-0005-0000-0000-000024920000}"/>
    <cellStyle name="Normale 2 2 3 4 3 2" xfId="37473" xr:uid="{00000000-0005-0000-0000-000025920000}"/>
    <cellStyle name="Normale 2 2 3 4 4" xfId="26056" xr:uid="{00000000-0005-0000-0000-000026920000}"/>
    <cellStyle name="Normale 2 2 3 5" xfId="6073" xr:uid="{00000000-0005-0000-0000-000027920000}"/>
    <cellStyle name="Normale 2 2 3 5 2" xfId="17490" xr:uid="{00000000-0005-0000-0000-000028920000}"/>
    <cellStyle name="Normale 2 2 3 5 2 2" xfId="40327" xr:uid="{00000000-0005-0000-0000-000029920000}"/>
    <cellStyle name="Normale 2 2 3 5 3" xfId="28910" xr:uid="{00000000-0005-0000-0000-00002A920000}"/>
    <cellStyle name="Normale 2 2 3 6" xfId="11782" xr:uid="{00000000-0005-0000-0000-00002B920000}"/>
    <cellStyle name="Normale 2 2 3 6 2" xfId="34619" xr:uid="{00000000-0005-0000-0000-00002C920000}"/>
    <cellStyle name="Normale 2 2 3 7" xfId="23202" xr:uid="{00000000-0005-0000-0000-00002D920000}"/>
    <cellStyle name="Normale 2 2 4" xfId="186" xr:uid="{00000000-0005-0000-0000-00002E920000}"/>
    <cellStyle name="Normale 2 2 4 2" xfId="1837" xr:uid="{00000000-0005-0000-0000-00002F920000}"/>
    <cellStyle name="Normale 2 2 4 2 2" xfId="4693" xr:uid="{00000000-0005-0000-0000-000030920000}"/>
    <cellStyle name="Normale 2 2 4 2 2 2" xfId="10402" xr:uid="{00000000-0005-0000-0000-000031920000}"/>
    <cellStyle name="Normale 2 2 4 2 2 2 2" xfId="21819" xr:uid="{00000000-0005-0000-0000-000032920000}"/>
    <cellStyle name="Normale 2 2 4 2 2 2 2 2" xfId="44656" xr:uid="{00000000-0005-0000-0000-000033920000}"/>
    <cellStyle name="Normale 2 2 4 2 2 2 3" xfId="33239" xr:uid="{00000000-0005-0000-0000-000034920000}"/>
    <cellStyle name="Normale 2 2 4 2 2 3" xfId="16111" xr:uid="{00000000-0005-0000-0000-000035920000}"/>
    <cellStyle name="Normale 2 2 4 2 2 3 2" xfId="38948" xr:uid="{00000000-0005-0000-0000-000036920000}"/>
    <cellStyle name="Normale 2 2 4 2 2 4" xfId="27531" xr:uid="{00000000-0005-0000-0000-000037920000}"/>
    <cellStyle name="Normale 2 2 4 2 3" xfId="7548" xr:uid="{00000000-0005-0000-0000-000038920000}"/>
    <cellStyle name="Normale 2 2 4 2 3 2" xfId="18965" xr:uid="{00000000-0005-0000-0000-000039920000}"/>
    <cellStyle name="Normale 2 2 4 2 3 2 2" xfId="41802" xr:uid="{00000000-0005-0000-0000-00003A920000}"/>
    <cellStyle name="Normale 2 2 4 2 3 3" xfId="30385" xr:uid="{00000000-0005-0000-0000-00003B920000}"/>
    <cellStyle name="Normale 2 2 4 2 4" xfId="13257" xr:uid="{00000000-0005-0000-0000-00003C920000}"/>
    <cellStyle name="Normale 2 2 4 2 4 2" xfId="36094" xr:uid="{00000000-0005-0000-0000-00003D920000}"/>
    <cellStyle name="Normale 2 2 4 2 5" xfId="24677" xr:uid="{00000000-0005-0000-0000-00003E920000}"/>
    <cellStyle name="Normale 2 2 4 3" xfId="3266" xr:uid="{00000000-0005-0000-0000-00003F920000}"/>
    <cellStyle name="Normale 2 2 4 3 2" xfId="8975" xr:uid="{00000000-0005-0000-0000-000040920000}"/>
    <cellStyle name="Normale 2 2 4 3 2 2" xfId="20392" xr:uid="{00000000-0005-0000-0000-000041920000}"/>
    <cellStyle name="Normale 2 2 4 3 2 2 2" xfId="43229" xr:uid="{00000000-0005-0000-0000-000042920000}"/>
    <cellStyle name="Normale 2 2 4 3 2 3" xfId="31812" xr:uid="{00000000-0005-0000-0000-000043920000}"/>
    <cellStyle name="Normale 2 2 4 3 3" xfId="14684" xr:uid="{00000000-0005-0000-0000-000044920000}"/>
    <cellStyle name="Normale 2 2 4 3 3 2" xfId="37521" xr:uid="{00000000-0005-0000-0000-000045920000}"/>
    <cellStyle name="Normale 2 2 4 3 4" xfId="26104" xr:uid="{00000000-0005-0000-0000-000046920000}"/>
    <cellStyle name="Normale 2 2 4 4" xfId="6121" xr:uid="{00000000-0005-0000-0000-000047920000}"/>
    <cellStyle name="Normale 2 2 4 4 2" xfId="17538" xr:uid="{00000000-0005-0000-0000-000048920000}"/>
    <cellStyle name="Normale 2 2 4 4 2 2" xfId="40375" xr:uid="{00000000-0005-0000-0000-000049920000}"/>
    <cellStyle name="Normale 2 2 4 4 3" xfId="28958" xr:uid="{00000000-0005-0000-0000-00004A920000}"/>
    <cellStyle name="Normale 2 2 4 5" xfId="11830" xr:uid="{00000000-0005-0000-0000-00004B920000}"/>
    <cellStyle name="Normale 2 2 4 5 2" xfId="34667" xr:uid="{00000000-0005-0000-0000-00004C920000}"/>
    <cellStyle name="Normale 2 2 4 6" xfId="23250" xr:uid="{00000000-0005-0000-0000-00004D920000}"/>
    <cellStyle name="Normale 2 2 5" xfId="165" xr:uid="{00000000-0005-0000-0000-00004E920000}"/>
    <cellStyle name="Normale 2 2 6" xfId="1758" xr:uid="{00000000-0005-0000-0000-00004F920000}"/>
    <cellStyle name="Normale 2 2 6 2" xfId="4614" xr:uid="{00000000-0005-0000-0000-000050920000}"/>
    <cellStyle name="Normale 2 2 6 2 2" xfId="10323" xr:uid="{00000000-0005-0000-0000-000051920000}"/>
    <cellStyle name="Normale 2 2 6 2 2 2" xfId="21740" xr:uid="{00000000-0005-0000-0000-000052920000}"/>
    <cellStyle name="Normale 2 2 6 2 2 2 2" xfId="44577" xr:uid="{00000000-0005-0000-0000-000053920000}"/>
    <cellStyle name="Normale 2 2 6 2 2 3" xfId="33160" xr:uid="{00000000-0005-0000-0000-000054920000}"/>
    <cellStyle name="Normale 2 2 6 2 3" xfId="16032" xr:uid="{00000000-0005-0000-0000-000055920000}"/>
    <cellStyle name="Normale 2 2 6 2 3 2" xfId="38869" xr:uid="{00000000-0005-0000-0000-000056920000}"/>
    <cellStyle name="Normale 2 2 6 2 4" xfId="27452" xr:uid="{00000000-0005-0000-0000-000057920000}"/>
    <cellStyle name="Normale 2 2 6 3" xfId="7469" xr:uid="{00000000-0005-0000-0000-000058920000}"/>
    <cellStyle name="Normale 2 2 6 3 2" xfId="18886" xr:uid="{00000000-0005-0000-0000-000059920000}"/>
    <cellStyle name="Normale 2 2 6 3 2 2" xfId="41723" xr:uid="{00000000-0005-0000-0000-00005A920000}"/>
    <cellStyle name="Normale 2 2 6 3 3" xfId="30306" xr:uid="{00000000-0005-0000-0000-00005B920000}"/>
    <cellStyle name="Normale 2 2 6 4" xfId="13178" xr:uid="{00000000-0005-0000-0000-00005C920000}"/>
    <cellStyle name="Normale 2 2 6 4 2" xfId="36015" xr:uid="{00000000-0005-0000-0000-00005D920000}"/>
    <cellStyle name="Normale 2 2 6 5" xfId="24598" xr:uid="{00000000-0005-0000-0000-00005E920000}"/>
    <cellStyle name="Normale 2 2 7" xfId="3187" xr:uid="{00000000-0005-0000-0000-00005F920000}"/>
    <cellStyle name="Normale 2 2 7 2" xfId="8896" xr:uid="{00000000-0005-0000-0000-000060920000}"/>
    <cellStyle name="Normale 2 2 7 2 2" xfId="20313" xr:uid="{00000000-0005-0000-0000-000061920000}"/>
    <cellStyle name="Normale 2 2 7 2 2 2" xfId="43150" xr:uid="{00000000-0005-0000-0000-000062920000}"/>
    <cellStyle name="Normale 2 2 7 2 3" xfId="31733" xr:uid="{00000000-0005-0000-0000-000063920000}"/>
    <cellStyle name="Normale 2 2 7 3" xfId="14605" xr:uid="{00000000-0005-0000-0000-000064920000}"/>
    <cellStyle name="Normale 2 2 7 3 2" xfId="37442" xr:uid="{00000000-0005-0000-0000-000065920000}"/>
    <cellStyle name="Normale 2 2 7 4" xfId="26025" xr:uid="{00000000-0005-0000-0000-000066920000}"/>
    <cellStyle name="Normale 2 2 8" xfId="6042" xr:uid="{00000000-0005-0000-0000-000067920000}"/>
    <cellStyle name="Normale 2 2 8 2" xfId="17459" xr:uid="{00000000-0005-0000-0000-000068920000}"/>
    <cellStyle name="Normale 2 2 8 2 2" xfId="40296" xr:uid="{00000000-0005-0000-0000-000069920000}"/>
    <cellStyle name="Normale 2 2 8 3" xfId="28879" xr:uid="{00000000-0005-0000-0000-00006A920000}"/>
    <cellStyle name="Normale 2 2 9" xfId="11751" xr:uid="{00000000-0005-0000-0000-00006B920000}"/>
    <cellStyle name="Normale 2 2 9 2" xfId="34588" xr:uid="{00000000-0005-0000-0000-00006C920000}"/>
    <cellStyle name="Normale 2 2_Esteso dl" xfId="749" xr:uid="{00000000-0005-0000-0000-00006D920000}"/>
    <cellStyle name="Normale 2 3" xfId="59" xr:uid="{00000000-0005-0000-0000-00006E920000}"/>
    <cellStyle name="Normale 2 3 2" xfId="10" xr:uid="{00000000-0005-0000-0000-00006F920000}"/>
    <cellStyle name="Normale 2 3 2 2" xfId="260" xr:uid="{00000000-0005-0000-0000-000070920000}"/>
    <cellStyle name="Normale 2 4" xfId="70" xr:uid="{00000000-0005-0000-0000-000071920000}"/>
    <cellStyle name="Normale 2 4 2" xfId="1780" xr:uid="{00000000-0005-0000-0000-000072920000}"/>
    <cellStyle name="Normale 2 4 2 2" xfId="4636" xr:uid="{00000000-0005-0000-0000-000073920000}"/>
    <cellStyle name="Normale 2 4 2 2 2" xfId="10345" xr:uid="{00000000-0005-0000-0000-000074920000}"/>
    <cellStyle name="Normale 2 4 2 2 2 2" xfId="21762" xr:uid="{00000000-0005-0000-0000-000075920000}"/>
    <cellStyle name="Normale 2 4 2 2 2 2 2" xfId="44599" xr:uid="{00000000-0005-0000-0000-000076920000}"/>
    <cellStyle name="Normale 2 4 2 2 2 3" xfId="33182" xr:uid="{00000000-0005-0000-0000-000077920000}"/>
    <cellStyle name="Normale 2 4 2 2 3" xfId="16054" xr:uid="{00000000-0005-0000-0000-000078920000}"/>
    <cellStyle name="Normale 2 4 2 2 3 2" xfId="38891" xr:uid="{00000000-0005-0000-0000-000079920000}"/>
    <cellStyle name="Normale 2 4 2 2 4" xfId="27474" xr:uid="{00000000-0005-0000-0000-00007A920000}"/>
    <cellStyle name="Normale 2 4 2 3" xfId="7491" xr:uid="{00000000-0005-0000-0000-00007B920000}"/>
    <cellStyle name="Normale 2 4 2 3 2" xfId="18908" xr:uid="{00000000-0005-0000-0000-00007C920000}"/>
    <cellStyle name="Normale 2 4 2 3 2 2" xfId="41745" xr:uid="{00000000-0005-0000-0000-00007D920000}"/>
    <cellStyle name="Normale 2 4 2 3 3" xfId="30328" xr:uid="{00000000-0005-0000-0000-00007E920000}"/>
    <cellStyle name="Normale 2 4 2 4" xfId="13200" xr:uid="{00000000-0005-0000-0000-00007F920000}"/>
    <cellStyle name="Normale 2 4 2 4 2" xfId="36037" xr:uid="{00000000-0005-0000-0000-000080920000}"/>
    <cellStyle name="Normale 2 4 2 5" xfId="24620" xr:uid="{00000000-0005-0000-0000-000081920000}"/>
    <cellStyle name="Normale 2 4 3" xfId="3209" xr:uid="{00000000-0005-0000-0000-000082920000}"/>
    <cellStyle name="Normale 2 4 3 2" xfId="8918" xr:uid="{00000000-0005-0000-0000-000083920000}"/>
    <cellStyle name="Normale 2 4 3 2 2" xfId="20335" xr:uid="{00000000-0005-0000-0000-000084920000}"/>
    <cellStyle name="Normale 2 4 3 2 2 2" xfId="43172" xr:uid="{00000000-0005-0000-0000-000085920000}"/>
    <cellStyle name="Normale 2 4 3 2 3" xfId="31755" xr:uid="{00000000-0005-0000-0000-000086920000}"/>
    <cellStyle name="Normale 2 4 3 3" xfId="14627" xr:uid="{00000000-0005-0000-0000-000087920000}"/>
    <cellStyle name="Normale 2 4 3 3 2" xfId="37464" xr:uid="{00000000-0005-0000-0000-000088920000}"/>
    <cellStyle name="Normale 2 4 3 4" xfId="26047" xr:uid="{00000000-0005-0000-0000-000089920000}"/>
    <cellStyle name="Normale 2 4 4" xfId="6064" xr:uid="{00000000-0005-0000-0000-00008A920000}"/>
    <cellStyle name="Normale 2 4 4 2" xfId="17481" xr:uid="{00000000-0005-0000-0000-00008B920000}"/>
    <cellStyle name="Normale 2 4 4 2 2" xfId="40318" xr:uid="{00000000-0005-0000-0000-00008C920000}"/>
    <cellStyle name="Normale 2 4 4 3" xfId="28901" xr:uid="{00000000-0005-0000-0000-00008D920000}"/>
    <cellStyle name="Normale 2 4 5" xfId="11773" xr:uid="{00000000-0005-0000-0000-00008E920000}"/>
    <cellStyle name="Normale 2 4 5 2" xfId="34610" xr:uid="{00000000-0005-0000-0000-00008F920000}"/>
    <cellStyle name="Normale 2 4 6" xfId="23193" xr:uid="{00000000-0005-0000-0000-000090920000}"/>
    <cellStyle name="Normale 2 5" xfId="1748" xr:uid="{00000000-0005-0000-0000-000091920000}"/>
    <cellStyle name="Normale 2 5 2" xfId="4605" xr:uid="{00000000-0005-0000-0000-000092920000}"/>
    <cellStyle name="Normale 2 5 2 2" xfId="10314" xr:uid="{00000000-0005-0000-0000-000093920000}"/>
    <cellStyle name="Normale 2 5 2 2 2" xfId="21731" xr:uid="{00000000-0005-0000-0000-000094920000}"/>
    <cellStyle name="Normale 2 5 2 2 2 2" xfId="44568" xr:uid="{00000000-0005-0000-0000-000095920000}"/>
    <cellStyle name="Normale 2 5 2 2 3" xfId="33151" xr:uid="{00000000-0005-0000-0000-000096920000}"/>
    <cellStyle name="Normale 2 5 2 3" xfId="16023" xr:uid="{00000000-0005-0000-0000-000097920000}"/>
    <cellStyle name="Normale 2 5 2 3 2" xfId="38860" xr:uid="{00000000-0005-0000-0000-000098920000}"/>
    <cellStyle name="Normale 2 5 2 4" xfId="27443" xr:uid="{00000000-0005-0000-0000-000099920000}"/>
    <cellStyle name="Normale 2 5 3" xfId="7460" xr:uid="{00000000-0005-0000-0000-00009A920000}"/>
    <cellStyle name="Normale 2 5 3 2" xfId="18877" xr:uid="{00000000-0005-0000-0000-00009B920000}"/>
    <cellStyle name="Normale 2 5 3 2 2" xfId="41714" xr:uid="{00000000-0005-0000-0000-00009C920000}"/>
    <cellStyle name="Normale 2 5 3 3" xfId="30297" xr:uid="{00000000-0005-0000-0000-00009D920000}"/>
    <cellStyle name="Normale 2 5 4" xfId="13169" xr:uid="{00000000-0005-0000-0000-00009E920000}"/>
    <cellStyle name="Normale 2 5 4 2" xfId="36006" xr:uid="{00000000-0005-0000-0000-00009F920000}"/>
    <cellStyle name="Normale 2 5 5" xfId="24589" xr:uid="{00000000-0005-0000-0000-0000A0920000}"/>
    <cellStyle name="Normale 2 6" xfId="3177" xr:uid="{00000000-0005-0000-0000-0000A1920000}"/>
    <cellStyle name="Normale 2 6 2" xfId="8887" xr:uid="{00000000-0005-0000-0000-0000A2920000}"/>
    <cellStyle name="Normale 2 6 2 2" xfId="20304" xr:uid="{00000000-0005-0000-0000-0000A3920000}"/>
    <cellStyle name="Normale 2 6 2 2 2" xfId="43141" xr:uid="{00000000-0005-0000-0000-0000A4920000}"/>
    <cellStyle name="Normale 2 6 2 3" xfId="31724" xr:uid="{00000000-0005-0000-0000-0000A5920000}"/>
    <cellStyle name="Normale 2 6 3" xfId="14596" xr:uid="{00000000-0005-0000-0000-0000A6920000}"/>
    <cellStyle name="Normale 2 6 3 2" xfId="37433" xr:uid="{00000000-0005-0000-0000-0000A7920000}"/>
    <cellStyle name="Normale 2 6 4" xfId="26016" xr:uid="{00000000-0005-0000-0000-0000A8920000}"/>
    <cellStyle name="Normale 2 7" xfId="6032" xr:uid="{00000000-0005-0000-0000-0000A9920000}"/>
    <cellStyle name="Normale 2 7 2" xfId="17450" xr:uid="{00000000-0005-0000-0000-0000AA920000}"/>
    <cellStyle name="Normale 2 7 2 2" xfId="40287" xr:uid="{00000000-0005-0000-0000-0000AB920000}"/>
    <cellStyle name="Normale 2 7 3" xfId="28870" xr:uid="{00000000-0005-0000-0000-0000AC920000}"/>
    <cellStyle name="Normale 2 8" xfId="11741" xr:uid="{00000000-0005-0000-0000-0000AD920000}"/>
    <cellStyle name="Normale 2 8 2" xfId="34579" xr:uid="{00000000-0005-0000-0000-0000AE920000}"/>
    <cellStyle name="Normale 2 9" xfId="23161" xr:uid="{00000000-0005-0000-0000-0000AF920000}"/>
    <cellStyle name="Normale 2_Esteso dl" xfId="742" xr:uid="{00000000-0005-0000-0000-0000B0920000}"/>
    <cellStyle name="Normale 20" xfId="151" xr:uid="{00000000-0005-0000-0000-0000B1920000}"/>
    <cellStyle name="Normale 20 2" xfId="1816" xr:uid="{00000000-0005-0000-0000-0000B2920000}"/>
    <cellStyle name="Normale 20 2 2" xfId="4672" xr:uid="{00000000-0005-0000-0000-0000B3920000}"/>
    <cellStyle name="Normale 20 2 2 2" xfId="10381" xr:uid="{00000000-0005-0000-0000-0000B4920000}"/>
    <cellStyle name="Normale 20 2 2 2 2" xfId="21798" xr:uid="{00000000-0005-0000-0000-0000B5920000}"/>
    <cellStyle name="Normale 20 2 2 2 2 2" xfId="44635" xr:uid="{00000000-0005-0000-0000-0000B6920000}"/>
    <cellStyle name="Normale 20 2 2 2 3" xfId="33218" xr:uid="{00000000-0005-0000-0000-0000B7920000}"/>
    <cellStyle name="Normale 20 2 2 3" xfId="16090" xr:uid="{00000000-0005-0000-0000-0000B8920000}"/>
    <cellStyle name="Normale 20 2 2 3 2" xfId="38927" xr:uid="{00000000-0005-0000-0000-0000B9920000}"/>
    <cellStyle name="Normale 20 2 2 4" xfId="27510" xr:uid="{00000000-0005-0000-0000-0000BA920000}"/>
    <cellStyle name="Normale 20 2 3" xfId="7527" xr:uid="{00000000-0005-0000-0000-0000BB920000}"/>
    <cellStyle name="Normale 20 2 3 2" xfId="18944" xr:uid="{00000000-0005-0000-0000-0000BC920000}"/>
    <cellStyle name="Normale 20 2 3 2 2" xfId="41781" xr:uid="{00000000-0005-0000-0000-0000BD920000}"/>
    <cellStyle name="Normale 20 2 3 3" xfId="30364" xr:uid="{00000000-0005-0000-0000-0000BE920000}"/>
    <cellStyle name="Normale 20 2 4" xfId="13236" xr:uid="{00000000-0005-0000-0000-0000BF920000}"/>
    <cellStyle name="Normale 20 2 4 2" xfId="36073" xr:uid="{00000000-0005-0000-0000-0000C0920000}"/>
    <cellStyle name="Normale 20 2 5" xfId="24656" xr:uid="{00000000-0005-0000-0000-0000C1920000}"/>
    <cellStyle name="Normale 20 3" xfId="3245" xr:uid="{00000000-0005-0000-0000-0000C2920000}"/>
    <cellStyle name="Normale 20 3 2" xfId="8954" xr:uid="{00000000-0005-0000-0000-0000C3920000}"/>
    <cellStyle name="Normale 20 3 2 2" xfId="20371" xr:uid="{00000000-0005-0000-0000-0000C4920000}"/>
    <cellStyle name="Normale 20 3 2 2 2" xfId="43208" xr:uid="{00000000-0005-0000-0000-0000C5920000}"/>
    <cellStyle name="Normale 20 3 2 3" xfId="31791" xr:uid="{00000000-0005-0000-0000-0000C6920000}"/>
    <cellStyle name="Normale 20 3 3" xfId="14663" xr:uid="{00000000-0005-0000-0000-0000C7920000}"/>
    <cellStyle name="Normale 20 3 3 2" xfId="37500" xr:uid="{00000000-0005-0000-0000-0000C8920000}"/>
    <cellStyle name="Normale 20 3 4" xfId="26083" xr:uid="{00000000-0005-0000-0000-0000C9920000}"/>
    <cellStyle name="Normale 20 4" xfId="6100" xr:uid="{00000000-0005-0000-0000-0000CA920000}"/>
    <cellStyle name="Normale 20 4 2" xfId="17517" xr:uid="{00000000-0005-0000-0000-0000CB920000}"/>
    <cellStyle name="Normale 20 4 2 2" xfId="40354" xr:uid="{00000000-0005-0000-0000-0000CC920000}"/>
    <cellStyle name="Normale 20 4 3" xfId="28937" xr:uid="{00000000-0005-0000-0000-0000CD920000}"/>
    <cellStyle name="Normale 20 5" xfId="11809" xr:uid="{00000000-0005-0000-0000-0000CE920000}"/>
    <cellStyle name="Normale 20 5 2" xfId="34646" xr:uid="{00000000-0005-0000-0000-0000CF920000}"/>
    <cellStyle name="Normale 20 6" xfId="23229" xr:uid="{00000000-0005-0000-0000-0000D0920000}"/>
    <cellStyle name="Normale 21" xfId="1739" xr:uid="{00000000-0005-0000-0000-0000D1920000}"/>
    <cellStyle name="Normale 21 2" xfId="3167" xr:uid="{00000000-0005-0000-0000-0000D2920000}"/>
    <cellStyle name="Normale 21 2 2" xfId="6023" xr:uid="{00000000-0005-0000-0000-0000D3920000}"/>
    <cellStyle name="Normale 21 2 2 2" xfId="11731" xr:uid="{00000000-0005-0000-0000-0000D4920000}"/>
    <cellStyle name="Normale 21 2 2 2 2" xfId="23149" xr:uid="{00000000-0005-0000-0000-0000D5920000}"/>
    <cellStyle name="Normale 21 2 2 2 2 2" xfId="45986" xr:uid="{00000000-0005-0000-0000-0000D6920000}"/>
    <cellStyle name="Normale 21 2 2 2 3" xfId="34569" xr:uid="{00000000-0005-0000-0000-0000D7920000}"/>
    <cellStyle name="Normale 21 2 2 3" xfId="17441" xr:uid="{00000000-0005-0000-0000-0000D8920000}"/>
    <cellStyle name="Normale 21 2 2 3 2" xfId="40278" xr:uid="{00000000-0005-0000-0000-0000D9920000}"/>
    <cellStyle name="Normale 21 2 2 4" xfId="28861" xr:uid="{00000000-0005-0000-0000-0000DA920000}"/>
    <cellStyle name="Normale 21 2 3" xfId="8878" xr:uid="{00000000-0005-0000-0000-0000DB920000}"/>
    <cellStyle name="Normale 21 2 3 2" xfId="20295" xr:uid="{00000000-0005-0000-0000-0000DC920000}"/>
    <cellStyle name="Normale 21 2 3 2 2" xfId="43132" xr:uid="{00000000-0005-0000-0000-0000DD920000}"/>
    <cellStyle name="Normale 21 2 3 3" xfId="31715" xr:uid="{00000000-0005-0000-0000-0000DE920000}"/>
    <cellStyle name="Normale 21 2 4" xfId="14587" xr:uid="{00000000-0005-0000-0000-0000DF920000}"/>
    <cellStyle name="Normale 21 2 4 2" xfId="37424" xr:uid="{00000000-0005-0000-0000-0000E0920000}"/>
    <cellStyle name="Normale 21 2 5" xfId="26007" xr:uid="{00000000-0005-0000-0000-0000E1920000}"/>
    <cellStyle name="Normale 21 3" xfId="4596" xr:uid="{00000000-0005-0000-0000-0000E2920000}"/>
    <cellStyle name="Normale 21 3 2" xfId="10305" xr:uid="{00000000-0005-0000-0000-0000E3920000}"/>
    <cellStyle name="Normale 21 3 2 2" xfId="21722" xr:uid="{00000000-0005-0000-0000-0000E4920000}"/>
    <cellStyle name="Normale 21 3 2 2 2" xfId="44559" xr:uid="{00000000-0005-0000-0000-0000E5920000}"/>
    <cellStyle name="Normale 21 3 2 3" xfId="33142" xr:uid="{00000000-0005-0000-0000-0000E6920000}"/>
    <cellStyle name="Normale 21 3 3" xfId="16014" xr:uid="{00000000-0005-0000-0000-0000E7920000}"/>
    <cellStyle name="Normale 21 3 3 2" xfId="38851" xr:uid="{00000000-0005-0000-0000-0000E8920000}"/>
    <cellStyle name="Normale 21 3 4" xfId="27434" xr:uid="{00000000-0005-0000-0000-0000E9920000}"/>
    <cellStyle name="Normale 21 4" xfId="7451" xr:uid="{00000000-0005-0000-0000-0000EA920000}"/>
    <cellStyle name="Normale 21 4 2" xfId="18868" xr:uid="{00000000-0005-0000-0000-0000EB920000}"/>
    <cellStyle name="Normale 21 4 2 2" xfId="41705" xr:uid="{00000000-0005-0000-0000-0000EC920000}"/>
    <cellStyle name="Normale 21 4 3" xfId="30288" xr:uid="{00000000-0005-0000-0000-0000ED920000}"/>
    <cellStyle name="Normale 21 5" xfId="13160" xr:uid="{00000000-0005-0000-0000-0000EE920000}"/>
    <cellStyle name="Normale 21 5 2" xfId="35997" xr:uid="{00000000-0005-0000-0000-0000EF920000}"/>
    <cellStyle name="Normale 21 6" xfId="24580" xr:uid="{00000000-0005-0000-0000-0000F0920000}"/>
    <cellStyle name="Normale 22" xfId="1740" xr:uid="{00000000-0005-0000-0000-0000F1920000}"/>
    <cellStyle name="Normale 22 2" xfId="3168" xr:uid="{00000000-0005-0000-0000-0000F2920000}"/>
    <cellStyle name="Normale 22 2 2" xfId="6024" xr:uid="{00000000-0005-0000-0000-0000F3920000}"/>
    <cellStyle name="Normale 22 2 2 2" xfId="11732" xr:uid="{00000000-0005-0000-0000-0000F4920000}"/>
    <cellStyle name="Normale 22 2 2 2 2" xfId="23150" xr:uid="{00000000-0005-0000-0000-0000F5920000}"/>
    <cellStyle name="Normale 22 2 2 2 2 2" xfId="45987" xr:uid="{00000000-0005-0000-0000-0000F6920000}"/>
    <cellStyle name="Normale 22 2 2 2 3" xfId="34570" xr:uid="{00000000-0005-0000-0000-0000F7920000}"/>
    <cellStyle name="Normale 22 2 2 3" xfId="17442" xr:uid="{00000000-0005-0000-0000-0000F8920000}"/>
    <cellStyle name="Normale 22 2 2 3 2" xfId="40279" xr:uid="{00000000-0005-0000-0000-0000F9920000}"/>
    <cellStyle name="Normale 22 2 2 4" xfId="28862" xr:uid="{00000000-0005-0000-0000-0000FA920000}"/>
    <cellStyle name="Normale 22 2 3" xfId="8879" xr:uid="{00000000-0005-0000-0000-0000FB920000}"/>
    <cellStyle name="Normale 22 2 3 2" xfId="20296" xr:uid="{00000000-0005-0000-0000-0000FC920000}"/>
    <cellStyle name="Normale 22 2 3 2 2" xfId="43133" xr:uid="{00000000-0005-0000-0000-0000FD920000}"/>
    <cellStyle name="Normale 22 2 3 3" xfId="31716" xr:uid="{00000000-0005-0000-0000-0000FE920000}"/>
    <cellStyle name="Normale 22 2 4" xfId="14588" xr:uid="{00000000-0005-0000-0000-0000FF920000}"/>
    <cellStyle name="Normale 22 2 4 2" xfId="37425" xr:uid="{00000000-0005-0000-0000-000000930000}"/>
    <cellStyle name="Normale 22 2 5" xfId="26008" xr:uid="{00000000-0005-0000-0000-000001930000}"/>
    <cellStyle name="Normale 22 3" xfId="4597" xr:uid="{00000000-0005-0000-0000-000002930000}"/>
    <cellStyle name="Normale 22 3 2" xfId="10306" xr:uid="{00000000-0005-0000-0000-000003930000}"/>
    <cellStyle name="Normale 22 3 2 2" xfId="21723" xr:uid="{00000000-0005-0000-0000-000004930000}"/>
    <cellStyle name="Normale 22 3 2 2 2" xfId="44560" xr:uid="{00000000-0005-0000-0000-000005930000}"/>
    <cellStyle name="Normale 22 3 2 3" xfId="33143" xr:uid="{00000000-0005-0000-0000-000006930000}"/>
    <cellStyle name="Normale 22 3 3" xfId="16015" xr:uid="{00000000-0005-0000-0000-000007930000}"/>
    <cellStyle name="Normale 22 3 3 2" xfId="38852" xr:uid="{00000000-0005-0000-0000-000008930000}"/>
    <cellStyle name="Normale 22 3 4" xfId="27435" xr:uid="{00000000-0005-0000-0000-000009930000}"/>
    <cellStyle name="Normale 22 4" xfId="7452" xr:uid="{00000000-0005-0000-0000-00000A930000}"/>
    <cellStyle name="Normale 22 4 2" xfId="18869" xr:uid="{00000000-0005-0000-0000-00000B930000}"/>
    <cellStyle name="Normale 22 4 2 2" xfId="41706" xr:uid="{00000000-0005-0000-0000-00000C930000}"/>
    <cellStyle name="Normale 22 4 3" xfId="30289" xr:uid="{00000000-0005-0000-0000-00000D930000}"/>
    <cellStyle name="Normale 22 5" xfId="13161" xr:uid="{00000000-0005-0000-0000-00000E930000}"/>
    <cellStyle name="Normale 22 5 2" xfId="35998" xr:uid="{00000000-0005-0000-0000-00000F930000}"/>
    <cellStyle name="Normale 22 6" xfId="24581" xr:uid="{00000000-0005-0000-0000-000010930000}"/>
    <cellStyle name="Normale 23" xfId="1741" xr:uid="{00000000-0005-0000-0000-000011930000}"/>
    <cellStyle name="Normale 23 2" xfId="3169" xr:uid="{00000000-0005-0000-0000-000012930000}"/>
    <cellStyle name="Normale 23 2 2" xfId="6025" xr:uid="{00000000-0005-0000-0000-000013930000}"/>
    <cellStyle name="Normale 23 2 2 2" xfId="11733" xr:uid="{00000000-0005-0000-0000-000014930000}"/>
    <cellStyle name="Normale 23 2 2 2 2" xfId="23151" xr:uid="{00000000-0005-0000-0000-000015930000}"/>
    <cellStyle name="Normale 23 2 2 2 2 2" xfId="45988" xr:uid="{00000000-0005-0000-0000-000016930000}"/>
    <cellStyle name="Normale 23 2 2 2 3" xfId="34571" xr:uid="{00000000-0005-0000-0000-000017930000}"/>
    <cellStyle name="Normale 23 2 2 3" xfId="17443" xr:uid="{00000000-0005-0000-0000-000018930000}"/>
    <cellStyle name="Normale 23 2 2 3 2" xfId="40280" xr:uid="{00000000-0005-0000-0000-000019930000}"/>
    <cellStyle name="Normale 23 2 2 4" xfId="28863" xr:uid="{00000000-0005-0000-0000-00001A930000}"/>
    <cellStyle name="Normale 23 2 3" xfId="8880" xr:uid="{00000000-0005-0000-0000-00001B930000}"/>
    <cellStyle name="Normale 23 2 3 2" xfId="20297" xr:uid="{00000000-0005-0000-0000-00001C930000}"/>
    <cellStyle name="Normale 23 2 3 2 2" xfId="43134" xr:uid="{00000000-0005-0000-0000-00001D930000}"/>
    <cellStyle name="Normale 23 2 3 3" xfId="31717" xr:uid="{00000000-0005-0000-0000-00001E930000}"/>
    <cellStyle name="Normale 23 2 4" xfId="14589" xr:uid="{00000000-0005-0000-0000-00001F930000}"/>
    <cellStyle name="Normale 23 2 4 2" xfId="37426" xr:uid="{00000000-0005-0000-0000-000020930000}"/>
    <cellStyle name="Normale 23 2 5" xfId="26009" xr:uid="{00000000-0005-0000-0000-000021930000}"/>
    <cellStyle name="Normale 23 3" xfId="4598" xr:uid="{00000000-0005-0000-0000-000022930000}"/>
    <cellStyle name="Normale 23 3 2" xfId="10307" xr:uid="{00000000-0005-0000-0000-000023930000}"/>
    <cellStyle name="Normale 23 3 2 2" xfId="21724" xr:uid="{00000000-0005-0000-0000-000024930000}"/>
    <cellStyle name="Normale 23 3 2 2 2" xfId="44561" xr:uid="{00000000-0005-0000-0000-000025930000}"/>
    <cellStyle name="Normale 23 3 2 3" xfId="33144" xr:uid="{00000000-0005-0000-0000-000026930000}"/>
    <cellStyle name="Normale 23 3 3" xfId="16016" xr:uid="{00000000-0005-0000-0000-000027930000}"/>
    <cellStyle name="Normale 23 3 3 2" xfId="38853" xr:uid="{00000000-0005-0000-0000-000028930000}"/>
    <cellStyle name="Normale 23 3 4" xfId="27436" xr:uid="{00000000-0005-0000-0000-000029930000}"/>
    <cellStyle name="Normale 23 4" xfId="7453" xr:uid="{00000000-0005-0000-0000-00002A930000}"/>
    <cellStyle name="Normale 23 4 2" xfId="18870" xr:uid="{00000000-0005-0000-0000-00002B930000}"/>
    <cellStyle name="Normale 23 4 2 2" xfId="41707" xr:uid="{00000000-0005-0000-0000-00002C930000}"/>
    <cellStyle name="Normale 23 4 3" xfId="30290" xr:uid="{00000000-0005-0000-0000-00002D930000}"/>
    <cellStyle name="Normale 23 5" xfId="13162" xr:uid="{00000000-0005-0000-0000-00002E930000}"/>
    <cellStyle name="Normale 23 5 2" xfId="35999" xr:uid="{00000000-0005-0000-0000-00002F930000}"/>
    <cellStyle name="Normale 23 6" xfId="24582" xr:uid="{00000000-0005-0000-0000-000030930000}"/>
    <cellStyle name="Normale 24" xfId="11" xr:uid="{00000000-0005-0000-0000-000031930000}"/>
    <cellStyle name="Normale 24 2" xfId="3170" xr:uid="{00000000-0005-0000-0000-000032930000}"/>
    <cellStyle name="Normale 25" xfId="1742" xr:uid="{00000000-0005-0000-0000-000033930000}"/>
    <cellStyle name="Normale 25 2" xfId="3171" xr:uid="{00000000-0005-0000-0000-000034930000}"/>
    <cellStyle name="Normale 25 2 2" xfId="6026" xr:uid="{00000000-0005-0000-0000-000035930000}"/>
    <cellStyle name="Normale 25 2 2 2" xfId="11734" xr:uid="{00000000-0005-0000-0000-000036930000}"/>
    <cellStyle name="Normale 25 2 2 2 2" xfId="23152" xr:uid="{00000000-0005-0000-0000-000037930000}"/>
    <cellStyle name="Normale 25 2 2 2 2 2" xfId="45989" xr:uid="{00000000-0005-0000-0000-000038930000}"/>
    <cellStyle name="Normale 25 2 2 2 3" xfId="34572" xr:uid="{00000000-0005-0000-0000-000039930000}"/>
    <cellStyle name="Normale 25 2 2 3" xfId="17444" xr:uid="{00000000-0005-0000-0000-00003A930000}"/>
    <cellStyle name="Normale 25 2 2 3 2" xfId="40281" xr:uid="{00000000-0005-0000-0000-00003B930000}"/>
    <cellStyle name="Normale 25 2 2 4" xfId="28864" xr:uid="{00000000-0005-0000-0000-00003C930000}"/>
    <cellStyle name="Normale 25 2 3" xfId="8881" xr:uid="{00000000-0005-0000-0000-00003D930000}"/>
    <cellStyle name="Normale 25 2 3 2" xfId="20298" xr:uid="{00000000-0005-0000-0000-00003E930000}"/>
    <cellStyle name="Normale 25 2 3 2 2" xfId="43135" xr:uid="{00000000-0005-0000-0000-00003F930000}"/>
    <cellStyle name="Normale 25 2 3 3" xfId="31718" xr:uid="{00000000-0005-0000-0000-000040930000}"/>
    <cellStyle name="Normale 25 2 4" xfId="14590" xr:uid="{00000000-0005-0000-0000-000041930000}"/>
    <cellStyle name="Normale 25 2 4 2" xfId="37427" xr:uid="{00000000-0005-0000-0000-000042930000}"/>
    <cellStyle name="Normale 25 2 5" xfId="26010" xr:uid="{00000000-0005-0000-0000-000043930000}"/>
    <cellStyle name="Normale 25 3" xfId="4599" xr:uid="{00000000-0005-0000-0000-000044930000}"/>
    <cellStyle name="Normale 25 3 2" xfId="10308" xr:uid="{00000000-0005-0000-0000-000045930000}"/>
    <cellStyle name="Normale 25 3 2 2" xfId="21725" xr:uid="{00000000-0005-0000-0000-000046930000}"/>
    <cellStyle name="Normale 25 3 2 2 2" xfId="44562" xr:uid="{00000000-0005-0000-0000-000047930000}"/>
    <cellStyle name="Normale 25 3 2 3" xfId="33145" xr:uid="{00000000-0005-0000-0000-000048930000}"/>
    <cellStyle name="Normale 25 3 3" xfId="16017" xr:uid="{00000000-0005-0000-0000-000049930000}"/>
    <cellStyle name="Normale 25 3 3 2" xfId="38854" xr:uid="{00000000-0005-0000-0000-00004A930000}"/>
    <cellStyle name="Normale 25 3 4" xfId="27437" xr:uid="{00000000-0005-0000-0000-00004B930000}"/>
    <cellStyle name="Normale 25 4" xfId="7454" xr:uid="{00000000-0005-0000-0000-00004C930000}"/>
    <cellStyle name="Normale 25 4 2" xfId="18871" xr:uid="{00000000-0005-0000-0000-00004D930000}"/>
    <cellStyle name="Normale 25 4 2 2" xfId="41708" xr:uid="{00000000-0005-0000-0000-00004E930000}"/>
    <cellStyle name="Normale 25 4 3" xfId="30291" xr:uid="{00000000-0005-0000-0000-00004F930000}"/>
    <cellStyle name="Normale 25 5" xfId="13163" xr:uid="{00000000-0005-0000-0000-000050930000}"/>
    <cellStyle name="Normale 25 5 2" xfId="36000" xr:uid="{00000000-0005-0000-0000-000051930000}"/>
    <cellStyle name="Normale 25 6" xfId="24583" xr:uid="{00000000-0005-0000-0000-000052930000}"/>
    <cellStyle name="Normale 26" xfId="4" xr:uid="{00000000-0005-0000-0000-000053930000}"/>
    <cellStyle name="Normale 26 2" xfId="3172" xr:uid="{00000000-0005-0000-0000-000054930000}"/>
    <cellStyle name="Normale 26 2 2" xfId="6027" xr:uid="{00000000-0005-0000-0000-000055930000}"/>
    <cellStyle name="Normale 26 2 2 2" xfId="11735" xr:uid="{00000000-0005-0000-0000-000056930000}"/>
    <cellStyle name="Normale 26 2 2 2 2" xfId="23153" xr:uid="{00000000-0005-0000-0000-000057930000}"/>
    <cellStyle name="Normale 26 2 2 2 2 2" xfId="45990" xr:uid="{00000000-0005-0000-0000-000058930000}"/>
    <cellStyle name="Normale 26 2 2 2 3" xfId="34573" xr:uid="{00000000-0005-0000-0000-000059930000}"/>
    <cellStyle name="Normale 26 2 2 3" xfId="17445" xr:uid="{00000000-0005-0000-0000-00005A930000}"/>
    <cellStyle name="Normale 26 2 2 3 2" xfId="40282" xr:uid="{00000000-0005-0000-0000-00005B930000}"/>
    <cellStyle name="Normale 26 2 2 4" xfId="28865" xr:uid="{00000000-0005-0000-0000-00005C930000}"/>
    <cellStyle name="Normale 26 2 3" xfId="8882" xr:uid="{00000000-0005-0000-0000-00005D930000}"/>
    <cellStyle name="Normale 26 2 3 2" xfId="20299" xr:uid="{00000000-0005-0000-0000-00005E930000}"/>
    <cellStyle name="Normale 26 2 3 2 2" xfId="43136" xr:uid="{00000000-0005-0000-0000-00005F930000}"/>
    <cellStyle name="Normale 26 2 3 3" xfId="31719" xr:uid="{00000000-0005-0000-0000-000060930000}"/>
    <cellStyle name="Normale 26 2 4" xfId="14591" xr:uid="{00000000-0005-0000-0000-000061930000}"/>
    <cellStyle name="Normale 26 2 4 2" xfId="37428" xr:uid="{00000000-0005-0000-0000-000062930000}"/>
    <cellStyle name="Normale 26 2 5" xfId="26011" xr:uid="{00000000-0005-0000-0000-000063930000}"/>
    <cellStyle name="Normale 26 3" xfId="4600" xr:uid="{00000000-0005-0000-0000-000064930000}"/>
    <cellStyle name="Normale 26 3 2" xfId="10309" xr:uid="{00000000-0005-0000-0000-000065930000}"/>
    <cellStyle name="Normale 26 3 2 2" xfId="21726" xr:uid="{00000000-0005-0000-0000-000066930000}"/>
    <cellStyle name="Normale 26 3 2 2 2" xfId="44563" xr:uid="{00000000-0005-0000-0000-000067930000}"/>
    <cellStyle name="Normale 26 3 2 3" xfId="33146" xr:uid="{00000000-0005-0000-0000-000068930000}"/>
    <cellStyle name="Normale 26 3 3" xfId="16018" xr:uid="{00000000-0005-0000-0000-000069930000}"/>
    <cellStyle name="Normale 26 3 3 2" xfId="38855" xr:uid="{00000000-0005-0000-0000-00006A930000}"/>
    <cellStyle name="Normale 26 3 4" xfId="27438" xr:uid="{00000000-0005-0000-0000-00006B930000}"/>
    <cellStyle name="Normale 26 4" xfId="7455" xr:uid="{00000000-0005-0000-0000-00006C930000}"/>
    <cellStyle name="Normale 26 4 2" xfId="18872" xr:uid="{00000000-0005-0000-0000-00006D930000}"/>
    <cellStyle name="Normale 26 4 2 2" xfId="41709" xr:uid="{00000000-0005-0000-0000-00006E930000}"/>
    <cellStyle name="Normale 26 4 3" xfId="30292" xr:uid="{00000000-0005-0000-0000-00006F930000}"/>
    <cellStyle name="Normale 26 5" xfId="13164" xr:uid="{00000000-0005-0000-0000-000070930000}"/>
    <cellStyle name="Normale 26 5 2" xfId="36001" xr:uid="{00000000-0005-0000-0000-000071930000}"/>
    <cellStyle name="Normale 26 6" xfId="24584" xr:uid="{00000000-0005-0000-0000-000072930000}"/>
    <cellStyle name="Normale 27" xfId="1743" xr:uid="{00000000-0005-0000-0000-000073930000}"/>
    <cellStyle name="Normale 27 2" xfId="3173" xr:uid="{00000000-0005-0000-0000-000074930000}"/>
    <cellStyle name="Normale 27 2 2" xfId="6028" xr:uid="{00000000-0005-0000-0000-000075930000}"/>
    <cellStyle name="Normale 27 2 2 2" xfId="11736" xr:uid="{00000000-0005-0000-0000-000076930000}"/>
    <cellStyle name="Normale 27 2 2 2 2" xfId="23154" xr:uid="{00000000-0005-0000-0000-000077930000}"/>
    <cellStyle name="Normale 27 2 2 2 2 2" xfId="45991" xr:uid="{00000000-0005-0000-0000-000078930000}"/>
    <cellStyle name="Normale 27 2 2 2 3" xfId="34574" xr:uid="{00000000-0005-0000-0000-000079930000}"/>
    <cellStyle name="Normale 27 2 2 3" xfId="17446" xr:uid="{00000000-0005-0000-0000-00007A930000}"/>
    <cellStyle name="Normale 27 2 2 3 2" xfId="40283" xr:uid="{00000000-0005-0000-0000-00007B930000}"/>
    <cellStyle name="Normale 27 2 2 4" xfId="28866" xr:uid="{00000000-0005-0000-0000-00007C930000}"/>
    <cellStyle name="Normale 27 2 3" xfId="8883" xr:uid="{00000000-0005-0000-0000-00007D930000}"/>
    <cellStyle name="Normale 27 2 3 2" xfId="20300" xr:uid="{00000000-0005-0000-0000-00007E930000}"/>
    <cellStyle name="Normale 27 2 3 2 2" xfId="43137" xr:uid="{00000000-0005-0000-0000-00007F930000}"/>
    <cellStyle name="Normale 27 2 3 3" xfId="31720" xr:uid="{00000000-0005-0000-0000-000080930000}"/>
    <cellStyle name="Normale 27 2 4" xfId="14592" xr:uid="{00000000-0005-0000-0000-000081930000}"/>
    <cellStyle name="Normale 27 2 4 2" xfId="37429" xr:uid="{00000000-0005-0000-0000-000082930000}"/>
    <cellStyle name="Normale 27 2 5" xfId="26012" xr:uid="{00000000-0005-0000-0000-000083930000}"/>
    <cellStyle name="Normale 27 3" xfId="4601" xr:uid="{00000000-0005-0000-0000-000084930000}"/>
    <cellStyle name="Normale 27 3 2" xfId="10310" xr:uid="{00000000-0005-0000-0000-000085930000}"/>
    <cellStyle name="Normale 27 3 2 2" xfId="21727" xr:uid="{00000000-0005-0000-0000-000086930000}"/>
    <cellStyle name="Normale 27 3 2 2 2" xfId="44564" xr:uid="{00000000-0005-0000-0000-000087930000}"/>
    <cellStyle name="Normale 27 3 2 3" xfId="33147" xr:uid="{00000000-0005-0000-0000-000088930000}"/>
    <cellStyle name="Normale 27 3 3" xfId="16019" xr:uid="{00000000-0005-0000-0000-000089930000}"/>
    <cellStyle name="Normale 27 3 3 2" xfId="38856" xr:uid="{00000000-0005-0000-0000-00008A930000}"/>
    <cellStyle name="Normale 27 3 4" xfId="27439" xr:uid="{00000000-0005-0000-0000-00008B930000}"/>
    <cellStyle name="Normale 27 4" xfId="7456" xr:uid="{00000000-0005-0000-0000-00008C930000}"/>
    <cellStyle name="Normale 27 4 2" xfId="18873" xr:uid="{00000000-0005-0000-0000-00008D930000}"/>
    <cellStyle name="Normale 27 4 2 2" xfId="41710" xr:uid="{00000000-0005-0000-0000-00008E930000}"/>
    <cellStyle name="Normale 27 4 3" xfId="30293" xr:uid="{00000000-0005-0000-0000-00008F930000}"/>
    <cellStyle name="Normale 27 5" xfId="13165" xr:uid="{00000000-0005-0000-0000-000090930000}"/>
    <cellStyle name="Normale 27 5 2" xfId="36002" xr:uid="{00000000-0005-0000-0000-000091930000}"/>
    <cellStyle name="Normale 27 6" xfId="24585" xr:uid="{00000000-0005-0000-0000-000092930000}"/>
    <cellStyle name="Normale 28" xfId="1744" xr:uid="{00000000-0005-0000-0000-000093930000}"/>
    <cellStyle name="Normale 28 2" xfId="3174" xr:uid="{00000000-0005-0000-0000-000094930000}"/>
    <cellStyle name="Normale 28 2 2" xfId="6029" xr:uid="{00000000-0005-0000-0000-000095930000}"/>
    <cellStyle name="Normale 28 2 2 2" xfId="11737" xr:uid="{00000000-0005-0000-0000-000096930000}"/>
    <cellStyle name="Normale 28 2 2 2 2" xfId="23155" xr:uid="{00000000-0005-0000-0000-000097930000}"/>
    <cellStyle name="Normale 28 2 2 2 2 2" xfId="45992" xr:uid="{00000000-0005-0000-0000-000098930000}"/>
    <cellStyle name="Normale 28 2 2 2 3" xfId="34575" xr:uid="{00000000-0005-0000-0000-000099930000}"/>
    <cellStyle name="Normale 28 2 2 3" xfId="17447" xr:uid="{00000000-0005-0000-0000-00009A930000}"/>
    <cellStyle name="Normale 28 2 2 3 2" xfId="40284" xr:uid="{00000000-0005-0000-0000-00009B930000}"/>
    <cellStyle name="Normale 28 2 2 4" xfId="28867" xr:uid="{00000000-0005-0000-0000-00009C930000}"/>
    <cellStyle name="Normale 28 2 3" xfId="8884" xr:uid="{00000000-0005-0000-0000-00009D930000}"/>
    <cellStyle name="Normale 28 2 3 2" xfId="20301" xr:uid="{00000000-0005-0000-0000-00009E930000}"/>
    <cellStyle name="Normale 28 2 3 2 2" xfId="43138" xr:uid="{00000000-0005-0000-0000-00009F930000}"/>
    <cellStyle name="Normale 28 2 3 3" xfId="31721" xr:uid="{00000000-0005-0000-0000-0000A0930000}"/>
    <cellStyle name="Normale 28 2 4" xfId="14593" xr:uid="{00000000-0005-0000-0000-0000A1930000}"/>
    <cellStyle name="Normale 28 2 4 2" xfId="37430" xr:uid="{00000000-0005-0000-0000-0000A2930000}"/>
    <cellStyle name="Normale 28 2 5" xfId="26013" xr:uid="{00000000-0005-0000-0000-0000A3930000}"/>
    <cellStyle name="Normale 28 3" xfId="4602" xr:uid="{00000000-0005-0000-0000-0000A4930000}"/>
    <cellStyle name="Normale 28 3 2" xfId="10311" xr:uid="{00000000-0005-0000-0000-0000A5930000}"/>
    <cellStyle name="Normale 28 3 2 2" xfId="21728" xr:uid="{00000000-0005-0000-0000-0000A6930000}"/>
    <cellStyle name="Normale 28 3 2 2 2" xfId="44565" xr:uid="{00000000-0005-0000-0000-0000A7930000}"/>
    <cellStyle name="Normale 28 3 2 3" xfId="33148" xr:uid="{00000000-0005-0000-0000-0000A8930000}"/>
    <cellStyle name="Normale 28 3 3" xfId="16020" xr:uid="{00000000-0005-0000-0000-0000A9930000}"/>
    <cellStyle name="Normale 28 3 3 2" xfId="38857" xr:uid="{00000000-0005-0000-0000-0000AA930000}"/>
    <cellStyle name="Normale 28 3 4" xfId="27440" xr:uid="{00000000-0005-0000-0000-0000AB930000}"/>
    <cellStyle name="Normale 28 4" xfId="7457" xr:uid="{00000000-0005-0000-0000-0000AC930000}"/>
    <cellStyle name="Normale 28 4 2" xfId="18874" xr:uid="{00000000-0005-0000-0000-0000AD930000}"/>
    <cellStyle name="Normale 28 4 2 2" xfId="41711" xr:uid="{00000000-0005-0000-0000-0000AE930000}"/>
    <cellStyle name="Normale 28 4 3" xfId="30294" xr:uid="{00000000-0005-0000-0000-0000AF930000}"/>
    <cellStyle name="Normale 28 5" xfId="13166" xr:uid="{00000000-0005-0000-0000-0000B0930000}"/>
    <cellStyle name="Normale 28 5 2" xfId="36003" xr:uid="{00000000-0005-0000-0000-0000B1930000}"/>
    <cellStyle name="Normale 28 6" xfId="24586" xr:uid="{00000000-0005-0000-0000-0000B2930000}"/>
    <cellStyle name="Normale 29" xfId="1745" xr:uid="{00000000-0005-0000-0000-0000B3930000}"/>
    <cellStyle name="Normale 29 2" xfId="3175" xr:uid="{00000000-0005-0000-0000-0000B4930000}"/>
    <cellStyle name="Normale 29 2 2" xfId="6030" xr:uid="{00000000-0005-0000-0000-0000B5930000}"/>
    <cellStyle name="Normale 29 2 2 2" xfId="11738" xr:uid="{00000000-0005-0000-0000-0000B6930000}"/>
    <cellStyle name="Normale 29 2 2 2 2" xfId="23156" xr:uid="{00000000-0005-0000-0000-0000B7930000}"/>
    <cellStyle name="Normale 29 2 2 2 2 2" xfId="45993" xr:uid="{00000000-0005-0000-0000-0000B8930000}"/>
    <cellStyle name="Normale 29 2 2 2 3" xfId="34576" xr:uid="{00000000-0005-0000-0000-0000B9930000}"/>
    <cellStyle name="Normale 29 2 2 3" xfId="17448" xr:uid="{00000000-0005-0000-0000-0000BA930000}"/>
    <cellStyle name="Normale 29 2 2 3 2" xfId="40285" xr:uid="{00000000-0005-0000-0000-0000BB930000}"/>
    <cellStyle name="Normale 29 2 2 4" xfId="28868" xr:uid="{00000000-0005-0000-0000-0000BC930000}"/>
    <cellStyle name="Normale 29 2 3" xfId="8885" xr:uid="{00000000-0005-0000-0000-0000BD930000}"/>
    <cellStyle name="Normale 29 2 3 2" xfId="20302" xr:uid="{00000000-0005-0000-0000-0000BE930000}"/>
    <cellStyle name="Normale 29 2 3 2 2" xfId="43139" xr:uid="{00000000-0005-0000-0000-0000BF930000}"/>
    <cellStyle name="Normale 29 2 3 3" xfId="31722" xr:uid="{00000000-0005-0000-0000-0000C0930000}"/>
    <cellStyle name="Normale 29 2 4" xfId="14594" xr:uid="{00000000-0005-0000-0000-0000C1930000}"/>
    <cellStyle name="Normale 29 2 4 2" xfId="37431" xr:uid="{00000000-0005-0000-0000-0000C2930000}"/>
    <cellStyle name="Normale 29 2 5" xfId="26014" xr:uid="{00000000-0005-0000-0000-0000C3930000}"/>
    <cellStyle name="Normale 29 3" xfId="4603" xr:uid="{00000000-0005-0000-0000-0000C4930000}"/>
    <cellStyle name="Normale 29 3 2" xfId="10312" xr:uid="{00000000-0005-0000-0000-0000C5930000}"/>
    <cellStyle name="Normale 29 3 2 2" xfId="21729" xr:uid="{00000000-0005-0000-0000-0000C6930000}"/>
    <cellStyle name="Normale 29 3 2 2 2" xfId="44566" xr:uid="{00000000-0005-0000-0000-0000C7930000}"/>
    <cellStyle name="Normale 29 3 2 3" xfId="33149" xr:uid="{00000000-0005-0000-0000-0000C8930000}"/>
    <cellStyle name="Normale 29 3 3" xfId="16021" xr:uid="{00000000-0005-0000-0000-0000C9930000}"/>
    <cellStyle name="Normale 29 3 3 2" xfId="38858" xr:uid="{00000000-0005-0000-0000-0000CA930000}"/>
    <cellStyle name="Normale 29 3 4" xfId="27441" xr:uid="{00000000-0005-0000-0000-0000CB930000}"/>
    <cellStyle name="Normale 29 4" xfId="7458" xr:uid="{00000000-0005-0000-0000-0000CC930000}"/>
    <cellStyle name="Normale 29 4 2" xfId="18875" xr:uid="{00000000-0005-0000-0000-0000CD930000}"/>
    <cellStyle name="Normale 29 4 2 2" xfId="41712" xr:uid="{00000000-0005-0000-0000-0000CE930000}"/>
    <cellStyle name="Normale 29 4 3" xfId="30295" xr:uid="{00000000-0005-0000-0000-0000CF930000}"/>
    <cellStyle name="Normale 29 5" xfId="13167" xr:uid="{00000000-0005-0000-0000-0000D0930000}"/>
    <cellStyle name="Normale 29 5 2" xfId="36004" xr:uid="{00000000-0005-0000-0000-0000D1930000}"/>
    <cellStyle name="Normale 29 6" xfId="24587" xr:uid="{00000000-0005-0000-0000-0000D2930000}"/>
    <cellStyle name="Normale 3" xfId="23" xr:uid="{00000000-0005-0000-0000-0000D3930000}"/>
    <cellStyle name="Normale 3 2" xfId="162" xr:uid="{00000000-0005-0000-0000-0000D4930000}"/>
    <cellStyle name="Normale 3 2 2" xfId="344" xr:uid="{00000000-0005-0000-0000-0000D5930000}"/>
    <cellStyle name="Normale 3 2 3" xfId="192" xr:uid="{00000000-0005-0000-0000-0000D6930000}"/>
    <cellStyle name="Normale 3 2_Esteso dl" xfId="747" xr:uid="{00000000-0005-0000-0000-0000D7930000}"/>
    <cellStyle name="Normale 3 3" xfId="200" xr:uid="{00000000-0005-0000-0000-0000D8930000}"/>
    <cellStyle name="Normale 3 3 2" xfId="1845" xr:uid="{00000000-0005-0000-0000-0000D9930000}"/>
    <cellStyle name="Normale 3 3 2 2" xfId="4701" xr:uid="{00000000-0005-0000-0000-0000DA930000}"/>
    <cellStyle name="Normale 3 3 2 2 2" xfId="10410" xr:uid="{00000000-0005-0000-0000-0000DB930000}"/>
    <cellStyle name="Normale 3 3 2 2 2 2" xfId="21827" xr:uid="{00000000-0005-0000-0000-0000DC930000}"/>
    <cellStyle name="Normale 3 3 2 2 2 2 2" xfId="44664" xr:uid="{00000000-0005-0000-0000-0000DD930000}"/>
    <cellStyle name="Normale 3 3 2 2 2 3" xfId="33247" xr:uid="{00000000-0005-0000-0000-0000DE930000}"/>
    <cellStyle name="Normale 3 3 2 2 3" xfId="16119" xr:uid="{00000000-0005-0000-0000-0000DF930000}"/>
    <cellStyle name="Normale 3 3 2 2 3 2" xfId="38956" xr:uid="{00000000-0005-0000-0000-0000E0930000}"/>
    <cellStyle name="Normale 3 3 2 2 4" xfId="27539" xr:uid="{00000000-0005-0000-0000-0000E1930000}"/>
    <cellStyle name="Normale 3 3 2 3" xfId="7556" xr:uid="{00000000-0005-0000-0000-0000E2930000}"/>
    <cellStyle name="Normale 3 3 2 3 2" xfId="18973" xr:uid="{00000000-0005-0000-0000-0000E3930000}"/>
    <cellStyle name="Normale 3 3 2 3 2 2" xfId="41810" xr:uid="{00000000-0005-0000-0000-0000E4930000}"/>
    <cellStyle name="Normale 3 3 2 3 3" xfId="30393" xr:uid="{00000000-0005-0000-0000-0000E5930000}"/>
    <cellStyle name="Normale 3 3 2 4" xfId="13265" xr:uid="{00000000-0005-0000-0000-0000E6930000}"/>
    <cellStyle name="Normale 3 3 2 4 2" xfId="36102" xr:uid="{00000000-0005-0000-0000-0000E7930000}"/>
    <cellStyle name="Normale 3 3 2 5" xfId="24685" xr:uid="{00000000-0005-0000-0000-0000E8930000}"/>
    <cellStyle name="Normale 3 3 3" xfId="3274" xr:uid="{00000000-0005-0000-0000-0000E9930000}"/>
    <cellStyle name="Normale 3 3 3 2" xfId="8983" xr:uid="{00000000-0005-0000-0000-0000EA930000}"/>
    <cellStyle name="Normale 3 3 3 2 2" xfId="20400" xr:uid="{00000000-0005-0000-0000-0000EB930000}"/>
    <cellStyle name="Normale 3 3 3 2 2 2" xfId="43237" xr:uid="{00000000-0005-0000-0000-0000EC930000}"/>
    <cellStyle name="Normale 3 3 3 2 3" xfId="31820" xr:uid="{00000000-0005-0000-0000-0000ED930000}"/>
    <cellStyle name="Normale 3 3 3 3" xfId="14692" xr:uid="{00000000-0005-0000-0000-0000EE930000}"/>
    <cellStyle name="Normale 3 3 3 3 2" xfId="37529" xr:uid="{00000000-0005-0000-0000-0000EF930000}"/>
    <cellStyle name="Normale 3 3 3 4" xfId="26112" xr:uid="{00000000-0005-0000-0000-0000F0930000}"/>
    <cellStyle name="Normale 3 3 4" xfId="6129" xr:uid="{00000000-0005-0000-0000-0000F1930000}"/>
    <cellStyle name="Normale 3 3 4 2" xfId="17546" xr:uid="{00000000-0005-0000-0000-0000F2930000}"/>
    <cellStyle name="Normale 3 3 4 2 2" xfId="40383" xr:uid="{00000000-0005-0000-0000-0000F3930000}"/>
    <cellStyle name="Normale 3 3 4 3" xfId="28966" xr:uid="{00000000-0005-0000-0000-0000F4930000}"/>
    <cellStyle name="Normale 3 3 5" xfId="11838" xr:uid="{00000000-0005-0000-0000-0000F5930000}"/>
    <cellStyle name="Normale 3 3 5 2" xfId="34675" xr:uid="{00000000-0005-0000-0000-0000F6930000}"/>
    <cellStyle name="Normale 3 3 6" xfId="23258" xr:uid="{00000000-0005-0000-0000-0000F7930000}"/>
    <cellStyle name="Normale 3 4" xfId="261" xr:uid="{00000000-0005-0000-0000-0000F8930000}"/>
    <cellStyle name="Normale 3 5" xfId="378" xr:uid="{00000000-0005-0000-0000-0000F9930000}"/>
    <cellStyle name="Normale 3 6" xfId="360" xr:uid="{00000000-0005-0000-0000-0000FA930000}"/>
    <cellStyle name="Normale 3 7" xfId="194" xr:uid="{00000000-0005-0000-0000-0000FB930000}"/>
    <cellStyle name="Normale 3 8" xfId="166" xr:uid="{00000000-0005-0000-0000-0000FC930000}"/>
    <cellStyle name="Normale 3_Esteso dl" xfId="741" xr:uid="{00000000-0005-0000-0000-0000FD930000}"/>
    <cellStyle name="Normale 30" xfId="1747" xr:uid="{00000000-0005-0000-0000-0000FE930000}"/>
    <cellStyle name="Normale 31" xfId="1746" xr:uid="{00000000-0005-0000-0000-0000FF930000}"/>
    <cellStyle name="Normale 31 2" xfId="4604" xr:uid="{00000000-0005-0000-0000-000000940000}"/>
    <cellStyle name="Normale 31 2 2" xfId="10313" xr:uid="{00000000-0005-0000-0000-000001940000}"/>
    <cellStyle name="Normale 31 2 2 2" xfId="21730" xr:uid="{00000000-0005-0000-0000-000002940000}"/>
    <cellStyle name="Normale 31 2 2 2 2" xfId="44567" xr:uid="{00000000-0005-0000-0000-000003940000}"/>
    <cellStyle name="Normale 31 2 2 3" xfId="33150" xr:uid="{00000000-0005-0000-0000-000004940000}"/>
    <cellStyle name="Normale 31 2 3" xfId="16022" xr:uid="{00000000-0005-0000-0000-000005940000}"/>
    <cellStyle name="Normale 31 2 3 2" xfId="38859" xr:uid="{00000000-0005-0000-0000-000006940000}"/>
    <cellStyle name="Normale 31 2 4" xfId="27442" xr:uid="{00000000-0005-0000-0000-000007940000}"/>
    <cellStyle name="Normale 31 3" xfId="7459" xr:uid="{00000000-0005-0000-0000-000008940000}"/>
    <cellStyle name="Normale 31 3 2" xfId="18876" xr:uid="{00000000-0005-0000-0000-000009940000}"/>
    <cellStyle name="Normale 31 3 2 2" xfId="41713" xr:uid="{00000000-0005-0000-0000-00000A940000}"/>
    <cellStyle name="Normale 31 3 3" xfId="30296" xr:uid="{00000000-0005-0000-0000-00000B940000}"/>
    <cellStyle name="Normale 31 4" xfId="13168" xr:uid="{00000000-0005-0000-0000-00000C940000}"/>
    <cellStyle name="Normale 31 4 2" xfId="36005" xr:uid="{00000000-0005-0000-0000-00000D940000}"/>
    <cellStyle name="Normale 31 5" xfId="24588" xr:uid="{00000000-0005-0000-0000-00000E940000}"/>
    <cellStyle name="Normale 32" xfId="3176" xr:uid="{00000000-0005-0000-0000-00000F940000}"/>
    <cellStyle name="Normale 33" xfId="116" xr:uid="{00000000-0005-0000-0000-000010940000}"/>
    <cellStyle name="Normale 33 2" xfId="8886" xr:uid="{00000000-0005-0000-0000-000011940000}"/>
    <cellStyle name="Normale 33 2 2" xfId="20303" xr:uid="{00000000-0005-0000-0000-000012940000}"/>
    <cellStyle name="Normale 33 2 2 2" xfId="43140" xr:uid="{00000000-0005-0000-0000-000013940000}"/>
    <cellStyle name="Normale 33 2 3" xfId="31723" xr:uid="{00000000-0005-0000-0000-000014940000}"/>
    <cellStyle name="Normale 33 3" xfId="14595" xr:uid="{00000000-0005-0000-0000-000015940000}"/>
    <cellStyle name="Normale 33 3 2" xfId="37432" xr:uid="{00000000-0005-0000-0000-000016940000}"/>
    <cellStyle name="Normale 33 4" xfId="26015" xr:uid="{00000000-0005-0000-0000-000017940000}"/>
    <cellStyle name="Normale 34" xfId="6031" xr:uid="{00000000-0005-0000-0000-000018940000}"/>
    <cellStyle name="Normale 35" xfId="115" xr:uid="{00000000-0005-0000-0000-000019940000}"/>
    <cellStyle name="Normale 35 2" xfId="17449" xr:uid="{00000000-0005-0000-0000-00001A940000}"/>
    <cellStyle name="Normale 35 2 2" xfId="40286" xr:uid="{00000000-0005-0000-0000-00001B940000}"/>
    <cellStyle name="Normale 35 3" xfId="28869" xr:uid="{00000000-0005-0000-0000-00001C940000}"/>
    <cellStyle name="Normale 36" xfId="11740" xr:uid="{00000000-0005-0000-0000-00001D940000}"/>
    <cellStyle name="Normale 36 2" xfId="34578" xr:uid="{00000000-0005-0000-0000-00001E940000}"/>
    <cellStyle name="Normale 37" xfId="23157" xr:uid="{00000000-0005-0000-0000-00001F940000}"/>
    <cellStyle name="Normale 37 2" xfId="45994" xr:uid="{00000000-0005-0000-0000-000020940000}"/>
    <cellStyle name="Normale 38" xfId="23158" xr:uid="{00000000-0005-0000-0000-000021940000}"/>
    <cellStyle name="Normale 38 2" xfId="45995" xr:uid="{00000000-0005-0000-0000-000022940000}"/>
    <cellStyle name="Normale 39" xfId="11739" xr:uid="{00000000-0005-0000-0000-000023940000}"/>
    <cellStyle name="Normale 39 2" xfId="34577" xr:uid="{00000000-0005-0000-0000-000024940000}"/>
    <cellStyle name="Normale 4" xfId="7" xr:uid="{00000000-0005-0000-0000-000025940000}"/>
    <cellStyle name="Normale 4 10" xfId="23163" xr:uid="{00000000-0005-0000-0000-000026940000}"/>
    <cellStyle name="Normale 4 11" xfId="46021" xr:uid="{00000000-0005-0000-0000-000027940000}"/>
    <cellStyle name="Normale 4 2" xfId="39" xr:uid="{00000000-0005-0000-0000-000028940000}"/>
    <cellStyle name="Normale 4 2 2" xfId="49" xr:uid="{00000000-0005-0000-0000-000029940000}"/>
    <cellStyle name="Normale 4 2 2 2" xfId="9" xr:uid="{00000000-0005-0000-0000-00002A940000}"/>
    <cellStyle name="Normale 4 2 3" xfId="88" xr:uid="{00000000-0005-0000-0000-00002B940000}"/>
    <cellStyle name="Normale 4 2 3 2" xfId="1790" xr:uid="{00000000-0005-0000-0000-00002C940000}"/>
    <cellStyle name="Normale 4 2 3 2 2" xfId="4646" xr:uid="{00000000-0005-0000-0000-00002D940000}"/>
    <cellStyle name="Normale 4 2 3 2 2 2" xfId="10355" xr:uid="{00000000-0005-0000-0000-00002E940000}"/>
    <cellStyle name="Normale 4 2 3 2 2 2 2" xfId="21772" xr:uid="{00000000-0005-0000-0000-00002F940000}"/>
    <cellStyle name="Normale 4 2 3 2 2 2 2 2" xfId="44609" xr:uid="{00000000-0005-0000-0000-000030940000}"/>
    <cellStyle name="Normale 4 2 3 2 2 2 3" xfId="33192" xr:uid="{00000000-0005-0000-0000-000031940000}"/>
    <cellStyle name="Normale 4 2 3 2 2 3" xfId="16064" xr:uid="{00000000-0005-0000-0000-000032940000}"/>
    <cellStyle name="Normale 4 2 3 2 2 3 2" xfId="38901" xr:uid="{00000000-0005-0000-0000-000033940000}"/>
    <cellStyle name="Normale 4 2 3 2 2 4" xfId="27484" xr:uid="{00000000-0005-0000-0000-000034940000}"/>
    <cellStyle name="Normale 4 2 3 2 3" xfId="7501" xr:uid="{00000000-0005-0000-0000-000035940000}"/>
    <cellStyle name="Normale 4 2 3 2 3 2" xfId="18918" xr:uid="{00000000-0005-0000-0000-000036940000}"/>
    <cellStyle name="Normale 4 2 3 2 3 2 2" xfId="41755" xr:uid="{00000000-0005-0000-0000-000037940000}"/>
    <cellStyle name="Normale 4 2 3 2 3 3" xfId="30338" xr:uid="{00000000-0005-0000-0000-000038940000}"/>
    <cellStyle name="Normale 4 2 3 2 4" xfId="13210" xr:uid="{00000000-0005-0000-0000-000039940000}"/>
    <cellStyle name="Normale 4 2 3 2 4 2" xfId="36047" xr:uid="{00000000-0005-0000-0000-00003A940000}"/>
    <cellStyle name="Normale 4 2 3 2 5" xfId="24630" xr:uid="{00000000-0005-0000-0000-00003B940000}"/>
    <cellStyle name="Normale 4 2 3 3" xfId="3219" xr:uid="{00000000-0005-0000-0000-00003C940000}"/>
    <cellStyle name="Normale 4 2 3 3 2" xfId="8928" xr:uid="{00000000-0005-0000-0000-00003D940000}"/>
    <cellStyle name="Normale 4 2 3 3 2 2" xfId="20345" xr:uid="{00000000-0005-0000-0000-00003E940000}"/>
    <cellStyle name="Normale 4 2 3 3 2 2 2" xfId="43182" xr:uid="{00000000-0005-0000-0000-00003F940000}"/>
    <cellStyle name="Normale 4 2 3 3 2 3" xfId="31765" xr:uid="{00000000-0005-0000-0000-000040940000}"/>
    <cellStyle name="Normale 4 2 3 3 3" xfId="14637" xr:uid="{00000000-0005-0000-0000-000041940000}"/>
    <cellStyle name="Normale 4 2 3 3 3 2" xfId="37474" xr:uid="{00000000-0005-0000-0000-000042940000}"/>
    <cellStyle name="Normale 4 2 3 3 4" xfId="26057" xr:uid="{00000000-0005-0000-0000-000043940000}"/>
    <cellStyle name="Normale 4 2 3 4" xfId="6074" xr:uid="{00000000-0005-0000-0000-000044940000}"/>
    <cellStyle name="Normale 4 2 3 4 2" xfId="17491" xr:uid="{00000000-0005-0000-0000-000045940000}"/>
    <cellStyle name="Normale 4 2 3 4 2 2" xfId="40328" xr:uid="{00000000-0005-0000-0000-000046940000}"/>
    <cellStyle name="Normale 4 2 3 4 3" xfId="28911" xr:uid="{00000000-0005-0000-0000-000047940000}"/>
    <cellStyle name="Normale 4 2 3 5" xfId="11783" xr:uid="{00000000-0005-0000-0000-000048940000}"/>
    <cellStyle name="Normale 4 2 3 5 2" xfId="34620" xr:uid="{00000000-0005-0000-0000-000049940000}"/>
    <cellStyle name="Normale 4 2 3 6" xfId="23203" xr:uid="{00000000-0005-0000-0000-00004A940000}"/>
    <cellStyle name="Normale 4 2 4" xfId="1759" xr:uid="{00000000-0005-0000-0000-00004B940000}"/>
    <cellStyle name="Normale 4 2 4 2" xfId="4615" xr:uid="{00000000-0005-0000-0000-00004C940000}"/>
    <cellStyle name="Normale 4 2 4 2 2" xfId="10324" xr:uid="{00000000-0005-0000-0000-00004D940000}"/>
    <cellStyle name="Normale 4 2 4 2 2 2" xfId="21741" xr:uid="{00000000-0005-0000-0000-00004E940000}"/>
    <cellStyle name="Normale 4 2 4 2 2 2 2" xfId="44578" xr:uid="{00000000-0005-0000-0000-00004F940000}"/>
    <cellStyle name="Normale 4 2 4 2 2 3" xfId="33161" xr:uid="{00000000-0005-0000-0000-000050940000}"/>
    <cellStyle name="Normale 4 2 4 2 3" xfId="16033" xr:uid="{00000000-0005-0000-0000-000051940000}"/>
    <cellStyle name="Normale 4 2 4 2 3 2" xfId="38870" xr:uid="{00000000-0005-0000-0000-000052940000}"/>
    <cellStyle name="Normale 4 2 4 2 4" xfId="27453" xr:uid="{00000000-0005-0000-0000-000053940000}"/>
    <cellStyle name="Normale 4 2 4 3" xfId="7470" xr:uid="{00000000-0005-0000-0000-000054940000}"/>
    <cellStyle name="Normale 4 2 4 3 2" xfId="18887" xr:uid="{00000000-0005-0000-0000-000055940000}"/>
    <cellStyle name="Normale 4 2 4 3 2 2" xfId="41724" xr:uid="{00000000-0005-0000-0000-000056940000}"/>
    <cellStyle name="Normale 4 2 4 3 3" xfId="30307" xr:uid="{00000000-0005-0000-0000-000057940000}"/>
    <cellStyle name="Normale 4 2 4 4" xfId="13179" xr:uid="{00000000-0005-0000-0000-000058940000}"/>
    <cellStyle name="Normale 4 2 4 4 2" xfId="36016" xr:uid="{00000000-0005-0000-0000-000059940000}"/>
    <cellStyle name="Normale 4 2 4 5" xfId="24599" xr:uid="{00000000-0005-0000-0000-00005A940000}"/>
    <cellStyle name="Normale 4 2 5" xfId="3188" xr:uid="{00000000-0005-0000-0000-00005B940000}"/>
    <cellStyle name="Normale 4 2 5 2" xfId="8897" xr:uid="{00000000-0005-0000-0000-00005C940000}"/>
    <cellStyle name="Normale 4 2 5 2 2" xfId="20314" xr:uid="{00000000-0005-0000-0000-00005D940000}"/>
    <cellStyle name="Normale 4 2 5 2 2 2" xfId="43151" xr:uid="{00000000-0005-0000-0000-00005E940000}"/>
    <cellStyle name="Normale 4 2 5 2 3" xfId="31734" xr:uid="{00000000-0005-0000-0000-00005F940000}"/>
    <cellStyle name="Normale 4 2 5 3" xfId="14606" xr:uid="{00000000-0005-0000-0000-000060940000}"/>
    <cellStyle name="Normale 4 2 5 3 2" xfId="37443" xr:uid="{00000000-0005-0000-0000-000061940000}"/>
    <cellStyle name="Normale 4 2 5 4" xfId="26026" xr:uid="{00000000-0005-0000-0000-000062940000}"/>
    <cellStyle name="Normale 4 2 6" xfId="6043" xr:uid="{00000000-0005-0000-0000-000063940000}"/>
    <cellStyle name="Normale 4 2 6 2" xfId="17460" xr:uid="{00000000-0005-0000-0000-000064940000}"/>
    <cellStyle name="Normale 4 2 6 2 2" xfId="40297" xr:uid="{00000000-0005-0000-0000-000065940000}"/>
    <cellStyle name="Normale 4 2 6 3" xfId="28880" xr:uid="{00000000-0005-0000-0000-000066940000}"/>
    <cellStyle name="Normale 4 2 7" xfId="11752" xr:uid="{00000000-0005-0000-0000-000067940000}"/>
    <cellStyle name="Normale 4 2 7 2" xfId="34589" xr:uid="{00000000-0005-0000-0000-000068940000}"/>
    <cellStyle name="Normale 4 2 8" xfId="23172" xr:uid="{00000000-0005-0000-0000-000069940000}"/>
    <cellStyle name="Normale 4 3" xfId="74" xr:uid="{00000000-0005-0000-0000-00006A940000}"/>
    <cellStyle name="Normale 4 3 2" xfId="1781" xr:uid="{00000000-0005-0000-0000-00006B940000}"/>
    <cellStyle name="Normale 4 3 2 2" xfId="4637" xr:uid="{00000000-0005-0000-0000-00006C940000}"/>
    <cellStyle name="Normale 4 3 2 2 2" xfId="10346" xr:uid="{00000000-0005-0000-0000-00006D940000}"/>
    <cellStyle name="Normale 4 3 2 2 2 2" xfId="21763" xr:uid="{00000000-0005-0000-0000-00006E940000}"/>
    <cellStyle name="Normale 4 3 2 2 2 2 2" xfId="44600" xr:uid="{00000000-0005-0000-0000-00006F940000}"/>
    <cellStyle name="Normale 4 3 2 2 2 3" xfId="33183" xr:uid="{00000000-0005-0000-0000-000070940000}"/>
    <cellStyle name="Normale 4 3 2 2 3" xfId="16055" xr:uid="{00000000-0005-0000-0000-000071940000}"/>
    <cellStyle name="Normale 4 3 2 2 3 2" xfId="38892" xr:uid="{00000000-0005-0000-0000-000072940000}"/>
    <cellStyle name="Normale 4 3 2 2 4" xfId="27475" xr:uid="{00000000-0005-0000-0000-000073940000}"/>
    <cellStyle name="Normale 4 3 2 3" xfId="7492" xr:uid="{00000000-0005-0000-0000-000074940000}"/>
    <cellStyle name="Normale 4 3 2 3 2" xfId="18909" xr:uid="{00000000-0005-0000-0000-000075940000}"/>
    <cellStyle name="Normale 4 3 2 3 2 2" xfId="41746" xr:uid="{00000000-0005-0000-0000-000076940000}"/>
    <cellStyle name="Normale 4 3 2 3 3" xfId="30329" xr:uid="{00000000-0005-0000-0000-000077940000}"/>
    <cellStyle name="Normale 4 3 2 4" xfId="13201" xr:uid="{00000000-0005-0000-0000-000078940000}"/>
    <cellStyle name="Normale 4 3 2 4 2" xfId="36038" xr:uid="{00000000-0005-0000-0000-000079940000}"/>
    <cellStyle name="Normale 4 3 2 5" xfId="24621" xr:uid="{00000000-0005-0000-0000-00007A940000}"/>
    <cellStyle name="Normale 4 3 3" xfId="3210" xr:uid="{00000000-0005-0000-0000-00007B940000}"/>
    <cellStyle name="Normale 4 3 3 2" xfId="8919" xr:uid="{00000000-0005-0000-0000-00007C940000}"/>
    <cellStyle name="Normale 4 3 3 2 2" xfId="20336" xr:uid="{00000000-0005-0000-0000-00007D940000}"/>
    <cellStyle name="Normale 4 3 3 2 2 2" xfId="43173" xr:uid="{00000000-0005-0000-0000-00007E940000}"/>
    <cellStyle name="Normale 4 3 3 2 3" xfId="31756" xr:uid="{00000000-0005-0000-0000-00007F940000}"/>
    <cellStyle name="Normale 4 3 3 3" xfId="14628" xr:uid="{00000000-0005-0000-0000-000080940000}"/>
    <cellStyle name="Normale 4 3 3 3 2" xfId="37465" xr:uid="{00000000-0005-0000-0000-000081940000}"/>
    <cellStyle name="Normale 4 3 3 4" xfId="26048" xr:uid="{00000000-0005-0000-0000-000082940000}"/>
    <cellStyle name="Normale 4 3 4" xfId="6065" xr:uid="{00000000-0005-0000-0000-000083940000}"/>
    <cellStyle name="Normale 4 3 4 2" xfId="17482" xr:uid="{00000000-0005-0000-0000-000084940000}"/>
    <cellStyle name="Normale 4 3 4 2 2" xfId="40319" xr:uid="{00000000-0005-0000-0000-000085940000}"/>
    <cellStyle name="Normale 4 3 4 3" xfId="28902" xr:uid="{00000000-0005-0000-0000-000086940000}"/>
    <cellStyle name="Normale 4 3 5" xfId="11774" xr:uid="{00000000-0005-0000-0000-000087940000}"/>
    <cellStyle name="Normale 4 3 5 2" xfId="34611" xr:uid="{00000000-0005-0000-0000-000088940000}"/>
    <cellStyle name="Normale 4 3 6" xfId="23194" xr:uid="{00000000-0005-0000-0000-000089940000}"/>
    <cellStyle name="Normale 4 4" xfId="149" xr:uid="{00000000-0005-0000-0000-00008A940000}"/>
    <cellStyle name="Normale 4 4 2" xfId="1814" xr:uid="{00000000-0005-0000-0000-00008B940000}"/>
    <cellStyle name="Normale 4 4 2 2" xfId="4670" xr:uid="{00000000-0005-0000-0000-00008C940000}"/>
    <cellStyle name="Normale 4 4 2 2 2" xfId="10379" xr:uid="{00000000-0005-0000-0000-00008D940000}"/>
    <cellStyle name="Normale 4 4 2 2 2 2" xfId="21796" xr:uid="{00000000-0005-0000-0000-00008E940000}"/>
    <cellStyle name="Normale 4 4 2 2 2 2 2" xfId="44633" xr:uid="{00000000-0005-0000-0000-00008F940000}"/>
    <cellStyle name="Normale 4 4 2 2 2 3" xfId="33216" xr:uid="{00000000-0005-0000-0000-000090940000}"/>
    <cellStyle name="Normale 4 4 2 2 3" xfId="16088" xr:uid="{00000000-0005-0000-0000-000091940000}"/>
    <cellStyle name="Normale 4 4 2 2 3 2" xfId="38925" xr:uid="{00000000-0005-0000-0000-000092940000}"/>
    <cellStyle name="Normale 4 4 2 2 4" xfId="27508" xr:uid="{00000000-0005-0000-0000-000093940000}"/>
    <cellStyle name="Normale 4 4 2 3" xfId="7525" xr:uid="{00000000-0005-0000-0000-000094940000}"/>
    <cellStyle name="Normale 4 4 2 3 2" xfId="18942" xr:uid="{00000000-0005-0000-0000-000095940000}"/>
    <cellStyle name="Normale 4 4 2 3 2 2" xfId="41779" xr:uid="{00000000-0005-0000-0000-000096940000}"/>
    <cellStyle name="Normale 4 4 2 3 3" xfId="30362" xr:uid="{00000000-0005-0000-0000-000097940000}"/>
    <cellStyle name="Normale 4 4 2 4" xfId="13234" xr:uid="{00000000-0005-0000-0000-000098940000}"/>
    <cellStyle name="Normale 4 4 2 4 2" xfId="36071" xr:uid="{00000000-0005-0000-0000-000099940000}"/>
    <cellStyle name="Normale 4 4 2 5" xfId="24654" xr:uid="{00000000-0005-0000-0000-00009A940000}"/>
    <cellStyle name="Normale 4 4 3" xfId="3243" xr:uid="{00000000-0005-0000-0000-00009B940000}"/>
    <cellStyle name="Normale 4 4 3 2" xfId="8952" xr:uid="{00000000-0005-0000-0000-00009C940000}"/>
    <cellStyle name="Normale 4 4 3 2 2" xfId="20369" xr:uid="{00000000-0005-0000-0000-00009D940000}"/>
    <cellStyle name="Normale 4 4 3 2 2 2" xfId="43206" xr:uid="{00000000-0005-0000-0000-00009E940000}"/>
    <cellStyle name="Normale 4 4 3 2 3" xfId="31789" xr:uid="{00000000-0005-0000-0000-00009F940000}"/>
    <cellStyle name="Normale 4 4 3 3" xfId="14661" xr:uid="{00000000-0005-0000-0000-0000A0940000}"/>
    <cellStyle name="Normale 4 4 3 3 2" xfId="37498" xr:uid="{00000000-0005-0000-0000-0000A1940000}"/>
    <cellStyle name="Normale 4 4 3 4" xfId="26081" xr:uid="{00000000-0005-0000-0000-0000A2940000}"/>
    <cellStyle name="Normale 4 4 4" xfId="6098" xr:uid="{00000000-0005-0000-0000-0000A3940000}"/>
    <cellStyle name="Normale 4 4 4 2" xfId="17515" xr:uid="{00000000-0005-0000-0000-0000A4940000}"/>
    <cellStyle name="Normale 4 4 4 2 2" xfId="40352" xr:uid="{00000000-0005-0000-0000-0000A5940000}"/>
    <cellStyle name="Normale 4 4 4 3" xfId="28935" xr:uid="{00000000-0005-0000-0000-0000A6940000}"/>
    <cellStyle name="Normale 4 4 5" xfId="11807" xr:uid="{00000000-0005-0000-0000-0000A7940000}"/>
    <cellStyle name="Normale 4 4 5 2" xfId="34644" xr:uid="{00000000-0005-0000-0000-0000A8940000}"/>
    <cellStyle name="Normale 4 4 6" xfId="23227" xr:uid="{00000000-0005-0000-0000-0000A9940000}"/>
    <cellStyle name="Normale 4 5" xfId="157" xr:uid="{00000000-0005-0000-0000-0000AA940000}"/>
    <cellStyle name="Normale 4 5 2" xfId="1821" xr:uid="{00000000-0005-0000-0000-0000AB940000}"/>
    <cellStyle name="Normale 4 5 2 2" xfId="4677" xr:uid="{00000000-0005-0000-0000-0000AC940000}"/>
    <cellStyle name="Normale 4 5 2 2 2" xfId="10386" xr:uid="{00000000-0005-0000-0000-0000AD940000}"/>
    <cellStyle name="Normale 4 5 2 2 2 2" xfId="21803" xr:uid="{00000000-0005-0000-0000-0000AE940000}"/>
    <cellStyle name="Normale 4 5 2 2 2 2 2" xfId="44640" xr:uid="{00000000-0005-0000-0000-0000AF940000}"/>
    <cellStyle name="Normale 4 5 2 2 2 3" xfId="33223" xr:uid="{00000000-0005-0000-0000-0000B0940000}"/>
    <cellStyle name="Normale 4 5 2 2 3" xfId="16095" xr:uid="{00000000-0005-0000-0000-0000B1940000}"/>
    <cellStyle name="Normale 4 5 2 2 3 2" xfId="38932" xr:uid="{00000000-0005-0000-0000-0000B2940000}"/>
    <cellStyle name="Normale 4 5 2 2 4" xfId="27515" xr:uid="{00000000-0005-0000-0000-0000B3940000}"/>
    <cellStyle name="Normale 4 5 2 3" xfId="7532" xr:uid="{00000000-0005-0000-0000-0000B4940000}"/>
    <cellStyle name="Normale 4 5 2 3 2" xfId="18949" xr:uid="{00000000-0005-0000-0000-0000B5940000}"/>
    <cellStyle name="Normale 4 5 2 3 2 2" xfId="41786" xr:uid="{00000000-0005-0000-0000-0000B6940000}"/>
    <cellStyle name="Normale 4 5 2 3 3" xfId="30369" xr:uid="{00000000-0005-0000-0000-0000B7940000}"/>
    <cellStyle name="Normale 4 5 2 4" xfId="13241" xr:uid="{00000000-0005-0000-0000-0000B8940000}"/>
    <cellStyle name="Normale 4 5 2 4 2" xfId="36078" xr:uid="{00000000-0005-0000-0000-0000B9940000}"/>
    <cellStyle name="Normale 4 5 2 5" xfId="24661" xr:uid="{00000000-0005-0000-0000-0000BA940000}"/>
    <cellStyle name="Normale 4 5 3" xfId="3250" xr:uid="{00000000-0005-0000-0000-0000BB940000}"/>
    <cellStyle name="Normale 4 5 3 2" xfId="8959" xr:uid="{00000000-0005-0000-0000-0000BC940000}"/>
    <cellStyle name="Normale 4 5 3 2 2" xfId="20376" xr:uid="{00000000-0005-0000-0000-0000BD940000}"/>
    <cellStyle name="Normale 4 5 3 2 2 2" xfId="43213" xr:uid="{00000000-0005-0000-0000-0000BE940000}"/>
    <cellStyle name="Normale 4 5 3 2 3" xfId="31796" xr:uid="{00000000-0005-0000-0000-0000BF940000}"/>
    <cellStyle name="Normale 4 5 3 3" xfId="14668" xr:uid="{00000000-0005-0000-0000-0000C0940000}"/>
    <cellStyle name="Normale 4 5 3 3 2" xfId="37505" xr:uid="{00000000-0005-0000-0000-0000C1940000}"/>
    <cellStyle name="Normale 4 5 3 4" xfId="26088" xr:uid="{00000000-0005-0000-0000-0000C2940000}"/>
    <cellStyle name="Normale 4 5 4" xfId="6105" xr:uid="{00000000-0005-0000-0000-0000C3940000}"/>
    <cellStyle name="Normale 4 5 4 2" xfId="17522" xr:uid="{00000000-0005-0000-0000-0000C4940000}"/>
    <cellStyle name="Normale 4 5 4 2 2" xfId="40359" xr:uid="{00000000-0005-0000-0000-0000C5940000}"/>
    <cellStyle name="Normale 4 5 4 3" xfId="28942" xr:uid="{00000000-0005-0000-0000-0000C6940000}"/>
    <cellStyle name="Normale 4 5 5" xfId="11814" xr:uid="{00000000-0005-0000-0000-0000C7940000}"/>
    <cellStyle name="Normale 4 5 5 2" xfId="34651" xr:uid="{00000000-0005-0000-0000-0000C8940000}"/>
    <cellStyle name="Normale 4 5 6" xfId="23234" xr:uid="{00000000-0005-0000-0000-0000C9940000}"/>
    <cellStyle name="Normale 4 6" xfId="1750" xr:uid="{00000000-0005-0000-0000-0000CA940000}"/>
    <cellStyle name="Normale 4 6 2" xfId="4606" xr:uid="{00000000-0005-0000-0000-0000CB940000}"/>
    <cellStyle name="Normale 4 6 2 2" xfId="10315" xr:uid="{00000000-0005-0000-0000-0000CC940000}"/>
    <cellStyle name="Normale 4 6 2 2 2" xfId="21732" xr:uid="{00000000-0005-0000-0000-0000CD940000}"/>
    <cellStyle name="Normale 4 6 2 2 2 2" xfId="44569" xr:uid="{00000000-0005-0000-0000-0000CE940000}"/>
    <cellStyle name="Normale 4 6 2 2 3" xfId="33152" xr:uid="{00000000-0005-0000-0000-0000CF940000}"/>
    <cellStyle name="Normale 4 6 2 3" xfId="16024" xr:uid="{00000000-0005-0000-0000-0000D0940000}"/>
    <cellStyle name="Normale 4 6 2 3 2" xfId="38861" xr:uid="{00000000-0005-0000-0000-0000D1940000}"/>
    <cellStyle name="Normale 4 6 2 4" xfId="27444" xr:uid="{00000000-0005-0000-0000-0000D2940000}"/>
    <cellStyle name="Normale 4 6 3" xfId="7461" xr:uid="{00000000-0005-0000-0000-0000D3940000}"/>
    <cellStyle name="Normale 4 6 3 2" xfId="18878" xr:uid="{00000000-0005-0000-0000-0000D4940000}"/>
    <cellStyle name="Normale 4 6 3 2 2" xfId="41715" xr:uid="{00000000-0005-0000-0000-0000D5940000}"/>
    <cellStyle name="Normale 4 6 3 3" xfId="30298" xr:uid="{00000000-0005-0000-0000-0000D6940000}"/>
    <cellStyle name="Normale 4 6 4" xfId="13170" xr:uid="{00000000-0005-0000-0000-0000D7940000}"/>
    <cellStyle name="Normale 4 6 4 2" xfId="36007" xr:uid="{00000000-0005-0000-0000-0000D8940000}"/>
    <cellStyle name="Normale 4 6 5" xfId="24590" xr:uid="{00000000-0005-0000-0000-0000D9940000}"/>
    <cellStyle name="Normale 4 7" xfId="3179" xr:uid="{00000000-0005-0000-0000-0000DA940000}"/>
    <cellStyle name="Normale 4 7 2" xfId="8888" xr:uid="{00000000-0005-0000-0000-0000DB940000}"/>
    <cellStyle name="Normale 4 7 2 2" xfId="20305" xr:uid="{00000000-0005-0000-0000-0000DC940000}"/>
    <cellStyle name="Normale 4 7 2 2 2" xfId="43142" xr:uid="{00000000-0005-0000-0000-0000DD940000}"/>
    <cellStyle name="Normale 4 7 2 3" xfId="31725" xr:uid="{00000000-0005-0000-0000-0000DE940000}"/>
    <cellStyle name="Normale 4 7 3" xfId="14597" xr:uid="{00000000-0005-0000-0000-0000DF940000}"/>
    <cellStyle name="Normale 4 7 3 2" xfId="37434" xr:uid="{00000000-0005-0000-0000-0000E0940000}"/>
    <cellStyle name="Normale 4 7 4" xfId="26017" xr:uid="{00000000-0005-0000-0000-0000E1940000}"/>
    <cellStyle name="Normale 4 8" xfId="6034" xr:uid="{00000000-0005-0000-0000-0000E2940000}"/>
    <cellStyle name="Normale 4 8 2" xfId="17451" xr:uid="{00000000-0005-0000-0000-0000E3940000}"/>
    <cellStyle name="Normale 4 8 2 2" xfId="40288" xr:uid="{00000000-0005-0000-0000-0000E4940000}"/>
    <cellStyle name="Normale 4 8 3" xfId="28871" xr:uid="{00000000-0005-0000-0000-0000E5940000}"/>
    <cellStyle name="Normale 4 9" xfId="11743" xr:uid="{00000000-0005-0000-0000-0000E6940000}"/>
    <cellStyle name="Normale 4 9 2" xfId="34580" xr:uid="{00000000-0005-0000-0000-0000E7940000}"/>
    <cellStyle name="Normale 4_Esteso dl" xfId="492" xr:uid="{00000000-0005-0000-0000-0000E8940000}"/>
    <cellStyle name="Normale 40" xfId="23160" xr:uid="{00000000-0005-0000-0000-0000E9940000}"/>
    <cellStyle name="Normale 41" xfId="23159" xr:uid="{00000000-0005-0000-0000-0000EA940000}"/>
    <cellStyle name="Normale 42" xfId="45996" xr:uid="{00000000-0005-0000-0000-0000EB940000}"/>
    <cellStyle name="Normale 43" xfId="45997" xr:uid="{00000000-0005-0000-0000-0000EC940000}"/>
    <cellStyle name="Normale 44" xfId="45998" xr:uid="{00000000-0005-0000-0000-0000ED940000}"/>
    <cellStyle name="Normale 45" xfId="45999" xr:uid="{00000000-0005-0000-0000-0000EE940000}"/>
    <cellStyle name="Normale 46" xfId="46000" xr:uid="{00000000-0005-0000-0000-0000EF940000}"/>
    <cellStyle name="Normale 47" xfId="46001" xr:uid="{00000000-0005-0000-0000-0000F0940000}"/>
    <cellStyle name="Normale 48" xfId="46002" xr:uid="{00000000-0005-0000-0000-0000F1940000}"/>
    <cellStyle name="Normale 49" xfId="46003" xr:uid="{00000000-0005-0000-0000-0000F2940000}"/>
    <cellStyle name="Normale 5" xfId="27" xr:uid="{00000000-0005-0000-0000-0000F3940000}"/>
    <cellStyle name="Normale 5 10" xfId="23164" xr:uid="{00000000-0005-0000-0000-0000F4940000}"/>
    <cellStyle name="Normale 5 2" xfId="40" xr:uid="{00000000-0005-0000-0000-0000F5940000}"/>
    <cellStyle name="Normale 5 2 2" xfId="89" xr:uid="{00000000-0005-0000-0000-0000F6940000}"/>
    <cellStyle name="Normale 5 2 2 2" xfId="1791" xr:uid="{00000000-0005-0000-0000-0000F7940000}"/>
    <cellStyle name="Normale 5 2 2 2 2" xfId="4647" xr:uid="{00000000-0005-0000-0000-0000F8940000}"/>
    <cellStyle name="Normale 5 2 2 2 2 2" xfId="10356" xr:uid="{00000000-0005-0000-0000-0000F9940000}"/>
    <cellStyle name="Normale 5 2 2 2 2 2 2" xfId="21773" xr:uid="{00000000-0005-0000-0000-0000FA940000}"/>
    <cellStyle name="Normale 5 2 2 2 2 2 2 2" xfId="44610" xr:uid="{00000000-0005-0000-0000-0000FB940000}"/>
    <cellStyle name="Normale 5 2 2 2 2 2 3" xfId="33193" xr:uid="{00000000-0005-0000-0000-0000FC940000}"/>
    <cellStyle name="Normale 5 2 2 2 2 3" xfId="16065" xr:uid="{00000000-0005-0000-0000-0000FD940000}"/>
    <cellStyle name="Normale 5 2 2 2 2 3 2" xfId="38902" xr:uid="{00000000-0005-0000-0000-0000FE940000}"/>
    <cellStyle name="Normale 5 2 2 2 2 4" xfId="27485" xr:uid="{00000000-0005-0000-0000-0000FF940000}"/>
    <cellStyle name="Normale 5 2 2 2 3" xfId="7502" xr:uid="{00000000-0005-0000-0000-000000950000}"/>
    <cellStyle name="Normale 5 2 2 2 3 2" xfId="18919" xr:uid="{00000000-0005-0000-0000-000001950000}"/>
    <cellStyle name="Normale 5 2 2 2 3 2 2" xfId="41756" xr:uid="{00000000-0005-0000-0000-000002950000}"/>
    <cellStyle name="Normale 5 2 2 2 3 3" xfId="30339" xr:uid="{00000000-0005-0000-0000-000003950000}"/>
    <cellStyle name="Normale 5 2 2 2 4" xfId="13211" xr:uid="{00000000-0005-0000-0000-000004950000}"/>
    <cellStyle name="Normale 5 2 2 2 4 2" xfId="36048" xr:uid="{00000000-0005-0000-0000-000005950000}"/>
    <cellStyle name="Normale 5 2 2 2 5" xfId="24631" xr:uid="{00000000-0005-0000-0000-000006950000}"/>
    <cellStyle name="Normale 5 2 2 3" xfId="3220" xr:uid="{00000000-0005-0000-0000-000007950000}"/>
    <cellStyle name="Normale 5 2 2 3 2" xfId="8929" xr:uid="{00000000-0005-0000-0000-000008950000}"/>
    <cellStyle name="Normale 5 2 2 3 2 2" xfId="20346" xr:uid="{00000000-0005-0000-0000-000009950000}"/>
    <cellStyle name="Normale 5 2 2 3 2 2 2" xfId="43183" xr:uid="{00000000-0005-0000-0000-00000A950000}"/>
    <cellStyle name="Normale 5 2 2 3 2 3" xfId="31766" xr:uid="{00000000-0005-0000-0000-00000B950000}"/>
    <cellStyle name="Normale 5 2 2 3 3" xfId="14638" xr:uid="{00000000-0005-0000-0000-00000C950000}"/>
    <cellStyle name="Normale 5 2 2 3 3 2" xfId="37475" xr:uid="{00000000-0005-0000-0000-00000D950000}"/>
    <cellStyle name="Normale 5 2 2 3 4" xfId="26058" xr:uid="{00000000-0005-0000-0000-00000E950000}"/>
    <cellStyle name="Normale 5 2 2 4" xfId="6075" xr:uid="{00000000-0005-0000-0000-00000F950000}"/>
    <cellStyle name="Normale 5 2 2 4 2" xfId="17492" xr:uid="{00000000-0005-0000-0000-000010950000}"/>
    <cellStyle name="Normale 5 2 2 4 2 2" xfId="40329" xr:uid="{00000000-0005-0000-0000-000011950000}"/>
    <cellStyle name="Normale 5 2 2 4 3" xfId="28912" xr:uid="{00000000-0005-0000-0000-000012950000}"/>
    <cellStyle name="Normale 5 2 2 5" xfId="11784" xr:uid="{00000000-0005-0000-0000-000013950000}"/>
    <cellStyle name="Normale 5 2 2 5 2" xfId="34621" xr:uid="{00000000-0005-0000-0000-000014950000}"/>
    <cellStyle name="Normale 5 2 2 6" xfId="23204" xr:uid="{00000000-0005-0000-0000-000015950000}"/>
    <cellStyle name="Normale 5 2 3" xfId="230" xr:uid="{00000000-0005-0000-0000-000016950000}"/>
    <cellStyle name="Normale 5 2 4" xfId="1760" xr:uid="{00000000-0005-0000-0000-000017950000}"/>
    <cellStyle name="Normale 5 2 4 2" xfId="4616" xr:uid="{00000000-0005-0000-0000-000018950000}"/>
    <cellStyle name="Normale 5 2 4 2 2" xfId="10325" xr:uid="{00000000-0005-0000-0000-000019950000}"/>
    <cellStyle name="Normale 5 2 4 2 2 2" xfId="21742" xr:uid="{00000000-0005-0000-0000-00001A950000}"/>
    <cellStyle name="Normale 5 2 4 2 2 2 2" xfId="44579" xr:uid="{00000000-0005-0000-0000-00001B950000}"/>
    <cellStyle name="Normale 5 2 4 2 2 3" xfId="33162" xr:uid="{00000000-0005-0000-0000-00001C950000}"/>
    <cellStyle name="Normale 5 2 4 2 3" xfId="16034" xr:uid="{00000000-0005-0000-0000-00001D950000}"/>
    <cellStyle name="Normale 5 2 4 2 3 2" xfId="38871" xr:uid="{00000000-0005-0000-0000-00001E950000}"/>
    <cellStyle name="Normale 5 2 4 2 4" xfId="27454" xr:uid="{00000000-0005-0000-0000-00001F950000}"/>
    <cellStyle name="Normale 5 2 4 3" xfId="7471" xr:uid="{00000000-0005-0000-0000-000020950000}"/>
    <cellStyle name="Normale 5 2 4 3 2" xfId="18888" xr:uid="{00000000-0005-0000-0000-000021950000}"/>
    <cellStyle name="Normale 5 2 4 3 2 2" xfId="41725" xr:uid="{00000000-0005-0000-0000-000022950000}"/>
    <cellStyle name="Normale 5 2 4 3 3" xfId="30308" xr:uid="{00000000-0005-0000-0000-000023950000}"/>
    <cellStyle name="Normale 5 2 4 4" xfId="13180" xr:uid="{00000000-0005-0000-0000-000024950000}"/>
    <cellStyle name="Normale 5 2 4 4 2" xfId="36017" xr:uid="{00000000-0005-0000-0000-000025950000}"/>
    <cellStyle name="Normale 5 2 4 5" xfId="24600" xr:uid="{00000000-0005-0000-0000-000026950000}"/>
    <cellStyle name="Normale 5 2 5" xfId="3189" xr:uid="{00000000-0005-0000-0000-000027950000}"/>
    <cellStyle name="Normale 5 2 5 2" xfId="8898" xr:uid="{00000000-0005-0000-0000-000028950000}"/>
    <cellStyle name="Normale 5 2 5 2 2" xfId="20315" xr:uid="{00000000-0005-0000-0000-000029950000}"/>
    <cellStyle name="Normale 5 2 5 2 2 2" xfId="43152" xr:uid="{00000000-0005-0000-0000-00002A950000}"/>
    <cellStyle name="Normale 5 2 5 2 3" xfId="31735" xr:uid="{00000000-0005-0000-0000-00002B950000}"/>
    <cellStyle name="Normale 5 2 5 3" xfId="14607" xr:uid="{00000000-0005-0000-0000-00002C950000}"/>
    <cellStyle name="Normale 5 2 5 3 2" xfId="37444" xr:uid="{00000000-0005-0000-0000-00002D950000}"/>
    <cellStyle name="Normale 5 2 5 4" xfId="26027" xr:uid="{00000000-0005-0000-0000-00002E950000}"/>
    <cellStyle name="Normale 5 2 6" xfId="6044" xr:uid="{00000000-0005-0000-0000-00002F950000}"/>
    <cellStyle name="Normale 5 2 6 2" xfId="17461" xr:uid="{00000000-0005-0000-0000-000030950000}"/>
    <cellStyle name="Normale 5 2 6 2 2" xfId="40298" xr:uid="{00000000-0005-0000-0000-000031950000}"/>
    <cellStyle name="Normale 5 2 6 3" xfId="28881" xr:uid="{00000000-0005-0000-0000-000032950000}"/>
    <cellStyle name="Normale 5 2 7" xfId="11753" xr:uid="{00000000-0005-0000-0000-000033950000}"/>
    <cellStyle name="Normale 5 2 7 2" xfId="34590" xr:uid="{00000000-0005-0000-0000-000034950000}"/>
    <cellStyle name="Normale 5 2 8" xfId="23173" xr:uid="{00000000-0005-0000-0000-000035950000}"/>
    <cellStyle name="Normale 5 3" xfId="75" xr:uid="{00000000-0005-0000-0000-000036950000}"/>
    <cellStyle name="Normale 5 3 2" xfId="346" xr:uid="{00000000-0005-0000-0000-000037950000}"/>
    <cellStyle name="Normale 5 3 3" xfId="1782" xr:uid="{00000000-0005-0000-0000-000038950000}"/>
    <cellStyle name="Normale 5 3 3 2" xfId="4638" xr:uid="{00000000-0005-0000-0000-000039950000}"/>
    <cellStyle name="Normale 5 3 3 2 2" xfId="10347" xr:uid="{00000000-0005-0000-0000-00003A950000}"/>
    <cellStyle name="Normale 5 3 3 2 2 2" xfId="21764" xr:uid="{00000000-0005-0000-0000-00003B950000}"/>
    <cellStyle name="Normale 5 3 3 2 2 2 2" xfId="44601" xr:uid="{00000000-0005-0000-0000-00003C950000}"/>
    <cellStyle name="Normale 5 3 3 2 2 3" xfId="33184" xr:uid="{00000000-0005-0000-0000-00003D950000}"/>
    <cellStyle name="Normale 5 3 3 2 3" xfId="16056" xr:uid="{00000000-0005-0000-0000-00003E950000}"/>
    <cellStyle name="Normale 5 3 3 2 3 2" xfId="38893" xr:uid="{00000000-0005-0000-0000-00003F950000}"/>
    <cellStyle name="Normale 5 3 3 2 4" xfId="27476" xr:uid="{00000000-0005-0000-0000-000040950000}"/>
    <cellStyle name="Normale 5 3 3 3" xfId="7493" xr:uid="{00000000-0005-0000-0000-000041950000}"/>
    <cellStyle name="Normale 5 3 3 3 2" xfId="18910" xr:uid="{00000000-0005-0000-0000-000042950000}"/>
    <cellStyle name="Normale 5 3 3 3 2 2" xfId="41747" xr:uid="{00000000-0005-0000-0000-000043950000}"/>
    <cellStyle name="Normale 5 3 3 3 3" xfId="30330" xr:uid="{00000000-0005-0000-0000-000044950000}"/>
    <cellStyle name="Normale 5 3 3 4" xfId="13202" xr:uid="{00000000-0005-0000-0000-000045950000}"/>
    <cellStyle name="Normale 5 3 3 4 2" xfId="36039" xr:uid="{00000000-0005-0000-0000-000046950000}"/>
    <cellStyle name="Normale 5 3 3 5" xfId="24622" xr:uid="{00000000-0005-0000-0000-000047950000}"/>
    <cellStyle name="Normale 5 3 4" xfId="3211" xr:uid="{00000000-0005-0000-0000-000048950000}"/>
    <cellStyle name="Normale 5 3 4 2" xfId="8920" xr:uid="{00000000-0005-0000-0000-000049950000}"/>
    <cellStyle name="Normale 5 3 4 2 2" xfId="20337" xr:uid="{00000000-0005-0000-0000-00004A950000}"/>
    <cellStyle name="Normale 5 3 4 2 2 2" xfId="43174" xr:uid="{00000000-0005-0000-0000-00004B950000}"/>
    <cellStyle name="Normale 5 3 4 2 3" xfId="31757" xr:uid="{00000000-0005-0000-0000-00004C950000}"/>
    <cellStyle name="Normale 5 3 4 3" xfId="14629" xr:uid="{00000000-0005-0000-0000-00004D950000}"/>
    <cellStyle name="Normale 5 3 4 3 2" xfId="37466" xr:uid="{00000000-0005-0000-0000-00004E950000}"/>
    <cellStyle name="Normale 5 3 4 4" xfId="26049" xr:uid="{00000000-0005-0000-0000-00004F950000}"/>
    <cellStyle name="Normale 5 3 5" xfId="6066" xr:uid="{00000000-0005-0000-0000-000050950000}"/>
    <cellStyle name="Normale 5 3 5 2" xfId="17483" xr:uid="{00000000-0005-0000-0000-000051950000}"/>
    <cellStyle name="Normale 5 3 5 2 2" xfId="40320" xr:uid="{00000000-0005-0000-0000-000052950000}"/>
    <cellStyle name="Normale 5 3 5 3" xfId="28903" xr:uid="{00000000-0005-0000-0000-000053950000}"/>
    <cellStyle name="Normale 5 3 6" xfId="11775" xr:uid="{00000000-0005-0000-0000-000054950000}"/>
    <cellStyle name="Normale 5 3 6 2" xfId="34612" xr:uid="{00000000-0005-0000-0000-000055950000}"/>
    <cellStyle name="Normale 5 3 7" xfId="23195" xr:uid="{00000000-0005-0000-0000-000056950000}"/>
    <cellStyle name="Normale 5 4" xfId="183" xr:uid="{00000000-0005-0000-0000-000057950000}"/>
    <cellStyle name="Normale 5 4 2" xfId="1834" xr:uid="{00000000-0005-0000-0000-000058950000}"/>
    <cellStyle name="Normale 5 4 2 2" xfId="4690" xr:uid="{00000000-0005-0000-0000-000059950000}"/>
    <cellStyle name="Normale 5 4 2 2 2" xfId="10399" xr:uid="{00000000-0005-0000-0000-00005A950000}"/>
    <cellStyle name="Normale 5 4 2 2 2 2" xfId="21816" xr:uid="{00000000-0005-0000-0000-00005B950000}"/>
    <cellStyle name="Normale 5 4 2 2 2 2 2" xfId="44653" xr:uid="{00000000-0005-0000-0000-00005C950000}"/>
    <cellStyle name="Normale 5 4 2 2 2 3" xfId="33236" xr:uid="{00000000-0005-0000-0000-00005D950000}"/>
    <cellStyle name="Normale 5 4 2 2 3" xfId="16108" xr:uid="{00000000-0005-0000-0000-00005E950000}"/>
    <cellStyle name="Normale 5 4 2 2 3 2" xfId="38945" xr:uid="{00000000-0005-0000-0000-00005F950000}"/>
    <cellStyle name="Normale 5 4 2 2 4" xfId="27528" xr:uid="{00000000-0005-0000-0000-000060950000}"/>
    <cellStyle name="Normale 5 4 2 3" xfId="7545" xr:uid="{00000000-0005-0000-0000-000061950000}"/>
    <cellStyle name="Normale 5 4 2 3 2" xfId="18962" xr:uid="{00000000-0005-0000-0000-000062950000}"/>
    <cellStyle name="Normale 5 4 2 3 2 2" xfId="41799" xr:uid="{00000000-0005-0000-0000-000063950000}"/>
    <cellStyle name="Normale 5 4 2 3 3" xfId="30382" xr:uid="{00000000-0005-0000-0000-000064950000}"/>
    <cellStyle name="Normale 5 4 2 4" xfId="13254" xr:uid="{00000000-0005-0000-0000-000065950000}"/>
    <cellStyle name="Normale 5 4 2 4 2" xfId="36091" xr:uid="{00000000-0005-0000-0000-000066950000}"/>
    <cellStyle name="Normale 5 4 2 5" xfId="24674" xr:uid="{00000000-0005-0000-0000-000067950000}"/>
    <cellStyle name="Normale 5 4 3" xfId="3263" xr:uid="{00000000-0005-0000-0000-000068950000}"/>
    <cellStyle name="Normale 5 4 3 2" xfId="8972" xr:uid="{00000000-0005-0000-0000-000069950000}"/>
    <cellStyle name="Normale 5 4 3 2 2" xfId="20389" xr:uid="{00000000-0005-0000-0000-00006A950000}"/>
    <cellStyle name="Normale 5 4 3 2 2 2" xfId="43226" xr:uid="{00000000-0005-0000-0000-00006B950000}"/>
    <cellStyle name="Normale 5 4 3 2 3" xfId="31809" xr:uid="{00000000-0005-0000-0000-00006C950000}"/>
    <cellStyle name="Normale 5 4 3 3" xfId="14681" xr:uid="{00000000-0005-0000-0000-00006D950000}"/>
    <cellStyle name="Normale 5 4 3 3 2" xfId="37518" xr:uid="{00000000-0005-0000-0000-00006E950000}"/>
    <cellStyle name="Normale 5 4 3 4" xfId="26101" xr:uid="{00000000-0005-0000-0000-00006F950000}"/>
    <cellStyle name="Normale 5 4 4" xfId="6118" xr:uid="{00000000-0005-0000-0000-000070950000}"/>
    <cellStyle name="Normale 5 4 4 2" xfId="17535" xr:uid="{00000000-0005-0000-0000-000071950000}"/>
    <cellStyle name="Normale 5 4 4 2 2" xfId="40372" xr:uid="{00000000-0005-0000-0000-000072950000}"/>
    <cellStyle name="Normale 5 4 4 3" xfId="28955" xr:uid="{00000000-0005-0000-0000-000073950000}"/>
    <cellStyle name="Normale 5 4 5" xfId="11827" xr:uid="{00000000-0005-0000-0000-000074950000}"/>
    <cellStyle name="Normale 5 4 5 2" xfId="34664" xr:uid="{00000000-0005-0000-0000-000075950000}"/>
    <cellStyle name="Normale 5 4 6" xfId="23247" xr:uid="{00000000-0005-0000-0000-000076950000}"/>
    <cellStyle name="Normale 5 5" xfId="164" xr:uid="{00000000-0005-0000-0000-000077950000}"/>
    <cellStyle name="Normale 5 6" xfId="1751" xr:uid="{00000000-0005-0000-0000-000078950000}"/>
    <cellStyle name="Normale 5 6 2" xfId="4607" xr:uid="{00000000-0005-0000-0000-000079950000}"/>
    <cellStyle name="Normale 5 6 2 2" xfId="10316" xr:uid="{00000000-0005-0000-0000-00007A950000}"/>
    <cellStyle name="Normale 5 6 2 2 2" xfId="21733" xr:uid="{00000000-0005-0000-0000-00007B950000}"/>
    <cellStyle name="Normale 5 6 2 2 2 2" xfId="44570" xr:uid="{00000000-0005-0000-0000-00007C950000}"/>
    <cellStyle name="Normale 5 6 2 2 3" xfId="33153" xr:uid="{00000000-0005-0000-0000-00007D950000}"/>
    <cellStyle name="Normale 5 6 2 3" xfId="16025" xr:uid="{00000000-0005-0000-0000-00007E950000}"/>
    <cellStyle name="Normale 5 6 2 3 2" xfId="38862" xr:uid="{00000000-0005-0000-0000-00007F950000}"/>
    <cellStyle name="Normale 5 6 2 4" xfId="27445" xr:uid="{00000000-0005-0000-0000-000080950000}"/>
    <cellStyle name="Normale 5 6 3" xfId="7462" xr:uid="{00000000-0005-0000-0000-000081950000}"/>
    <cellStyle name="Normale 5 6 3 2" xfId="18879" xr:uid="{00000000-0005-0000-0000-000082950000}"/>
    <cellStyle name="Normale 5 6 3 2 2" xfId="41716" xr:uid="{00000000-0005-0000-0000-000083950000}"/>
    <cellStyle name="Normale 5 6 3 3" xfId="30299" xr:uid="{00000000-0005-0000-0000-000084950000}"/>
    <cellStyle name="Normale 5 6 4" xfId="13171" xr:uid="{00000000-0005-0000-0000-000085950000}"/>
    <cellStyle name="Normale 5 6 4 2" xfId="36008" xr:uid="{00000000-0005-0000-0000-000086950000}"/>
    <cellStyle name="Normale 5 6 5" xfId="24591" xr:uid="{00000000-0005-0000-0000-000087950000}"/>
    <cellStyle name="Normale 5 7" xfId="3180" xr:uid="{00000000-0005-0000-0000-000088950000}"/>
    <cellStyle name="Normale 5 7 2" xfId="8889" xr:uid="{00000000-0005-0000-0000-000089950000}"/>
    <cellStyle name="Normale 5 7 2 2" xfId="20306" xr:uid="{00000000-0005-0000-0000-00008A950000}"/>
    <cellStyle name="Normale 5 7 2 2 2" xfId="43143" xr:uid="{00000000-0005-0000-0000-00008B950000}"/>
    <cellStyle name="Normale 5 7 2 3" xfId="31726" xr:uid="{00000000-0005-0000-0000-00008C950000}"/>
    <cellStyle name="Normale 5 7 3" xfId="14598" xr:uid="{00000000-0005-0000-0000-00008D950000}"/>
    <cellStyle name="Normale 5 7 3 2" xfId="37435" xr:uid="{00000000-0005-0000-0000-00008E950000}"/>
    <cellStyle name="Normale 5 7 4" xfId="26018" xr:uid="{00000000-0005-0000-0000-00008F950000}"/>
    <cellStyle name="Normale 5 8" xfId="6035" xr:uid="{00000000-0005-0000-0000-000090950000}"/>
    <cellStyle name="Normale 5 8 2" xfId="17452" xr:uid="{00000000-0005-0000-0000-000091950000}"/>
    <cellStyle name="Normale 5 8 2 2" xfId="40289" xr:uid="{00000000-0005-0000-0000-000092950000}"/>
    <cellStyle name="Normale 5 8 3" xfId="28872" xr:uid="{00000000-0005-0000-0000-000093950000}"/>
    <cellStyle name="Normale 5 9" xfId="11744" xr:uid="{00000000-0005-0000-0000-000094950000}"/>
    <cellStyle name="Normale 5 9 2" xfId="34581" xr:uid="{00000000-0005-0000-0000-000095950000}"/>
    <cellStyle name="Normale 5_Esteso dl" xfId="745" xr:uid="{00000000-0005-0000-0000-000096950000}"/>
    <cellStyle name="Normale 50" xfId="46004" xr:uid="{00000000-0005-0000-0000-000097950000}"/>
    <cellStyle name="Normale 51" xfId="46005" xr:uid="{00000000-0005-0000-0000-000098950000}"/>
    <cellStyle name="Normale 52" xfId="46006" xr:uid="{00000000-0005-0000-0000-000099950000}"/>
    <cellStyle name="Normale 53" xfId="46007" xr:uid="{00000000-0005-0000-0000-00009A950000}"/>
    <cellStyle name="Normale 54" xfId="46008" xr:uid="{00000000-0005-0000-0000-00009B950000}"/>
    <cellStyle name="Normale 55" xfId="46009" xr:uid="{00000000-0005-0000-0000-00009C950000}"/>
    <cellStyle name="Normale 56" xfId="46010" xr:uid="{00000000-0005-0000-0000-00009D950000}"/>
    <cellStyle name="Normale 57" xfId="46011" xr:uid="{00000000-0005-0000-0000-00009E950000}"/>
    <cellStyle name="Normale 58" xfId="138" xr:uid="{00000000-0005-0000-0000-00009F950000}"/>
    <cellStyle name="Normale 59" xfId="46012" xr:uid="{00000000-0005-0000-0000-0000A0950000}"/>
    <cellStyle name="Normale 6" xfId="29" xr:uid="{00000000-0005-0000-0000-0000A1950000}"/>
    <cellStyle name="Normale 6 10" xfId="11746" xr:uid="{00000000-0005-0000-0000-0000A2950000}"/>
    <cellStyle name="Normale 6 10 2" xfId="34583" xr:uid="{00000000-0005-0000-0000-0000A3950000}"/>
    <cellStyle name="Normale 6 11" xfId="23166" xr:uid="{00000000-0005-0000-0000-0000A4950000}"/>
    <cellStyle name="Normale 6 2" xfId="42" xr:uid="{00000000-0005-0000-0000-0000A5950000}"/>
    <cellStyle name="Normale 6 2 2" xfId="91" xr:uid="{00000000-0005-0000-0000-0000A6950000}"/>
    <cellStyle name="Normale 6 2 2 2" xfId="1793" xr:uid="{00000000-0005-0000-0000-0000A7950000}"/>
    <cellStyle name="Normale 6 2 2 2 2" xfId="4649" xr:uid="{00000000-0005-0000-0000-0000A8950000}"/>
    <cellStyle name="Normale 6 2 2 2 2 2" xfId="10358" xr:uid="{00000000-0005-0000-0000-0000A9950000}"/>
    <cellStyle name="Normale 6 2 2 2 2 2 2" xfId="21775" xr:uid="{00000000-0005-0000-0000-0000AA950000}"/>
    <cellStyle name="Normale 6 2 2 2 2 2 2 2" xfId="44612" xr:uid="{00000000-0005-0000-0000-0000AB950000}"/>
    <cellStyle name="Normale 6 2 2 2 2 2 3" xfId="33195" xr:uid="{00000000-0005-0000-0000-0000AC950000}"/>
    <cellStyle name="Normale 6 2 2 2 2 3" xfId="16067" xr:uid="{00000000-0005-0000-0000-0000AD950000}"/>
    <cellStyle name="Normale 6 2 2 2 2 3 2" xfId="38904" xr:uid="{00000000-0005-0000-0000-0000AE950000}"/>
    <cellStyle name="Normale 6 2 2 2 2 4" xfId="27487" xr:uid="{00000000-0005-0000-0000-0000AF950000}"/>
    <cellStyle name="Normale 6 2 2 2 3" xfId="7504" xr:uid="{00000000-0005-0000-0000-0000B0950000}"/>
    <cellStyle name="Normale 6 2 2 2 3 2" xfId="18921" xr:uid="{00000000-0005-0000-0000-0000B1950000}"/>
    <cellStyle name="Normale 6 2 2 2 3 2 2" xfId="41758" xr:uid="{00000000-0005-0000-0000-0000B2950000}"/>
    <cellStyle name="Normale 6 2 2 2 3 3" xfId="30341" xr:uid="{00000000-0005-0000-0000-0000B3950000}"/>
    <cellStyle name="Normale 6 2 2 2 4" xfId="13213" xr:uid="{00000000-0005-0000-0000-0000B4950000}"/>
    <cellStyle name="Normale 6 2 2 2 4 2" xfId="36050" xr:uid="{00000000-0005-0000-0000-0000B5950000}"/>
    <cellStyle name="Normale 6 2 2 2 5" xfId="24633" xr:uid="{00000000-0005-0000-0000-0000B6950000}"/>
    <cellStyle name="Normale 6 2 2 3" xfId="3222" xr:uid="{00000000-0005-0000-0000-0000B7950000}"/>
    <cellStyle name="Normale 6 2 2 3 2" xfId="8931" xr:uid="{00000000-0005-0000-0000-0000B8950000}"/>
    <cellStyle name="Normale 6 2 2 3 2 2" xfId="20348" xr:uid="{00000000-0005-0000-0000-0000B9950000}"/>
    <cellStyle name="Normale 6 2 2 3 2 2 2" xfId="43185" xr:uid="{00000000-0005-0000-0000-0000BA950000}"/>
    <cellStyle name="Normale 6 2 2 3 2 3" xfId="31768" xr:uid="{00000000-0005-0000-0000-0000BB950000}"/>
    <cellStyle name="Normale 6 2 2 3 3" xfId="14640" xr:uid="{00000000-0005-0000-0000-0000BC950000}"/>
    <cellStyle name="Normale 6 2 2 3 3 2" xfId="37477" xr:uid="{00000000-0005-0000-0000-0000BD950000}"/>
    <cellStyle name="Normale 6 2 2 3 4" xfId="26060" xr:uid="{00000000-0005-0000-0000-0000BE950000}"/>
    <cellStyle name="Normale 6 2 2 4" xfId="6077" xr:uid="{00000000-0005-0000-0000-0000BF950000}"/>
    <cellStyle name="Normale 6 2 2 4 2" xfId="17494" xr:uid="{00000000-0005-0000-0000-0000C0950000}"/>
    <cellStyle name="Normale 6 2 2 4 2 2" xfId="40331" xr:uid="{00000000-0005-0000-0000-0000C1950000}"/>
    <cellStyle name="Normale 6 2 2 4 3" xfId="28914" xr:uid="{00000000-0005-0000-0000-0000C2950000}"/>
    <cellStyle name="Normale 6 2 2 5" xfId="11786" xr:uid="{00000000-0005-0000-0000-0000C3950000}"/>
    <cellStyle name="Normale 6 2 2 5 2" xfId="34623" xr:uid="{00000000-0005-0000-0000-0000C4950000}"/>
    <cellStyle name="Normale 6 2 2 6" xfId="23206" xr:uid="{00000000-0005-0000-0000-0000C5950000}"/>
    <cellStyle name="Normale 6 2 3" xfId="203" xr:uid="{00000000-0005-0000-0000-0000C6950000}"/>
    <cellStyle name="Normale 6 2 3 2" xfId="1848" xr:uid="{00000000-0005-0000-0000-0000C7950000}"/>
    <cellStyle name="Normale 6 2 3 2 2" xfId="4704" xr:uid="{00000000-0005-0000-0000-0000C8950000}"/>
    <cellStyle name="Normale 6 2 3 2 2 2" xfId="10413" xr:uid="{00000000-0005-0000-0000-0000C9950000}"/>
    <cellStyle name="Normale 6 2 3 2 2 2 2" xfId="21830" xr:uid="{00000000-0005-0000-0000-0000CA950000}"/>
    <cellStyle name="Normale 6 2 3 2 2 2 2 2" xfId="44667" xr:uid="{00000000-0005-0000-0000-0000CB950000}"/>
    <cellStyle name="Normale 6 2 3 2 2 2 3" xfId="33250" xr:uid="{00000000-0005-0000-0000-0000CC950000}"/>
    <cellStyle name="Normale 6 2 3 2 2 3" xfId="16122" xr:uid="{00000000-0005-0000-0000-0000CD950000}"/>
    <cellStyle name="Normale 6 2 3 2 2 3 2" xfId="38959" xr:uid="{00000000-0005-0000-0000-0000CE950000}"/>
    <cellStyle name="Normale 6 2 3 2 2 4" xfId="27542" xr:uid="{00000000-0005-0000-0000-0000CF950000}"/>
    <cellStyle name="Normale 6 2 3 2 3" xfId="7559" xr:uid="{00000000-0005-0000-0000-0000D0950000}"/>
    <cellStyle name="Normale 6 2 3 2 3 2" xfId="18976" xr:uid="{00000000-0005-0000-0000-0000D1950000}"/>
    <cellStyle name="Normale 6 2 3 2 3 2 2" xfId="41813" xr:uid="{00000000-0005-0000-0000-0000D2950000}"/>
    <cellStyle name="Normale 6 2 3 2 3 3" xfId="30396" xr:uid="{00000000-0005-0000-0000-0000D3950000}"/>
    <cellStyle name="Normale 6 2 3 2 4" xfId="13268" xr:uid="{00000000-0005-0000-0000-0000D4950000}"/>
    <cellStyle name="Normale 6 2 3 2 4 2" xfId="36105" xr:uid="{00000000-0005-0000-0000-0000D5950000}"/>
    <cellStyle name="Normale 6 2 3 2 5" xfId="24688" xr:uid="{00000000-0005-0000-0000-0000D6950000}"/>
    <cellStyle name="Normale 6 2 3 3" xfId="3277" xr:uid="{00000000-0005-0000-0000-0000D7950000}"/>
    <cellStyle name="Normale 6 2 3 3 2" xfId="8986" xr:uid="{00000000-0005-0000-0000-0000D8950000}"/>
    <cellStyle name="Normale 6 2 3 3 2 2" xfId="20403" xr:uid="{00000000-0005-0000-0000-0000D9950000}"/>
    <cellStyle name="Normale 6 2 3 3 2 2 2" xfId="43240" xr:uid="{00000000-0005-0000-0000-0000DA950000}"/>
    <cellStyle name="Normale 6 2 3 3 2 3" xfId="31823" xr:uid="{00000000-0005-0000-0000-0000DB950000}"/>
    <cellStyle name="Normale 6 2 3 3 3" xfId="14695" xr:uid="{00000000-0005-0000-0000-0000DC950000}"/>
    <cellStyle name="Normale 6 2 3 3 3 2" xfId="37532" xr:uid="{00000000-0005-0000-0000-0000DD950000}"/>
    <cellStyle name="Normale 6 2 3 3 4" xfId="26115" xr:uid="{00000000-0005-0000-0000-0000DE950000}"/>
    <cellStyle name="Normale 6 2 3 4" xfId="6132" xr:uid="{00000000-0005-0000-0000-0000DF950000}"/>
    <cellStyle name="Normale 6 2 3 4 2" xfId="17549" xr:uid="{00000000-0005-0000-0000-0000E0950000}"/>
    <cellStyle name="Normale 6 2 3 4 2 2" xfId="40386" xr:uid="{00000000-0005-0000-0000-0000E1950000}"/>
    <cellStyle name="Normale 6 2 3 4 3" xfId="28969" xr:uid="{00000000-0005-0000-0000-0000E2950000}"/>
    <cellStyle name="Normale 6 2 3 5" xfId="11841" xr:uid="{00000000-0005-0000-0000-0000E3950000}"/>
    <cellStyle name="Normale 6 2 3 5 2" xfId="34678" xr:uid="{00000000-0005-0000-0000-0000E4950000}"/>
    <cellStyle name="Normale 6 2 3 6" xfId="23261" xr:uid="{00000000-0005-0000-0000-0000E5950000}"/>
    <cellStyle name="Normale 6 2 4" xfId="1762" xr:uid="{00000000-0005-0000-0000-0000E6950000}"/>
    <cellStyle name="Normale 6 2 4 2" xfId="4618" xr:uid="{00000000-0005-0000-0000-0000E7950000}"/>
    <cellStyle name="Normale 6 2 4 2 2" xfId="10327" xr:uid="{00000000-0005-0000-0000-0000E8950000}"/>
    <cellStyle name="Normale 6 2 4 2 2 2" xfId="21744" xr:uid="{00000000-0005-0000-0000-0000E9950000}"/>
    <cellStyle name="Normale 6 2 4 2 2 2 2" xfId="44581" xr:uid="{00000000-0005-0000-0000-0000EA950000}"/>
    <cellStyle name="Normale 6 2 4 2 2 3" xfId="33164" xr:uid="{00000000-0005-0000-0000-0000EB950000}"/>
    <cellStyle name="Normale 6 2 4 2 3" xfId="16036" xr:uid="{00000000-0005-0000-0000-0000EC950000}"/>
    <cellStyle name="Normale 6 2 4 2 3 2" xfId="38873" xr:uid="{00000000-0005-0000-0000-0000ED950000}"/>
    <cellStyle name="Normale 6 2 4 2 4" xfId="27456" xr:uid="{00000000-0005-0000-0000-0000EE950000}"/>
    <cellStyle name="Normale 6 2 4 3" xfId="7473" xr:uid="{00000000-0005-0000-0000-0000EF950000}"/>
    <cellStyle name="Normale 6 2 4 3 2" xfId="18890" xr:uid="{00000000-0005-0000-0000-0000F0950000}"/>
    <cellStyle name="Normale 6 2 4 3 2 2" xfId="41727" xr:uid="{00000000-0005-0000-0000-0000F1950000}"/>
    <cellStyle name="Normale 6 2 4 3 3" xfId="30310" xr:uid="{00000000-0005-0000-0000-0000F2950000}"/>
    <cellStyle name="Normale 6 2 4 4" xfId="13182" xr:uid="{00000000-0005-0000-0000-0000F3950000}"/>
    <cellStyle name="Normale 6 2 4 4 2" xfId="36019" xr:uid="{00000000-0005-0000-0000-0000F4950000}"/>
    <cellStyle name="Normale 6 2 4 5" xfId="24602" xr:uid="{00000000-0005-0000-0000-0000F5950000}"/>
    <cellStyle name="Normale 6 2 5" xfId="3191" xr:uid="{00000000-0005-0000-0000-0000F6950000}"/>
    <cellStyle name="Normale 6 2 5 2" xfId="8900" xr:uid="{00000000-0005-0000-0000-0000F7950000}"/>
    <cellStyle name="Normale 6 2 5 2 2" xfId="20317" xr:uid="{00000000-0005-0000-0000-0000F8950000}"/>
    <cellStyle name="Normale 6 2 5 2 2 2" xfId="43154" xr:uid="{00000000-0005-0000-0000-0000F9950000}"/>
    <cellStyle name="Normale 6 2 5 2 3" xfId="31737" xr:uid="{00000000-0005-0000-0000-0000FA950000}"/>
    <cellStyle name="Normale 6 2 5 3" xfId="14609" xr:uid="{00000000-0005-0000-0000-0000FB950000}"/>
    <cellStyle name="Normale 6 2 5 3 2" xfId="37446" xr:uid="{00000000-0005-0000-0000-0000FC950000}"/>
    <cellStyle name="Normale 6 2 5 4" xfId="26029" xr:uid="{00000000-0005-0000-0000-0000FD950000}"/>
    <cellStyle name="Normale 6 2 6" xfId="6046" xr:uid="{00000000-0005-0000-0000-0000FE950000}"/>
    <cellStyle name="Normale 6 2 6 2" xfId="17463" xr:uid="{00000000-0005-0000-0000-0000FF950000}"/>
    <cellStyle name="Normale 6 2 6 2 2" xfId="40300" xr:uid="{00000000-0005-0000-0000-000000960000}"/>
    <cellStyle name="Normale 6 2 6 3" xfId="28883" xr:uid="{00000000-0005-0000-0000-000001960000}"/>
    <cellStyle name="Normale 6 2 7" xfId="11755" xr:uid="{00000000-0005-0000-0000-000002960000}"/>
    <cellStyle name="Normale 6 2 7 2" xfId="34592" xr:uid="{00000000-0005-0000-0000-000003960000}"/>
    <cellStyle name="Normale 6 2 8" xfId="23175" xr:uid="{00000000-0005-0000-0000-000004960000}"/>
    <cellStyle name="Normale 6 3" xfId="63" xr:uid="{00000000-0005-0000-0000-000005960000}"/>
    <cellStyle name="Normale 6 3 2" xfId="370" xr:uid="{00000000-0005-0000-0000-000006960000}"/>
    <cellStyle name="Normale 6 3 3" xfId="347" xr:uid="{00000000-0005-0000-0000-000007960000}"/>
    <cellStyle name="Normale 6 3_Esteso dl" xfId="746" xr:uid="{00000000-0005-0000-0000-000008960000}"/>
    <cellStyle name="Normale 6 4" xfId="77" xr:uid="{00000000-0005-0000-0000-000009960000}"/>
    <cellStyle name="Normale 6 4 2" xfId="181" xr:uid="{00000000-0005-0000-0000-00000A960000}"/>
    <cellStyle name="Normale 6 4 3" xfId="1784" xr:uid="{00000000-0005-0000-0000-00000B960000}"/>
    <cellStyle name="Normale 6 4 3 2" xfId="4640" xr:uid="{00000000-0005-0000-0000-00000C960000}"/>
    <cellStyle name="Normale 6 4 3 2 2" xfId="10349" xr:uid="{00000000-0005-0000-0000-00000D960000}"/>
    <cellStyle name="Normale 6 4 3 2 2 2" xfId="21766" xr:uid="{00000000-0005-0000-0000-00000E960000}"/>
    <cellStyle name="Normale 6 4 3 2 2 2 2" xfId="44603" xr:uid="{00000000-0005-0000-0000-00000F960000}"/>
    <cellStyle name="Normale 6 4 3 2 2 3" xfId="33186" xr:uid="{00000000-0005-0000-0000-000010960000}"/>
    <cellStyle name="Normale 6 4 3 2 3" xfId="16058" xr:uid="{00000000-0005-0000-0000-000011960000}"/>
    <cellStyle name="Normale 6 4 3 2 3 2" xfId="38895" xr:uid="{00000000-0005-0000-0000-000012960000}"/>
    <cellStyle name="Normale 6 4 3 2 4" xfId="27478" xr:uid="{00000000-0005-0000-0000-000013960000}"/>
    <cellStyle name="Normale 6 4 3 3" xfId="7495" xr:uid="{00000000-0005-0000-0000-000014960000}"/>
    <cellStyle name="Normale 6 4 3 3 2" xfId="18912" xr:uid="{00000000-0005-0000-0000-000015960000}"/>
    <cellStyle name="Normale 6 4 3 3 2 2" xfId="41749" xr:uid="{00000000-0005-0000-0000-000016960000}"/>
    <cellStyle name="Normale 6 4 3 3 3" xfId="30332" xr:uid="{00000000-0005-0000-0000-000017960000}"/>
    <cellStyle name="Normale 6 4 3 4" xfId="13204" xr:uid="{00000000-0005-0000-0000-000018960000}"/>
    <cellStyle name="Normale 6 4 3 4 2" xfId="36041" xr:uid="{00000000-0005-0000-0000-000019960000}"/>
    <cellStyle name="Normale 6 4 3 5" xfId="24624" xr:uid="{00000000-0005-0000-0000-00001A960000}"/>
    <cellStyle name="Normale 6 4 4" xfId="3213" xr:uid="{00000000-0005-0000-0000-00001B960000}"/>
    <cellStyle name="Normale 6 4 4 2" xfId="8922" xr:uid="{00000000-0005-0000-0000-00001C960000}"/>
    <cellStyle name="Normale 6 4 4 2 2" xfId="20339" xr:uid="{00000000-0005-0000-0000-00001D960000}"/>
    <cellStyle name="Normale 6 4 4 2 2 2" xfId="43176" xr:uid="{00000000-0005-0000-0000-00001E960000}"/>
    <cellStyle name="Normale 6 4 4 2 3" xfId="31759" xr:uid="{00000000-0005-0000-0000-00001F960000}"/>
    <cellStyle name="Normale 6 4 4 3" xfId="14631" xr:uid="{00000000-0005-0000-0000-000020960000}"/>
    <cellStyle name="Normale 6 4 4 3 2" xfId="37468" xr:uid="{00000000-0005-0000-0000-000021960000}"/>
    <cellStyle name="Normale 6 4 4 4" xfId="26051" xr:uid="{00000000-0005-0000-0000-000022960000}"/>
    <cellStyle name="Normale 6 4 5" xfId="6068" xr:uid="{00000000-0005-0000-0000-000023960000}"/>
    <cellStyle name="Normale 6 4 5 2" xfId="17485" xr:uid="{00000000-0005-0000-0000-000024960000}"/>
    <cellStyle name="Normale 6 4 5 2 2" xfId="40322" xr:uid="{00000000-0005-0000-0000-000025960000}"/>
    <cellStyle name="Normale 6 4 5 3" xfId="28905" xr:uid="{00000000-0005-0000-0000-000026960000}"/>
    <cellStyle name="Normale 6 4 6" xfId="11777" xr:uid="{00000000-0005-0000-0000-000027960000}"/>
    <cellStyle name="Normale 6 4 6 2" xfId="34614" xr:uid="{00000000-0005-0000-0000-000028960000}"/>
    <cellStyle name="Normale 6 4 7" xfId="23197" xr:uid="{00000000-0005-0000-0000-000029960000}"/>
    <cellStyle name="Normale 6 5" xfId="740" xr:uid="{00000000-0005-0000-0000-00002A960000}"/>
    <cellStyle name="Normale 6 6" xfId="167" xr:uid="{00000000-0005-0000-0000-00002B960000}"/>
    <cellStyle name="Normale 6 7" xfId="1753" xr:uid="{00000000-0005-0000-0000-00002C960000}"/>
    <cellStyle name="Normale 6 7 2" xfId="4609" xr:uid="{00000000-0005-0000-0000-00002D960000}"/>
    <cellStyle name="Normale 6 7 2 2" xfId="10318" xr:uid="{00000000-0005-0000-0000-00002E960000}"/>
    <cellStyle name="Normale 6 7 2 2 2" xfId="21735" xr:uid="{00000000-0005-0000-0000-00002F960000}"/>
    <cellStyle name="Normale 6 7 2 2 2 2" xfId="44572" xr:uid="{00000000-0005-0000-0000-000030960000}"/>
    <cellStyle name="Normale 6 7 2 2 3" xfId="33155" xr:uid="{00000000-0005-0000-0000-000031960000}"/>
    <cellStyle name="Normale 6 7 2 3" xfId="16027" xr:uid="{00000000-0005-0000-0000-000032960000}"/>
    <cellStyle name="Normale 6 7 2 3 2" xfId="38864" xr:uid="{00000000-0005-0000-0000-000033960000}"/>
    <cellStyle name="Normale 6 7 2 4" xfId="27447" xr:uid="{00000000-0005-0000-0000-000034960000}"/>
    <cellStyle name="Normale 6 7 3" xfId="7464" xr:uid="{00000000-0005-0000-0000-000035960000}"/>
    <cellStyle name="Normale 6 7 3 2" xfId="18881" xr:uid="{00000000-0005-0000-0000-000036960000}"/>
    <cellStyle name="Normale 6 7 3 2 2" xfId="41718" xr:uid="{00000000-0005-0000-0000-000037960000}"/>
    <cellStyle name="Normale 6 7 3 3" xfId="30301" xr:uid="{00000000-0005-0000-0000-000038960000}"/>
    <cellStyle name="Normale 6 7 4" xfId="13173" xr:uid="{00000000-0005-0000-0000-000039960000}"/>
    <cellStyle name="Normale 6 7 4 2" xfId="36010" xr:uid="{00000000-0005-0000-0000-00003A960000}"/>
    <cellStyle name="Normale 6 7 5" xfId="24593" xr:uid="{00000000-0005-0000-0000-00003B960000}"/>
    <cellStyle name="Normale 6 8" xfId="3182" xr:uid="{00000000-0005-0000-0000-00003C960000}"/>
    <cellStyle name="Normale 6 8 2" xfId="8891" xr:uid="{00000000-0005-0000-0000-00003D960000}"/>
    <cellStyle name="Normale 6 8 2 2" xfId="20308" xr:uid="{00000000-0005-0000-0000-00003E960000}"/>
    <cellStyle name="Normale 6 8 2 2 2" xfId="43145" xr:uid="{00000000-0005-0000-0000-00003F960000}"/>
    <cellStyle name="Normale 6 8 2 3" xfId="31728" xr:uid="{00000000-0005-0000-0000-000040960000}"/>
    <cellStyle name="Normale 6 8 3" xfId="14600" xr:uid="{00000000-0005-0000-0000-000041960000}"/>
    <cellStyle name="Normale 6 8 3 2" xfId="37437" xr:uid="{00000000-0005-0000-0000-000042960000}"/>
    <cellStyle name="Normale 6 8 4" xfId="26020" xr:uid="{00000000-0005-0000-0000-000043960000}"/>
    <cellStyle name="Normale 6 9" xfId="6037" xr:uid="{00000000-0005-0000-0000-000044960000}"/>
    <cellStyle name="Normale 6 9 2" xfId="17454" xr:uid="{00000000-0005-0000-0000-000045960000}"/>
    <cellStyle name="Normale 6 9 2 2" xfId="40291" xr:uid="{00000000-0005-0000-0000-000046960000}"/>
    <cellStyle name="Normale 6 9 3" xfId="28874" xr:uid="{00000000-0005-0000-0000-000047960000}"/>
    <cellStyle name="Normale 6_Esteso dl" xfId="612" xr:uid="{00000000-0005-0000-0000-000048960000}"/>
    <cellStyle name="Normale 60" xfId="46013" xr:uid="{00000000-0005-0000-0000-000049960000}"/>
    <cellStyle name="Normale 61" xfId="46014" xr:uid="{00000000-0005-0000-0000-00004A960000}"/>
    <cellStyle name="Normale 62" xfId="46015" xr:uid="{00000000-0005-0000-0000-00004B960000}"/>
    <cellStyle name="Normale 63" xfId="46026" xr:uid="{00000000-0005-0000-0000-00004C960000}"/>
    <cellStyle name="Normale 64" xfId="46027" xr:uid="{00000000-0005-0000-0000-00004D960000}"/>
    <cellStyle name="Normale 65" xfId="46028" xr:uid="{00000000-0005-0000-0000-00004E960000}"/>
    <cellStyle name="Normale 66" xfId="46029" xr:uid="{00000000-0005-0000-0000-00004F960000}"/>
    <cellStyle name="Normale 67" xfId="46030" xr:uid="{00000000-0005-0000-0000-000050960000}"/>
    <cellStyle name="Normale 68" xfId="139" xr:uid="{00000000-0005-0000-0000-000051960000}"/>
    <cellStyle name="Normale 7" xfId="30" xr:uid="{00000000-0005-0000-0000-000052960000}"/>
    <cellStyle name="Normale 7 10" xfId="11747" xr:uid="{00000000-0005-0000-0000-000053960000}"/>
    <cellStyle name="Normale 7 10 2" xfId="34584" xr:uid="{00000000-0005-0000-0000-000054960000}"/>
    <cellStyle name="Normale 7 11" xfId="23167" xr:uid="{00000000-0005-0000-0000-000055960000}"/>
    <cellStyle name="Normale 7 2" xfId="43" xr:uid="{00000000-0005-0000-0000-000056960000}"/>
    <cellStyle name="Normale 7 2 2" xfId="92" xr:uid="{00000000-0005-0000-0000-000057960000}"/>
    <cellStyle name="Normale 7 2 2 2" xfId="1794" xr:uid="{00000000-0005-0000-0000-000058960000}"/>
    <cellStyle name="Normale 7 2 2 2 2" xfId="4650" xr:uid="{00000000-0005-0000-0000-000059960000}"/>
    <cellStyle name="Normale 7 2 2 2 2 2" xfId="10359" xr:uid="{00000000-0005-0000-0000-00005A960000}"/>
    <cellStyle name="Normale 7 2 2 2 2 2 2" xfId="21776" xr:uid="{00000000-0005-0000-0000-00005B960000}"/>
    <cellStyle name="Normale 7 2 2 2 2 2 2 2" xfId="44613" xr:uid="{00000000-0005-0000-0000-00005C960000}"/>
    <cellStyle name="Normale 7 2 2 2 2 2 3" xfId="33196" xr:uid="{00000000-0005-0000-0000-00005D960000}"/>
    <cellStyle name="Normale 7 2 2 2 2 3" xfId="16068" xr:uid="{00000000-0005-0000-0000-00005E960000}"/>
    <cellStyle name="Normale 7 2 2 2 2 3 2" xfId="38905" xr:uid="{00000000-0005-0000-0000-00005F960000}"/>
    <cellStyle name="Normale 7 2 2 2 2 4" xfId="27488" xr:uid="{00000000-0005-0000-0000-000060960000}"/>
    <cellStyle name="Normale 7 2 2 2 3" xfId="7505" xr:uid="{00000000-0005-0000-0000-000061960000}"/>
    <cellStyle name="Normale 7 2 2 2 3 2" xfId="18922" xr:uid="{00000000-0005-0000-0000-000062960000}"/>
    <cellStyle name="Normale 7 2 2 2 3 2 2" xfId="41759" xr:uid="{00000000-0005-0000-0000-000063960000}"/>
    <cellStyle name="Normale 7 2 2 2 3 3" xfId="30342" xr:uid="{00000000-0005-0000-0000-000064960000}"/>
    <cellStyle name="Normale 7 2 2 2 4" xfId="13214" xr:uid="{00000000-0005-0000-0000-000065960000}"/>
    <cellStyle name="Normale 7 2 2 2 4 2" xfId="36051" xr:uid="{00000000-0005-0000-0000-000066960000}"/>
    <cellStyle name="Normale 7 2 2 2 5" xfId="24634" xr:uid="{00000000-0005-0000-0000-000067960000}"/>
    <cellStyle name="Normale 7 2 2 3" xfId="3223" xr:uid="{00000000-0005-0000-0000-000068960000}"/>
    <cellStyle name="Normale 7 2 2 3 2" xfId="8932" xr:uid="{00000000-0005-0000-0000-000069960000}"/>
    <cellStyle name="Normale 7 2 2 3 2 2" xfId="20349" xr:uid="{00000000-0005-0000-0000-00006A960000}"/>
    <cellStyle name="Normale 7 2 2 3 2 2 2" xfId="43186" xr:uid="{00000000-0005-0000-0000-00006B960000}"/>
    <cellStyle name="Normale 7 2 2 3 2 3" xfId="31769" xr:uid="{00000000-0005-0000-0000-00006C960000}"/>
    <cellStyle name="Normale 7 2 2 3 3" xfId="14641" xr:uid="{00000000-0005-0000-0000-00006D960000}"/>
    <cellStyle name="Normale 7 2 2 3 3 2" xfId="37478" xr:uid="{00000000-0005-0000-0000-00006E960000}"/>
    <cellStyle name="Normale 7 2 2 3 4" xfId="26061" xr:uid="{00000000-0005-0000-0000-00006F960000}"/>
    <cellStyle name="Normale 7 2 2 4" xfId="6078" xr:uid="{00000000-0005-0000-0000-000070960000}"/>
    <cellStyle name="Normale 7 2 2 4 2" xfId="17495" xr:uid="{00000000-0005-0000-0000-000071960000}"/>
    <cellStyle name="Normale 7 2 2 4 2 2" xfId="40332" xr:uid="{00000000-0005-0000-0000-000072960000}"/>
    <cellStyle name="Normale 7 2 2 4 3" xfId="28915" xr:uid="{00000000-0005-0000-0000-000073960000}"/>
    <cellStyle name="Normale 7 2 2 5" xfId="11787" xr:uid="{00000000-0005-0000-0000-000074960000}"/>
    <cellStyle name="Normale 7 2 2 5 2" xfId="34624" xr:uid="{00000000-0005-0000-0000-000075960000}"/>
    <cellStyle name="Normale 7 2 2 6" xfId="23207" xr:uid="{00000000-0005-0000-0000-000076960000}"/>
    <cellStyle name="Normale 7 2 3" xfId="257" xr:uid="{00000000-0005-0000-0000-000077960000}"/>
    <cellStyle name="Normale 7 2 3 2" xfId="1888" xr:uid="{00000000-0005-0000-0000-000078960000}"/>
    <cellStyle name="Normale 7 2 3 2 2" xfId="4744" xr:uid="{00000000-0005-0000-0000-000079960000}"/>
    <cellStyle name="Normale 7 2 3 2 2 2" xfId="10453" xr:uid="{00000000-0005-0000-0000-00007A960000}"/>
    <cellStyle name="Normale 7 2 3 2 2 2 2" xfId="21870" xr:uid="{00000000-0005-0000-0000-00007B960000}"/>
    <cellStyle name="Normale 7 2 3 2 2 2 2 2" xfId="44707" xr:uid="{00000000-0005-0000-0000-00007C960000}"/>
    <cellStyle name="Normale 7 2 3 2 2 2 3" xfId="33290" xr:uid="{00000000-0005-0000-0000-00007D960000}"/>
    <cellStyle name="Normale 7 2 3 2 2 3" xfId="16162" xr:uid="{00000000-0005-0000-0000-00007E960000}"/>
    <cellStyle name="Normale 7 2 3 2 2 3 2" xfId="38999" xr:uid="{00000000-0005-0000-0000-00007F960000}"/>
    <cellStyle name="Normale 7 2 3 2 2 4" xfId="27582" xr:uid="{00000000-0005-0000-0000-000080960000}"/>
    <cellStyle name="Normale 7 2 3 2 3" xfId="7599" xr:uid="{00000000-0005-0000-0000-000081960000}"/>
    <cellStyle name="Normale 7 2 3 2 3 2" xfId="19016" xr:uid="{00000000-0005-0000-0000-000082960000}"/>
    <cellStyle name="Normale 7 2 3 2 3 2 2" xfId="41853" xr:uid="{00000000-0005-0000-0000-000083960000}"/>
    <cellStyle name="Normale 7 2 3 2 3 3" xfId="30436" xr:uid="{00000000-0005-0000-0000-000084960000}"/>
    <cellStyle name="Normale 7 2 3 2 4" xfId="13308" xr:uid="{00000000-0005-0000-0000-000085960000}"/>
    <cellStyle name="Normale 7 2 3 2 4 2" xfId="36145" xr:uid="{00000000-0005-0000-0000-000086960000}"/>
    <cellStyle name="Normale 7 2 3 2 5" xfId="24728" xr:uid="{00000000-0005-0000-0000-000087960000}"/>
    <cellStyle name="Normale 7 2 3 3" xfId="3317" xr:uid="{00000000-0005-0000-0000-000088960000}"/>
    <cellStyle name="Normale 7 2 3 3 2" xfId="9026" xr:uid="{00000000-0005-0000-0000-000089960000}"/>
    <cellStyle name="Normale 7 2 3 3 2 2" xfId="20443" xr:uid="{00000000-0005-0000-0000-00008A960000}"/>
    <cellStyle name="Normale 7 2 3 3 2 2 2" xfId="43280" xr:uid="{00000000-0005-0000-0000-00008B960000}"/>
    <cellStyle name="Normale 7 2 3 3 2 3" xfId="31863" xr:uid="{00000000-0005-0000-0000-00008C960000}"/>
    <cellStyle name="Normale 7 2 3 3 3" xfId="14735" xr:uid="{00000000-0005-0000-0000-00008D960000}"/>
    <cellStyle name="Normale 7 2 3 3 3 2" xfId="37572" xr:uid="{00000000-0005-0000-0000-00008E960000}"/>
    <cellStyle name="Normale 7 2 3 3 4" xfId="26155" xr:uid="{00000000-0005-0000-0000-00008F960000}"/>
    <cellStyle name="Normale 7 2 3 4" xfId="6172" xr:uid="{00000000-0005-0000-0000-000090960000}"/>
    <cellStyle name="Normale 7 2 3 4 2" xfId="17589" xr:uid="{00000000-0005-0000-0000-000091960000}"/>
    <cellStyle name="Normale 7 2 3 4 2 2" xfId="40426" xr:uid="{00000000-0005-0000-0000-000092960000}"/>
    <cellStyle name="Normale 7 2 3 4 3" xfId="29009" xr:uid="{00000000-0005-0000-0000-000093960000}"/>
    <cellStyle name="Normale 7 2 3 5" xfId="11881" xr:uid="{00000000-0005-0000-0000-000094960000}"/>
    <cellStyle name="Normale 7 2 3 5 2" xfId="34718" xr:uid="{00000000-0005-0000-0000-000095960000}"/>
    <cellStyle name="Normale 7 2 3 6" xfId="23301" xr:uid="{00000000-0005-0000-0000-000096960000}"/>
    <cellStyle name="Normale 7 2 4" xfId="1763" xr:uid="{00000000-0005-0000-0000-000097960000}"/>
    <cellStyle name="Normale 7 2 4 2" xfId="4619" xr:uid="{00000000-0005-0000-0000-000098960000}"/>
    <cellStyle name="Normale 7 2 4 2 2" xfId="10328" xr:uid="{00000000-0005-0000-0000-000099960000}"/>
    <cellStyle name="Normale 7 2 4 2 2 2" xfId="21745" xr:uid="{00000000-0005-0000-0000-00009A960000}"/>
    <cellStyle name="Normale 7 2 4 2 2 2 2" xfId="44582" xr:uid="{00000000-0005-0000-0000-00009B960000}"/>
    <cellStyle name="Normale 7 2 4 2 2 3" xfId="33165" xr:uid="{00000000-0005-0000-0000-00009C960000}"/>
    <cellStyle name="Normale 7 2 4 2 3" xfId="16037" xr:uid="{00000000-0005-0000-0000-00009D960000}"/>
    <cellStyle name="Normale 7 2 4 2 3 2" xfId="38874" xr:uid="{00000000-0005-0000-0000-00009E960000}"/>
    <cellStyle name="Normale 7 2 4 2 4" xfId="27457" xr:uid="{00000000-0005-0000-0000-00009F960000}"/>
    <cellStyle name="Normale 7 2 4 3" xfId="7474" xr:uid="{00000000-0005-0000-0000-0000A0960000}"/>
    <cellStyle name="Normale 7 2 4 3 2" xfId="18891" xr:uid="{00000000-0005-0000-0000-0000A1960000}"/>
    <cellStyle name="Normale 7 2 4 3 2 2" xfId="41728" xr:uid="{00000000-0005-0000-0000-0000A2960000}"/>
    <cellStyle name="Normale 7 2 4 3 3" xfId="30311" xr:uid="{00000000-0005-0000-0000-0000A3960000}"/>
    <cellStyle name="Normale 7 2 4 4" xfId="13183" xr:uid="{00000000-0005-0000-0000-0000A4960000}"/>
    <cellStyle name="Normale 7 2 4 4 2" xfId="36020" xr:uid="{00000000-0005-0000-0000-0000A5960000}"/>
    <cellStyle name="Normale 7 2 4 5" xfId="24603" xr:uid="{00000000-0005-0000-0000-0000A6960000}"/>
    <cellStyle name="Normale 7 2 5" xfId="3192" xr:uid="{00000000-0005-0000-0000-0000A7960000}"/>
    <cellStyle name="Normale 7 2 5 2" xfId="8901" xr:uid="{00000000-0005-0000-0000-0000A8960000}"/>
    <cellStyle name="Normale 7 2 5 2 2" xfId="20318" xr:uid="{00000000-0005-0000-0000-0000A9960000}"/>
    <cellStyle name="Normale 7 2 5 2 2 2" xfId="43155" xr:uid="{00000000-0005-0000-0000-0000AA960000}"/>
    <cellStyle name="Normale 7 2 5 2 3" xfId="31738" xr:uid="{00000000-0005-0000-0000-0000AB960000}"/>
    <cellStyle name="Normale 7 2 5 3" xfId="14610" xr:uid="{00000000-0005-0000-0000-0000AC960000}"/>
    <cellStyle name="Normale 7 2 5 3 2" xfId="37447" xr:uid="{00000000-0005-0000-0000-0000AD960000}"/>
    <cellStyle name="Normale 7 2 5 4" xfId="26030" xr:uid="{00000000-0005-0000-0000-0000AE960000}"/>
    <cellStyle name="Normale 7 2 6" xfId="6047" xr:uid="{00000000-0005-0000-0000-0000AF960000}"/>
    <cellStyle name="Normale 7 2 6 2" xfId="17464" xr:uid="{00000000-0005-0000-0000-0000B0960000}"/>
    <cellStyle name="Normale 7 2 6 2 2" xfId="40301" xr:uid="{00000000-0005-0000-0000-0000B1960000}"/>
    <cellStyle name="Normale 7 2 6 3" xfId="28884" xr:uid="{00000000-0005-0000-0000-0000B2960000}"/>
    <cellStyle name="Normale 7 2 7" xfId="11756" xr:uid="{00000000-0005-0000-0000-0000B3960000}"/>
    <cellStyle name="Normale 7 2 7 2" xfId="34593" xr:uid="{00000000-0005-0000-0000-0000B4960000}"/>
    <cellStyle name="Normale 7 2 8" xfId="23176" xr:uid="{00000000-0005-0000-0000-0000B5960000}"/>
    <cellStyle name="Normale 7 3" xfId="78" xr:uid="{00000000-0005-0000-0000-0000B6960000}"/>
    <cellStyle name="Normale 7 3 2" xfId="229" xr:uid="{00000000-0005-0000-0000-0000B7960000}"/>
    <cellStyle name="Normale 7 3 3" xfId="1785" xr:uid="{00000000-0005-0000-0000-0000B8960000}"/>
    <cellStyle name="Normale 7 3 3 2" xfId="4641" xr:uid="{00000000-0005-0000-0000-0000B9960000}"/>
    <cellStyle name="Normale 7 3 3 2 2" xfId="10350" xr:uid="{00000000-0005-0000-0000-0000BA960000}"/>
    <cellStyle name="Normale 7 3 3 2 2 2" xfId="21767" xr:uid="{00000000-0005-0000-0000-0000BB960000}"/>
    <cellStyle name="Normale 7 3 3 2 2 2 2" xfId="44604" xr:uid="{00000000-0005-0000-0000-0000BC960000}"/>
    <cellStyle name="Normale 7 3 3 2 2 3" xfId="33187" xr:uid="{00000000-0005-0000-0000-0000BD960000}"/>
    <cellStyle name="Normale 7 3 3 2 3" xfId="16059" xr:uid="{00000000-0005-0000-0000-0000BE960000}"/>
    <cellStyle name="Normale 7 3 3 2 3 2" xfId="38896" xr:uid="{00000000-0005-0000-0000-0000BF960000}"/>
    <cellStyle name="Normale 7 3 3 2 4" xfId="27479" xr:uid="{00000000-0005-0000-0000-0000C0960000}"/>
    <cellStyle name="Normale 7 3 3 3" xfId="7496" xr:uid="{00000000-0005-0000-0000-0000C1960000}"/>
    <cellStyle name="Normale 7 3 3 3 2" xfId="18913" xr:uid="{00000000-0005-0000-0000-0000C2960000}"/>
    <cellStyle name="Normale 7 3 3 3 2 2" xfId="41750" xr:uid="{00000000-0005-0000-0000-0000C3960000}"/>
    <cellStyle name="Normale 7 3 3 3 3" xfId="30333" xr:uid="{00000000-0005-0000-0000-0000C4960000}"/>
    <cellStyle name="Normale 7 3 3 4" xfId="13205" xr:uid="{00000000-0005-0000-0000-0000C5960000}"/>
    <cellStyle name="Normale 7 3 3 4 2" xfId="36042" xr:uid="{00000000-0005-0000-0000-0000C6960000}"/>
    <cellStyle name="Normale 7 3 3 5" xfId="24625" xr:uid="{00000000-0005-0000-0000-0000C7960000}"/>
    <cellStyle name="Normale 7 3 4" xfId="3214" xr:uid="{00000000-0005-0000-0000-0000C8960000}"/>
    <cellStyle name="Normale 7 3 4 2" xfId="8923" xr:uid="{00000000-0005-0000-0000-0000C9960000}"/>
    <cellStyle name="Normale 7 3 4 2 2" xfId="20340" xr:uid="{00000000-0005-0000-0000-0000CA960000}"/>
    <cellStyle name="Normale 7 3 4 2 2 2" xfId="43177" xr:uid="{00000000-0005-0000-0000-0000CB960000}"/>
    <cellStyle name="Normale 7 3 4 2 3" xfId="31760" xr:uid="{00000000-0005-0000-0000-0000CC960000}"/>
    <cellStyle name="Normale 7 3 4 3" xfId="14632" xr:uid="{00000000-0005-0000-0000-0000CD960000}"/>
    <cellStyle name="Normale 7 3 4 3 2" xfId="37469" xr:uid="{00000000-0005-0000-0000-0000CE960000}"/>
    <cellStyle name="Normale 7 3 4 4" xfId="26052" xr:uid="{00000000-0005-0000-0000-0000CF960000}"/>
    <cellStyle name="Normale 7 3 5" xfId="6069" xr:uid="{00000000-0005-0000-0000-0000D0960000}"/>
    <cellStyle name="Normale 7 3 5 2" xfId="17486" xr:uid="{00000000-0005-0000-0000-0000D1960000}"/>
    <cellStyle name="Normale 7 3 5 2 2" xfId="40323" xr:uid="{00000000-0005-0000-0000-0000D2960000}"/>
    <cellStyle name="Normale 7 3 5 3" xfId="28906" xr:uid="{00000000-0005-0000-0000-0000D3960000}"/>
    <cellStyle name="Normale 7 3 6" xfId="11778" xr:uid="{00000000-0005-0000-0000-0000D4960000}"/>
    <cellStyle name="Normale 7 3 6 2" xfId="34615" xr:uid="{00000000-0005-0000-0000-0000D5960000}"/>
    <cellStyle name="Normale 7 3 7" xfId="23198" xr:uid="{00000000-0005-0000-0000-0000D6960000}"/>
    <cellStyle name="Normale 7 4" xfId="348" xr:uid="{00000000-0005-0000-0000-0000D7960000}"/>
    <cellStyle name="Normale 7 5" xfId="205" xr:uid="{00000000-0005-0000-0000-0000D8960000}"/>
    <cellStyle name="Normale 7 5 2" xfId="1850" xr:uid="{00000000-0005-0000-0000-0000D9960000}"/>
    <cellStyle name="Normale 7 5 2 2" xfId="4706" xr:uid="{00000000-0005-0000-0000-0000DA960000}"/>
    <cellStyle name="Normale 7 5 2 2 2" xfId="10415" xr:uid="{00000000-0005-0000-0000-0000DB960000}"/>
    <cellStyle name="Normale 7 5 2 2 2 2" xfId="21832" xr:uid="{00000000-0005-0000-0000-0000DC960000}"/>
    <cellStyle name="Normale 7 5 2 2 2 2 2" xfId="44669" xr:uid="{00000000-0005-0000-0000-0000DD960000}"/>
    <cellStyle name="Normale 7 5 2 2 2 3" xfId="33252" xr:uid="{00000000-0005-0000-0000-0000DE960000}"/>
    <cellStyle name="Normale 7 5 2 2 3" xfId="16124" xr:uid="{00000000-0005-0000-0000-0000DF960000}"/>
    <cellStyle name="Normale 7 5 2 2 3 2" xfId="38961" xr:uid="{00000000-0005-0000-0000-0000E0960000}"/>
    <cellStyle name="Normale 7 5 2 2 4" xfId="27544" xr:uid="{00000000-0005-0000-0000-0000E1960000}"/>
    <cellStyle name="Normale 7 5 2 3" xfId="7561" xr:uid="{00000000-0005-0000-0000-0000E2960000}"/>
    <cellStyle name="Normale 7 5 2 3 2" xfId="18978" xr:uid="{00000000-0005-0000-0000-0000E3960000}"/>
    <cellStyle name="Normale 7 5 2 3 2 2" xfId="41815" xr:uid="{00000000-0005-0000-0000-0000E4960000}"/>
    <cellStyle name="Normale 7 5 2 3 3" xfId="30398" xr:uid="{00000000-0005-0000-0000-0000E5960000}"/>
    <cellStyle name="Normale 7 5 2 4" xfId="13270" xr:uid="{00000000-0005-0000-0000-0000E6960000}"/>
    <cellStyle name="Normale 7 5 2 4 2" xfId="36107" xr:uid="{00000000-0005-0000-0000-0000E7960000}"/>
    <cellStyle name="Normale 7 5 2 5" xfId="24690" xr:uid="{00000000-0005-0000-0000-0000E8960000}"/>
    <cellStyle name="Normale 7 5 3" xfId="3279" xr:uid="{00000000-0005-0000-0000-0000E9960000}"/>
    <cellStyle name="Normale 7 5 3 2" xfId="8988" xr:uid="{00000000-0005-0000-0000-0000EA960000}"/>
    <cellStyle name="Normale 7 5 3 2 2" xfId="20405" xr:uid="{00000000-0005-0000-0000-0000EB960000}"/>
    <cellStyle name="Normale 7 5 3 2 2 2" xfId="43242" xr:uid="{00000000-0005-0000-0000-0000EC960000}"/>
    <cellStyle name="Normale 7 5 3 2 3" xfId="31825" xr:uid="{00000000-0005-0000-0000-0000ED960000}"/>
    <cellStyle name="Normale 7 5 3 3" xfId="14697" xr:uid="{00000000-0005-0000-0000-0000EE960000}"/>
    <cellStyle name="Normale 7 5 3 3 2" xfId="37534" xr:uid="{00000000-0005-0000-0000-0000EF960000}"/>
    <cellStyle name="Normale 7 5 3 4" xfId="26117" xr:uid="{00000000-0005-0000-0000-0000F0960000}"/>
    <cellStyle name="Normale 7 5 4" xfId="6134" xr:uid="{00000000-0005-0000-0000-0000F1960000}"/>
    <cellStyle name="Normale 7 5 4 2" xfId="17551" xr:uid="{00000000-0005-0000-0000-0000F2960000}"/>
    <cellStyle name="Normale 7 5 4 2 2" xfId="40388" xr:uid="{00000000-0005-0000-0000-0000F3960000}"/>
    <cellStyle name="Normale 7 5 4 3" xfId="28971" xr:uid="{00000000-0005-0000-0000-0000F4960000}"/>
    <cellStyle name="Normale 7 5 5" xfId="11843" xr:uid="{00000000-0005-0000-0000-0000F5960000}"/>
    <cellStyle name="Normale 7 5 5 2" xfId="34680" xr:uid="{00000000-0005-0000-0000-0000F6960000}"/>
    <cellStyle name="Normale 7 5 6" xfId="23263" xr:uid="{00000000-0005-0000-0000-0000F7960000}"/>
    <cellStyle name="Normale 7 6" xfId="168" xr:uid="{00000000-0005-0000-0000-0000F8960000}"/>
    <cellStyle name="Normale 7 7" xfId="1754" xr:uid="{00000000-0005-0000-0000-0000F9960000}"/>
    <cellStyle name="Normale 7 7 2" xfId="4610" xr:uid="{00000000-0005-0000-0000-0000FA960000}"/>
    <cellStyle name="Normale 7 7 2 2" xfId="10319" xr:uid="{00000000-0005-0000-0000-0000FB960000}"/>
    <cellStyle name="Normale 7 7 2 2 2" xfId="21736" xr:uid="{00000000-0005-0000-0000-0000FC960000}"/>
    <cellStyle name="Normale 7 7 2 2 2 2" xfId="44573" xr:uid="{00000000-0005-0000-0000-0000FD960000}"/>
    <cellStyle name="Normale 7 7 2 2 3" xfId="33156" xr:uid="{00000000-0005-0000-0000-0000FE960000}"/>
    <cellStyle name="Normale 7 7 2 3" xfId="16028" xr:uid="{00000000-0005-0000-0000-0000FF960000}"/>
    <cellStyle name="Normale 7 7 2 3 2" xfId="38865" xr:uid="{00000000-0005-0000-0000-000000970000}"/>
    <cellStyle name="Normale 7 7 2 4" xfId="27448" xr:uid="{00000000-0005-0000-0000-000001970000}"/>
    <cellStyle name="Normale 7 7 3" xfId="7465" xr:uid="{00000000-0005-0000-0000-000002970000}"/>
    <cellStyle name="Normale 7 7 3 2" xfId="18882" xr:uid="{00000000-0005-0000-0000-000003970000}"/>
    <cellStyle name="Normale 7 7 3 2 2" xfId="41719" xr:uid="{00000000-0005-0000-0000-000004970000}"/>
    <cellStyle name="Normale 7 7 3 3" xfId="30302" xr:uid="{00000000-0005-0000-0000-000005970000}"/>
    <cellStyle name="Normale 7 7 4" xfId="13174" xr:uid="{00000000-0005-0000-0000-000006970000}"/>
    <cellStyle name="Normale 7 7 4 2" xfId="36011" xr:uid="{00000000-0005-0000-0000-000007970000}"/>
    <cellStyle name="Normale 7 7 5" xfId="24594" xr:uid="{00000000-0005-0000-0000-000008970000}"/>
    <cellStyle name="Normale 7 8" xfId="3183" xr:uid="{00000000-0005-0000-0000-000009970000}"/>
    <cellStyle name="Normale 7 8 2" xfId="8892" xr:uid="{00000000-0005-0000-0000-00000A970000}"/>
    <cellStyle name="Normale 7 8 2 2" xfId="20309" xr:uid="{00000000-0005-0000-0000-00000B970000}"/>
    <cellStyle name="Normale 7 8 2 2 2" xfId="43146" xr:uid="{00000000-0005-0000-0000-00000C970000}"/>
    <cellStyle name="Normale 7 8 2 3" xfId="31729" xr:uid="{00000000-0005-0000-0000-00000D970000}"/>
    <cellStyle name="Normale 7 8 3" xfId="14601" xr:uid="{00000000-0005-0000-0000-00000E970000}"/>
    <cellStyle name="Normale 7 8 3 2" xfId="37438" xr:uid="{00000000-0005-0000-0000-00000F970000}"/>
    <cellStyle name="Normale 7 8 4" xfId="26021" xr:uid="{00000000-0005-0000-0000-000010970000}"/>
    <cellStyle name="Normale 7 9" xfId="6038" xr:uid="{00000000-0005-0000-0000-000011970000}"/>
    <cellStyle name="Normale 7 9 2" xfId="17455" xr:uid="{00000000-0005-0000-0000-000012970000}"/>
    <cellStyle name="Normale 7 9 2 2" xfId="40292" xr:uid="{00000000-0005-0000-0000-000013970000}"/>
    <cellStyle name="Normale 7 9 3" xfId="28875" xr:uid="{00000000-0005-0000-0000-000014970000}"/>
    <cellStyle name="Normale 7_Esteso dl" xfId="621" xr:uid="{00000000-0005-0000-0000-000015970000}"/>
    <cellStyle name="Normale 75" xfId="46031" xr:uid="{00000000-0005-0000-0000-000016970000}"/>
    <cellStyle name="Normale 8" xfId="31" xr:uid="{00000000-0005-0000-0000-000017970000}"/>
    <cellStyle name="Normale 8 10" xfId="11748" xr:uid="{00000000-0005-0000-0000-000018970000}"/>
    <cellStyle name="Normale 8 10 2" xfId="34585" xr:uid="{00000000-0005-0000-0000-000019970000}"/>
    <cellStyle name="Normale 8 11" xfId="23168" xr:uid="{00000000-0005-0000-0000-00001A970000}"/>
    <cellStyle name="Normale 8 2" xfId="44" xr:uid="{00000000-0005-0000-0000-00001B970000}"/>
    <cellStyle name="Normale 8 2 2" xfId="93" xr:uid="{00000000-0005-0000-0000-00001C970000}"/>
    <cellStyle name="Normale 8 2 2 2" xfId="1795" xr:uid="{00000000-0005-0000-0000-00001D970000}"/>
    <cellStyle name="Normale 8 2 2 2 2" xfId="4651" xr:uid="{00000000-0005-0000-0000-00001E970000}"/>
    <cellStyle name="Normale 8 2 2 2 2 2" xfId="10360" xr:uid="{00000000-0005-0000-0000-00001F970000}"/>
    <cellStyle name="Normale 8 2 2 2 2 2 2" xfId="21777" xr:uid="{00000000-0005-0000-0000-000020970000}"/>
    <cellStyle name="Normale 8 2 2 2 2 2 2 2" xfId="44614" xr:uid="{00000000-0005-0000-0000-000021970000}"/>
    <cellStyle name="Normale 8 2 2 2 2 2 3" xfId="33197" xr:uid="{00000000-0005-0000-0000-000022970000}"/>
    <cellStyle name="Normale 8 2 2 2 2 3" xfId="16069" xr:uid="{00000000-0005-0000-0000-000023970000}"/>
    <cellStyle name="Normale 8 2 2 2 2 3 2" xfId="38906" xr:uid="{00000000-0005-0000-0000-000024970000}"/>
    <cellStyle name="Normale 8 2 2 2 2 4" xfId="27489" xr:uid="{00000000-0005-0000-0000-000025970000}"/>
    <cellStyle name="Normale 8 2 2 2 3" xfId="7506" xr:uid="{00000000-0005-0000-0000-000026970000}"/>
    <cellStyle name="Normale 8 2 2 2 3 2" xfId="18923" xr:uid="{00000000-0005-0000-0000-000027970000}"/>
    <cellStyle name="Normale 8 2 2 2 3 2 2" xfId="41760" xr:uid="{00000000-0005-0000-0000-000028970000}"/>
    <cellStyle name="Normale 8 2 2 2 3 3" xfId="30343" xr:uid="{00000000-0005-0000-0000-000029970000}"/>
    <cellStyle name="Normale 8 2 2 2 4" xfId="13215" xr:uid="{00000000-0005-0000-0000-00002A970000}"/>
    <cellStyle name="Normale 8 2 2 2 4 2" xfId="36052" xr:uid="{00000000-0005-0000-0000-00002B970000}"/>
    <cellStyle name="Normale 8 2 2 2 5" xfId="24635" xr:uid="{00000000-0005-0000-0000-00002C970000}"/>
    <cellStyle name="Normale 8 2 2 3" xfId="3224" xr:uid="{00000000-0005-0000-0000-00002D970000}"/>
    <cellStyle name="Normale 8 2 2 3 2" xfId="8933" xr:uid="{00000000-0005-0000-0000-00002E970000}"/>
    <cellStyle name="Normale 8 2 2 3 2 2" xfId="20350" xr:uid="{00000000-0005-0000-0000-00002F970000}"/>
    <cellStyle name="Normale 8 2 2 3 2 2 2" xfId="43187" xr:uid="{00000000-0005-0000-0000-000030970000}"/>
    <cellStyle name="Normale 8 2 2 3 2 3" xfId="31770" xr:uid="{00000000-0005-0000-0000-000031970000}"/>
    <cellStyle name="Normale 8 2 2 3 3" xfId="14642" xr:uid="{00000000-0005-0000-0000-000032970000}"/>
    <cellStyle name="Normale 8 2 2 3 3 2" xfId="37479" xr:uid="{00000000-0005-0000-0000-000033970000}"/>
    <cellStyle name="Normale 8 2 2 3 4" xfId="26062" xr:uid="{00000000-0005-0000-0000-000034970000}"/>
    <cellStyle name="Normale 8 2 2 4" xfId="6079" xr:uid="{00000000-0005-0000-0000-000035970000}"/>
    <cellStyle name="Normale 8 2 2 4 2" xfId="17496" xr:uid="{00000000-0005-0000-0000-000036970000}"/>
    <cellStyle name="Normale 8 2 2 4 2 2" xfId="40333" xr:uid="{00000000-0005-0000-0000-000037970000}"/>
    <cellStyle name="Normale 8 2 2 4 3" xfId="28916" xr:uid="{00000000-0005-0000-0000-000038970000}"/>
    <cellStyle name="Normale 8 2 2 5" xfId="11788" xr:uid="{00000000-0005-0000-0000-000039970000}"/>
    <cellStyle name="Normale 8 2 2 5 2" xfId="34625" xr:uid="{00000000-0005-0000-0000-00003A970000}"/>
    <cellStyle name="Normale 8 2 2 6" xfId="23208" xr:uid="{00000000-0005-0000-0000-00003B970000}"/>
    <cellStyle name="Normale 8 2 3" xfId="259" xr:uid="{00000000-0005-0000-0000-00003C970000}"/>
    <cellStyle name="Normale 8 2 3 2" xfId="1890" xr:uid="{00000000-0005-0000-0000-00003D970000}"/>
    <cellStyle name="Normale 8 2 3 2 2" xfId="4746" xr:uid="{00000000-0005-0000-0000-00003E970000}"/>
    <cellStyle name="Normale 8 2 3 2 2 2" xfId="10455" xr:uid="{00000000-0005-0000-0000-00003F970000}"/>
    <cellStyle name="Normale 8 2 3 2 2 2 2" xfId="21872" xr:uid="{00000000-0005-0000-0000-000040970000}"/>
    <cellStyle name="Normale 8 2 3 2 2 2 2 2" xfId="44709" xr:uid="{00000000-0005-0000-0000-000041970000}"/>
    <cellStyle name="Normale 8 2 3 2 2 2 3" xfId="33292" xr:uid="{00000000-0005-0000-0000-000042970000}"/>
    <cellStyle name="Normale 8 2 3 2 2 3" xfId="16164" xr:uid="{00000000-0005-0000-0000-000043970000}"/>
    <cellStyle name="Normale 8 2 3 2 2 3 2" xfId="39001" xr:uid="{00000000-0005-0000-0000-000044970000}"/>
    <cellStyle name="Normale 8 2 3 2 2 4" xfId="27584" xr:uid="{00000000-0005-0000-0000-000045970000}"/>
    <cellStyle name="Normale 8 2 3 2 3" xfId="7601" xr:uid="{00000000-0005-0000-0000-000046970000}"/>
    <cellStyle name="Normale 8 2 3 2 3 2" xfId="19018" xr:uid="{00000000-0005-0000-0000-000047970000}"/>
    <cellStyle name="Normale 8 2 3 2 3 2 2" xfId="41855" xr:uid="{00000000-0005-0000-0000-000048970000}"/>
    <cellStyle name="Normale 8 2 3 2 3 3" xfId="30438" xr:uid="{00000000-0005-0000-0000-000049970000}"/>
    <cellStyle name="Normale 8 2 3 2 4" xfId="13310" xr:uid="{00000000-0005-0000-0000-00004A970000}"/>
    <cellStyle name="Normale 8 2 3 2 4 2" xfId="36147" xr:uid="{00000000-0005-0000-0000-00004B970000}"/>
    <cellStyle name="Normale 8 2 3 2 5" xfId="24730" xr:uid="{00000000-0005-0000-0000-00004C970000}"/>
    <cellStyle name="Normale 8 2 3 3" xfId="3319" xr:uid="{00000000-0005-0000-0000-00004D970000}"/>
    <cellStyle name="Normale 8 2 3 3 2" xfId="9028" xr:uid="{00000000-0005-0000-0000-00004E970000}"/>
    <cellStyle name="Normale 8 2 3 3 2 2" xfId="20445" xr:uid="{00000000-0005-0000-0000-00004F970000}"/>
    <cellStyle name="Normale 8 2 3 3 2 2 2" xfId="43282" xr:uid="{00000000-0005-0000-0000-000050970000}"/>
    <cellStyle name="Normale 8 2 3 3 2 3" xfId="31865" xr:uid="{00000000-0005-0000-0000-000051970000}"/>
    <cellStyle name="Normale 8 2 3 3 3" xfId="14737" xr:uid="{00000000-0005-0000-0000-000052970000}"/>
    <cellStyle name="Normale 8 2 3 3 3 2" xfId="37574" xr:uid="{00000000-0005-0000-0000-000053970000}"/>
    <cellStyle name="Normale 8 2 3 3 4" xfId="26157" xr:uid="{00000000-0005-0000-0000-000054970000}"/>
    <cellStyle name="Normale 8 2 3 4" xfId="6174" xr:uid="{00000000-0005-0000-0000-000055970000}"/>
    <cellStyle name="Normale 8 2 3 4 2" xfId="17591" xr:uid="{00000000-0005-0000-0000-000056970000}"/>
    <cellStyle name="Normale 8 2 3 4 2 2" xfId="40428" xr:uid="{00000000-0005-0000-0000-000057970000}"/>
    <cellStyle name="Normale 8 2 3 4 3" xfId="29011" xr:uid="{00000000-0005-0000-0000-000058970000}"/>
    <cellStyle name="Normale 8 2 3 5" xfId="11883" xr:uid="{00000000-0005-0000-0000-000059970000}"/>
    <cellStyle name="Normale 8 2 3 5 2" xfId="34720" xr:uid="{00000000-0005-0000-0000-00005A970000}"/>
    <cellStyle name="Normale 8 2 3 6" xfId="23303" xr:uid="{00000000-0005-0000-0000-00005B970000}"/>
    <cellStyle name="Normale 8 2 4" xfId="1764" xr:uid="{00000000-0005-0000-0000-00005C970000}"/>
    <cellStyle name="Normale 8 2 4 2" xfId="4620" xr:uid="{00000000-0005-0000-0000-00005D970000}"/>
    <cellStyle name="Normale 8 2 4 2 2" xfId="10329" xr:uid="{00000000-0005-0000-0000-00005E970000}"/>
    <cellStyle name="Normale 8 2 4 2 2 2" xfId="21746" xr:uid="{00000000-0005-0000-0000-00005F970000}"/>
    <cellStyle name="Normale 8 2 4 2 2 2 2" xfId="44583" xr:uid="{00000000-0005-0000-0000-000060970000}"/>
    <cellStyle name="Normale 8 2 4 2 2 3" xfId="33166" xr:uid="{00000000-0005-0000-0000-000061970000}"/>
    <cellStyle name="Normale 8 2 4 2 3" xfId="16038" xr:uid="{00000000-0005-0000-0000-000062970000}"/>
    <cellStyle name="Normale 8 2 4 2 3 2" xfId="38875" xr:uid="{00000000-0005-0000-0000-000063970000}"/>
    <cellStyle name="Normale 8 2 4 2 4" xfId="27458" xr:uid="{00000000-0005-0000-0000-000064970000}"/>
    <cellStyle name="Normale 8 2 4 3" xfId="7475" xr:uid="{00000000-0005-0000-0000-000065970000}"/>
    <cellStyle name="Normale 8 2 4 3 2" xfId="18892" xr:uid="{00000000-0005-0000-0000-000066970000}"/>
    <cellStyle name="Normale 8 2 4 3 2 2" xfId="41729" xr:uid="{00000000-0005-0000-0000-000067970000}"/>
    <cellStyle name="Normale 8 2 4 3 3" xfId="30312" xr:uid="{00000000-0005-0000-0000-000068970000}"/>
    <cellStyle name="Normale 8 2 4 4" xfId="13184" xr:uid="{00000000-0005-0000-0000-000069970000}"/>
    <cellStyle name="Normale 8 2 4 4 2" xfId="36021" xr:uid="{00000000-0005-0000-0000-00006A970000}"/>
    <cellStyle name="Normale 8 2 4 5" xfId="24604" xr:uid="{00000000-0005-0000-0000-00006B970000}"/>
    <cellStyle name="Normale 8 2 5" xfId="3193" xr:uid="{00000000-0005-0000-0000-00006C970000}"/>
    <cellStyle name="Normale 8 2 5 2" xfId="8902" xr:uid="{00000000-0005-0000-0000-00006D970000}"/>
    <cellStyle name="Normale 8 2 5 2 2" xfId="20319" xr:uid="{00000000-0005-0000-0000-00006E970000}"/>
    <cellStyle name="Normale 8 2 5 2 2 2" xfId="43156" xr:uid="{00000000-0005-0000-0000-00006F970000}"/>
    <cellStyle name="Normale 8 2 5 2 3" xfId="31739" xr:uid="{00000000-0005-0000-0000-000070970000}"/>
    <cellStyle name="Normale 8 2 5 3" xfId="14611" xr:uid="{00000000-0005-0000-0000-000071970000}"/>
    <cellStyle name="Normale 8 2 5 3 2" xfId="37448" xr:uid="{00000000-0005-0000-0000-000072970000}"/>
    <cellStyle name="Normale 8 2 5 4" xfId="26031" xr:uid="{00000000-0005-0000-0000-000073970000}"/>
    <cellStyle name="Normale 8 2 6" xfId="6048" xr:uid="{00000000-0005-0000-0000-000074970000}"/>
    <cellStyle name="Normale 8 2 6 2" xfId="17465" xr:uid="{00000000-0005-0000-0000-000075970000}"/>
    <cellStyle name="Normale 8 2 6 2 2" xfId="40302" xr:uid="{00000000-0005-0000-0000-000076970000}"/>
    <cellStyle name="Normale 8 2 6 3" xfId="28885" xr:uid="{00000000-0005-0000-0000-000077970000}"/>
    <cellStyle name="Normale 8 2 7" xfId="11757" xr:uid="{00000000-0005-0000-0000-000078970000}"/>
    <cellStyle name="Normale 8 2 7 2" xfId="34594" xr:uid="{00000000-0005-0000-0000-000079970000}"/>
    <cellStyle name="Normale 8 2 8" xfId="23177" xr:uid="{00000000-0005-0000-0000-00007A970000}"/>
    <cellStyle name="Normale 8 3" xfId="79" xr:uid="{00000000-0005-0000-0000-00007B970000}"/>
    <cellStyle name="Normale 8 3 2" xfId="233" xr:uid="{00000000-0005-0000-0000-00007C970000}"/>
    <cellStyle name="Normale 8 3 3" xfId="1786" xr:uid="{00000000-0005-0000-0000-00007D970000}"/>
    <cellStyle name="Normale 8 3 3 2" xfId="4642" xr:uid="{00000000-0005-0000-0000-00007E970000}"/>
    <cellStyle name="Normale 8 3 3 2 2" xfId="10351" xr:uid="{00000000-0005-0000-0000-00007F970000}"/>
    <cellStyle name="Normale 8 3 3 2 2 2" xfId="21768" xr:uid="{00000000-0005-0000-0000-000080970000}"/>
    <cellStyle name="Normale 8 3 3 2 2 2 2" xfId="44605" xr:uid="{00000000-0005-0000-0000-000081970000}"/>
    <cellStyle name="Normale 8 3 3 2 2 3" xfId="33188" xr:uid="{00000000-0005-0000-0000-000082970000}"/>
    <cellStyle name="Normale 8 3 3 2 3" xfId="16060" xr:uid="{00000000-0005-0000-0000-000083970000}"/>
    <cellStyle name="Normale 8 3 3 2 3 2" xfId="38897" xr:uid="{00000000-0005-0000-0000-000084970000}"/>
    <cellStyle name="Normale 8 3 3 2 4" xfId="27480" xr:uid="{00000000-0005-0000-0000-000085970000}"/>
    <cellStyle name="Normale 8 3 3 3" xfId="7497" xr:uid="{00000000-0005-0000-0000-000086970000}"/>
    <cellStyle name="Normale 8 3 3 3 2" xfId="18914" xr:uid="{00000000-0005-0000-0000-000087970000}"/>
    <cellStyle name="Normale 8 3 3 3 2 2" xfId="41751" xr:uid="{00000000-0005-0000-0000-000088970000}"/>
    <cellStyle name="Normale 8 3 3 3 3" xfId="30334" xr:uid="{00000000-0005-0000-0000-000089970000}"/>
    <cellStyle name="Normale 8 3 3 4" xfId="13206" xr:uid="{00000000-0005-0000-0000-00008A970000}"/>
    <cellStyle name="Normale 8 3 3 4 2" xfId="36043" xr:uid="{00000000-0005-0000-0000-00008B970000}"/>
    <cellStyle name="Normale 8 3 3 5" xfId="24626" xr:uid="{00000000-0005-0000-0000-00008C970000}"/>
    <cellStyle name="Normale 8 3 4" xfId="3215" xr:uid="{00000000-0005-0000-0000-00008D970000}"/>
    <cellStyle name="Normale 8 3 4 2" xfId="8924" xr:uid="{00000000-0005-0000-0000-00008E970000}"/>
    <cellStyle name="Normale 8 3 4 2 2" xfId="20341" xr:uid="{00000000-0005-0000-0000-00008F970000}"/>
    <cellStyle name="Normale 8 3 4 2 2 2" xfId="43178" xr:uid="{00000000-0005-0000-0000-000090970000}"/>
    <cellStyle name="Normale 8 3 4 2 3" xfId="31761" xr:uid="{00000000-0005-0000-0000-000091970000}"/>
    <cellStyle name="Normale 8 3 4 3" xfId="14633" xr:uid="{00000000-0005-0000-0000-000092970000}"/>
    <cellStyle name="Normale 8 3 4 3 2" xfId="37470" xr:uid="{00000000-0005-0000-0000-000093970000}"/>
    <cellStyle name="Normale 8 3 4 4" xfId="26053" xr:uid="{00000000-0005-0000-0000-000094970000}"/>
    <cellStyle name="Normale 8 3 5" xfId="6070" xr:uid="{00000000-0005-0000-0000-000095970000}"/>
    <cellStyle name="Normale 8 3 5 2" xfId="17487" xr:uid="{00000000-0005-0000-0000-000096970000}"/>
    <cellStyle name="Normale 8 3 5 2 2" xfId="40324" xr:uid="{00000000-0005-0000-0000-000097970000}"/>
    <cellStyle name="Normale 8 3 5 3" xfId="28907" xr:uid="{00000000-0005-0000-0000-000098970000}"/>
    <cellStyle name="Normale 8 3 6" xfId="11779" xr:uid="{00000000-0005-0000-0000-000099970000}"/>
    <cellStyle name="Normale 8 3 6 2" xfId="34616" xr:uid="{00000000-0005-0000-0000-00009A970000}"/>
    <cellStyle name="Normale 8 3 7" xfId="23199" xr:uid="{00000000-0005-0000-0000-00009B970000}"/>
    <cellStyle name="Normale 8 4" xfId="349" xr:uid="{00000000-0005-0000-0000-00009C970000}"/>
    <cellStyle name="Normale 8 5" xfId="207" xr:uid="{00000000-0005-0000-0000-00009D970000}"/>
    <cellStyle name="Normale 8 5 2" xfId="1852" xr:uid="{00000000-0005-0000-0000-00009E970000}"/>
    <cellStyle name="Normale 8 5 2 2" xfId="4708" xr:uid="{00000000-0005-0000-0000-00009F970000}"/>
    <cellStyle name="Normale 8 5 2 2 2" xfId="10417" xr:uid="{00000000-0005-0000-0000-0000A0970000}"/>
    <cellStyle name="Normale 8 5 2 2 2 2" xfId="21834" xr:uid="{00000000-0005-0000-0000-0000A1970000}"/>
    <cellStyle name="Normale 8 5 2 2 2 2 2" xfId="44671" xr:uid="{00000000-0005-0000-0000-0000A2970000}"/>
    <cellStyle name="Normale 8 5 2 2 2 3" xfId="33254" xr:uid="{00000000-0005-0000-0000-0000A3970000}"/>
    <cellStyle name="Normale 8 5 2 2 3" xfId="16126" xr:uid="{00000000-0005-0000-0000-0000A4970000}"/>
    <cellStyle name="Normale 8 5 2 2 3 2" xfId="38963" xr:uid="{00000000-0005-0000-0000-0000A5970000}"/>
    <cellStyle name="Normale 8 5 2 2 4" xfId="27546" xr:uid="{00000000-0005-0000-0000-0000A6970000}"/>
    <cellStyle name="Normale 8 5 2 3" xfId="7563" xr:uid="{00000000-0005-0000-0000-0000A7970000}"/>
    <cellStyle name="Normale 8 5 2 3 2" xfId="18980" xr:uid="{00000000-0005-0000-0000-0000A8970000}"/>
    <cellStyle name="Normale 8 5 2 3 2 2" xfId="41817" xr:uid="{00000000-0005-0000-0000-0000A9970000}"/>
    <cellStyle name="Normale 8 5 2 3 3" xfId="30400" xr:uid="{00000000-0005-0000-0000-0000AA970000}"/>
    <cellStyle name="Normale 8 5 2 4" xfId="13272" xr:uid="{00000000-0005-0000-0000-0000AB970000}"/>
    <cellStyle name="Normale 8 5 2 4 2" xfId="36109" xr:uid="{00000000-0005-0000-0000-0000AC970000}"/>
    <cellStyle name="Normale 8 5 2 5" xfId="24692" xr:uid="{00000000-0005-0000-0000-0000AD970000}"/>
    <cellStyle name="Normale 8 5 3" xfId="3281" xr:uid="{00000000-0005-0000-0000-0000AE970000}"/>
    <cellStyle name="Normale 8 5 3 2" xfId="8990" xr:uid="{00000000-0005-0000-0000-0000AF970000}"/>
    <cellStyle name="Normale 8 5 3 2 2" xfId="20407" xr:uid="{00000000-0005-0000-0000-0000B0970000}"/>
    <cellStyle name="Normale 8 5 3 2 2 2" xfId="43244" xr:uid="{00000000-0005-0000-0000-0000B1970000}"/>
    <cellStyle name="Normale 8 5 3 2 3" xfId="31827" xr:uid="{00000000-0005-0000-0000-0000B2970000}"/>
    <cellStyle name="Normale 8 5 3 3" xfId="14699" xr:uid="{00000000-0005-0000-0000-0000B3970000}"/>
    <cellStyle name="Normale 8 5 3 3 2" xfId="37536" xr:uid="{00000000-0005-0000-0000-0000B4970000}"/>
    <cellStyle name="Normale 8 5 3 4" xfId="26119" xr:uid="{00000000-0005-0000-0000-0000B5970000}"/>
    <cellStyle name="Normale 8 5 4" xfId="6136" xr:uid="{00000000-0005-0000-0000-0000B6970000}"/>
    <cellStyle name="Normale 8 5 4 2" xfId="17553" xr:uid="{00000000-0005-0000-0000-0000B7970000}"/>
    <cellStyle name="Normale 8 5 4 2 2" xfId="40390" xr:uid="{00000000-0005-0000-0000-0000B8970000}"/>
    <cellStyle name="Normale 8 5 4 3" xfId="28973" xr:uid="{00000000-0005-0000-0000-0000B9970000}"/>
    <cellStyle name="Normale 8 5 5" xfId="11845" xr:uid="{00000000-0005-0000-0000-0000BA970000}"/>
    <cellStyle name="Normale 8 5 5 2" xfId="34682" xr:uid="{00000000-0005-0000-0000-0000BB970000}"/>
    <cellStyle name="Normale 8 5 6" xfId="23265" xr:uid="{00000000-0005-0000-0000-0000BC970000}"/>
    <cellStyle name="Normale 8 6" xfId="169" xr:uid="{00000000-0005-0000-0000-0000BD970000}"/>
    <cellStyle name="Normale 8 7" xfId="1755" xr:uid="{00000000-0005-0000-0000-0000BE970000}"/>
    <cellStyle name="Normale 8 7 2" xfId="4611" xr:uid="{00000000-0005-0000-0000-0000BF970000}"/>
    <cellStyle name="Normale 8 7 2 2" xfId="10320" xr:uid="{00000000-0005-0000-0000-0000C0970000}"/>
    <cellStyle name="Normale 8 7 2 2 2" xfId="21737" xr:uid="{00000000-0005-0000-0000-0000C1970000}"/>
    <cellStyle name="Normale 8 7 2 2 2 2" xfId="44574" xr:uid="{00000000-0005-0000-0000-0000C2970000}"/>
    <cellStyle name="Normale 8 7 2 2 3" xfId="33157" xr:uid="{00000000-0005-0000-0000-0000C3970000}"/>
    <cellStyle name="Normale 8 7 2 3" xfId="16029" xr:uid="{00000000-0005-0000-0000-0000C4970000}"/>
    <cellStyle name="Normale 8 7 2 3 2" xfId="38866" xr:uid="{00000000-0005-0000-0000-0000C5970000}"/>
    <cellStyle name="Normale 8 7 2 4" xfId="27449" xr:uid="{00000000-0005-0000-0000-0000C6970000}"/>
    <cellStyle name="Normale 8 7 3" xfId="7466" xr:uid="{00000000-0005-0000-0000-0000C7970000}"/>
    <cellStyle name="Normale 8 7 3 2" xfId="18883" xr:uid="{00000000-0005-0000-0000-0000C8970000}"/>
    <cellStyle name="Normale 8 7 3 2 2" xfId="41720" xr:uid="{00000000-0005-0000-0000-0000C9970000}"/>
    <cellStyle name="Normale 8 7 3 3" xfId="30303" xr:uid="{00000000-0005-0000-0000-0000CA970000}"/>
    <cellStyle name="Normale 8 7 4" xfId="13175" xr:uid="{00000000-0005-0000-0000-0000CB970000}"/>
    <cellStyle name="Normale 8 7 4 2" xfId="36012" xr:uid="{00000000-0005-0000-0000-0000CC970000}"/>
    <cellStyle name="Normale 8 7 5" xfId="24595" xr:uid="{00000000-0005-0000-0000-0000CD970000}"/>
    <cellStyle name="Normale 8 8" xfId="3184" xr:uid="{00000000-0005-0000-0000-0000CE970000}"/>
    <cellStyle name="Normale 8 8 2" xfId="8893" xr:uid="{00000000-0005-0000-0000-0000CF970000}"/>
    <cellStyle name="Normale 8 8 2 2" xfId="20310" xr:uid="{00000000-0005-0000-0000-0000D0970000}"/>
    <cellStyle name="Normale 8 8 2 2 2" xfId="43147" xr:uid="{00000000-0005-0000-0000-0000D1970000}"/>
    <cellStyle name="Normale 8 8 2 3" xfId="31730" xr:uid="{00000000-0005-0000-0000-0000D2970000}"/>
    <cellStyle name="Normale 8 8 3" xfId="14602" xr:uid="{00000000-0005-0000-0000-0000D3970000}"/>
    <cellStyle name="Normale 8 8 3 2" xfId="37439" xr:uid="{00000000-0005-0000-0000-0000D4970000}"/>
    <cellStyle name="Normale 8 8 4" xfId="26022" xr:uid="{00000000-0005-0000-0000-0000D5970000}"/>
    <cellStyle name="Normale 8 9" xfId="6039" xr:uid="{00000000-0005-0000-0000-0000D6970000}"/>
    <cellStyle name="Normale 8 9 2" xfId="17456" xr:uid="{00000000-0005-0000-0000-0000D7970000}"/>
    <cellStyle name="Normale 8 9 2 2" xfId="40293" xr:uid="{00000000-0005-0000-0000-0000D8970000}"/>
    <cellStyle name="Normale 8 9 3" xfId="28876" xr:uid="{00000000-0005-0000-0000-0000D9970000}"/>
    <cellStyle name="Normale 8_Esteso dl" xfId="748" xr:uid="{00000000-0005-0000-0000-0000DA970000}"/>
    <cellStyle name="Normale 9" xfId="14" xr:uid="{00000000-0005-0000-0000-0000DB970000}"/>
    <cellStyle name="Normale 9 2" xfId="45" xr:uid="{00000000-0005-0000-0000-0000DC970000}"/>
    <cellStyle name="Normale 9 2 10" xfId="23178" xr:uid="{00000000-0005-0000-0000-0000DD970000}"/>
    <cellStyle name="Normale 9 2 2" xfId="94" xr:uid="{00000000-0005-0000-0000-0000DE970000}"/>
    <cellStyle name="Normale 9 2 2 2" xfId="354" xr:uid="{00000000-0005-0000-0000-0000DF970000}"/>
    <cellStyle name="Normale 9 2 2 2 2" xfId="1972" xr:uid="{00000000-0005-0000-0000-0000E0970000}"/>
    <cellStyle name="Normale 9 2 2 2 2 2" xfId="4828" xr:uid="{00000000-0005-0000-0000-0000E1970000}"/>
    <cellStyle name="Normale 9 2 2 2 2 2 2" xfId="10536" xr:uid="{00000000-0005-0000-0000-0000E2970000}"/>
    <cellStyle name="Normale 9 2 2 2 2 2 2 2" xfId="21954" xr:uid="{00000000-0005-0000-0000-0000E3970000}"/>
    <cellStyle name="Normale 9 2 2 2 2 2 2 2 2" xfId="44791" xr:uid="{00000000-0005-0000-0000-0000E4970000}"/>
    <cellStyle name="Normale 9 2 2 2 2 2 2 3" xfId="33374" xr:uid="{00000000-0005-0000-0000-0000E5970000}"/>
    <cellStyle name="Normale 9 2 2 2 2 2 3" xfId="16246" xr:uid="{00000000-0005-0000-0000-0000E6970000}"/>
    <cellStyle name="Normale 9 2 2 2 2 2 3 2" xfId="39083" xr:uid="{00000000-0005-0000-0000-0000E7970000}"/>
    <cellStyle name="Normale 9 2 2 2 2 2 4" xfId="27666" xr:uid="{00000000-0005-0000-0000-0000E8970000}"/>
    <cellStyle name="Normale 9 2 2 2 2 3" xfId="7683" xr:uid="{00000000-0005-0000-0000-0000E9970000}"/>
    <cellStyle name="Normale 9 2 2 2 2 3 2" xfId="19100" xr:uid="{00000000-0005-0000-0000-0000EA970000}"/>
    <cellStyle name="Normale 9 2 2 2 2 3 2 2" xfId="41937" xr:uid="{00000000-0005-0000-0000-0000EB970000}"/>
    <cellStyle name="Normale 9 2 2 2 2 3 3" xfId="30520" xr:uid="{00000000-0005-0000-0000-0000EC970000}"/>
    <cellStyle name="Normale 9 2 2 2 2 4" xfId="13392" xr:uid="{00000000-0005-0000-0000-0000ED970000}"/>
    <cellStyle name="Normale 9 2 2 2 2 4 2" xfId="36229" xr:uid="{00000000-0005-0000-0000-0000EE970000}"/>
    <cellStyle name="Normale 9 2 2 2 2 5" xfId="24812" xr:uid="{00000000-0005-0000-0000-0000EF970000}"/>
    <cellStyle name="Normale 9 2 2 2 3" xfId="3401" xr:uid="{00000000-0005-0000-0000-0000F0970000}"/>
    <cellStyle name="Normale 9 2 2 2 3 2" xfId="9110" xr:uid="{00000000-0005-0000-0000-0000F1970000}"/>
    <cellStyle name="Normale 9 2 2 2 3 2 2" xfId="20527" xr:uid="{00000000-0005-0000-0000-0000F2970000}"/>
    <cellStyle name="Normale 9 2 2 2 3 2 2 2" xfId="43364" xr:uid="{00000000-0005-0000-0000-0000F3970000}"/>
    <cellStyle name="Normale 9 2 2 2 3 2 3" xfId="31947" xr:uid="{00000000-0005-0000-0000-0000F4970000}"/>
    <cellStyle name="Normale 9 2 2 2 3 3" xfId="14819" xr:uid="{00000000-0005-0000-0000-0000F5970000}"/>
    <cellStyle name="Normale 9 2 2 2 3 3 2" xfId="37656" xr:uid="{00000000-0005-0000-0000-0000F6970000}"/>
    <cellStyle name="Normale 9 2 2 2 3 4" xfId="26239" xr:uid="{00000000-0005-0000-0000-0000F7970000}"/>
    <cellStyle name="Normale 9 2 2 2 4" xfId="6256" xr:uid="{00000000-0005-0000-0000-0000F8970000}"/>
    <cellStyle name="Normale 9 2 2 2 4 2" xfId="17673" xr:uid="{00000000-0005-0000-0000-0000F9970000}"/>
    <cellStyle name="Normale 9 2 2 2 4 2 2" xfId="40510" xr:uid="{00000000-0005-0000-0000-0000FA970000}"/>
    <cellStyle name="Normale 9 2 2 2 4 3" xfId="29093" xr:uid="{00000000-0005-0000-0000-0000FB970000}"/>
    <cellStyle name="Normale 9 2 2 2 5" xfId="11965" xr:uid="{00000000-0005-0000-0000-0000FC970000}"/>
    <cellStyle name="Normale 9 2 2 2 5 2" xfId="34802" xr:uid="{00000000-0005-0000-0000-0000FD970000}"/>
    <cellStyle name="Normale 9 2 2 2 6" xfId="23385" xr:uid="{00000000-0005-0000-0000-0000FE970000}"/>
    <cellStyle name="Normale 9 2 2 3" xfId="1796" xr:uid="{00000000-0005-0000-0000-0000FF970000}"/>
    <cellStyle name="Normale 9 2 2 3 2" xfId="4652" xr:uid="{00000000-0005-0000-0000-000000980000}"/>
    <cellStyle name="Normale 9 2 2 3 2 2" xfId="10361" xr:uid="{00000000-0005-0000-0000-000001980000}"/>
    <cellStyle name="Normale 9 2 2 3 2 2 2" xfId="21778" xr:uid="{00000000-0005-0000-0000-000002980000}"/>
    <cellStyle name="Normale 9 2 2 3 2 2 2 2" xfId="44615" xr:uid="{00000000-0005-0000-0000-000003980000}"/>
    <cellStyle name="Normale 9 2 2 3 2 2 3" xfId="33198" xr:uid="{00000000-0005-0000-0000-000004980000}"/>
    <cellStyle name="Normale 9 2 2 3 2 3" xfId="16070" xr:uid="{00000000-0005-0000-0000-000005980000}"/>
    <cellStyle name="Normale 9 2 2 3 2 3 2" xfId="38907" xr:uid="{00000000-0005-0000-0000-000006980000}"/>
    <cellStyle name="Normale 9 2 2 3 2 4" xfId="27490" xr:uid="{00000000-0005-0000-0000-000007980000}"/>
    <cellStyle name="Normale 9 2 2 3 3" xfId="7507" xr:uid="{00000000-0005-0000-0000-000008980000}"/>
    <cellStyle name="Normale 9 2 2 3 3 2" xfId="18924" xr:uid="{00000000-0005-0000-0000-000009980000}"/>
    <cellStyle name="Normale 9 2 2 3 3 2 2" xfId="41761" xr:uid="{00000000-0005-0000-0000-00000A980000}"/>
    <cellStyle name="Normale 9 2 2 3 3 3" xfId="30344" xr:uid="{00000000-0005-0000-0000-00000B980000}"/>
    <cellStyle name="Normale 9 2 2 3 4" xfId="13216" xr:uid="{00000000-0005-0000-0000-00000C980000}"/>
    <cellStyle name="Normale 9 2 2 3 4 2" xfId="36053" xr:uid="{00000000-0005-0000-0000-00000D980000}"/>
    <cellStyle name="Normale 9 2 2 3 5" xfId="24636" xr:uid="{00000000-0005-0000-0000-00000E980000}"/>
    <cellStyle name="Normale 9 2 2 4" xfId="3225" xr:uid="{00000000-0005-0000-0000-00000F980000}"/>
    <cellStyle name="Normale 9 2 2 4 2" xfId="8934" xr:uid="{00000000-0005-0000-0000-000010980000}"/>
    <cellStyle name="Normale 9 2 2 4 2 2" xfId="20351" xr:uid="{00000000-0005-0000-0000-000011980000}"/>
    <cellStyle name="Normale 9 2 2 4 2 2 2" xfId="43188" xr:uid="{00000000-0005-0000-0000-000012980000}"/>
    <cellStyle name="Normale 9 2 2 4 2 3" xfId="31771" xr:uid="{00000000-0005-0000-0000-000013980000}"/>
    <cellStyle name="Normale 9 2 2 4 3" xfId="14643" xr:uid="{00000000-0005-0000-0000-000014980000}"/>
    <cellStyle name="Normale 9 2 2 4 3 2" xfId="37480" xr:uid="{00000000-0005-0000-0000-000015980000}"/>
    <cellStyle name="Normale 9 2 2 4 4" xfId="26063" xr:uid="{00000000-0005-0000-0000-000016980000}"/>
    <cellStyle name="Normale 9 2 2 5" xfId="6080" xr:uid="{00000000-0005-0000-0000-000017980000}"/>
    <cellStyle name="Normale 9 2 2 5 2" xfId="17497" xr:uid="{00000000-0005-0000-0000-000018980000}"/>
    <cellStyle name="Normale 9 2 2 5 2 2" xfId="40334" xr:uid="{00000000-0005-0000-0000-000019980000}"/>
    <cellStyle name="Normale 9 2 2 5 3" xfId="28917" xr:uid="{00000000-0005-0000-0000-00001A980000}"/>
    <cellStyle name="Normale 9 2 2 6" xfId="11789" xr:uid="{00000000-0005-0000-0000-00001B980000}"/>
    <cellStyle name="Normale 9 2 2 6 2" xfId="34626" xr:uid="{00000000-0005-0000-0000-00001C980000}"/>
    <cellStyle name="Normale 9 2 2 7" xfId="23209" xr:uid="{00000000-0005-0000-0000-00001D980000}"/>
    <cellStyle name="Normale 9 2 3" xfId="211" xr:uid="{00000000-0005-0000-0000-00001E980000}"/>
    <cellStyle name="Normale 9 2 4" xfId="738" xr:uid="{00000000-0005-0000-0000-00001F980000}"/>
    <cellStyle name="Normale 9 2 5" xfId="173" xr:uid="{00000000-0005-0000-0000-000020980000}"/>
    <cellStyle name="Normale 9 2 5 2" xfId="1827" xr:uid="{00000000-0005-0000-0000-000021980000}"/>
    <cellStyle name="Normale 9 2 5 2 2" xfId="4683" xr:uid="{00000000-0005-0000-0000-000022980000}"/>
    <cellStyle name="Normale 9 2 5 2 2 2" xfId="10392" xr:uid="{00000000-0005-0000-0000-000023980000}"/>
    <cellStyle name="Normale 9 2 5 2 2 2 2" xfId="21809" xr:uid="{00000000-0005-0000-0000-000024980000}"/>
    <cellStyle name="Normale 9 2 5 2 2 2 2 2" xfId="44646" xr:uid="{00000000-0005-0000-0000-000025980000}"/>
    <cellStyle name="Normale 9 2 5 2 2 2 3" xfId="33229" xr:uid="{00000000-0005-0000-0000-000026980000}"/>
    <cellStyle name="Normale 9 2 5 2 2 3" xfId="16101" xr:uid="{00000000-0005-0000-0000-000027980000}"/>
    <cellStyle name="Normale 9 2 5 2 2 3 2" xfId="38938" xr:uid="{00000000-0005-0000-0000-000028980000}"/>
    <cellStyle name="Normale 9 2 5 2 2 4" xfId="27521" xr:uid="{00000000-0005-0000-0000-000029980000}"/>
    <cellStyle name="Normale 9 2 5 2 3" xfId="7538" xr:uid="{00000000-0005-0000-0000-00002A980000}"/>
    <cellStyle name="Normale 9 2 5 2 3 2" xfId="18955" xr:uid="{00000000-0005-0000-0000-00002B980000}"/>
    <cellStyle name="Normale 9 2 5 2 3 2 2" xfId="41792" xr:uid="{00000000-0005-0000-0000-00002C980000}"/>
    <cellStyle name="Normale 9 2 5 2 3 3" xfId="30375" xr:uid="{00000000-0005-0000-0000-00002D980000}"/>
    <cellStyle name="Normale 9 2 5 2 4" xfId="13247" xr:uid="{00000000-0005-0000-0000-00002E980000}"/>
    <cellStyle name="Normale 9 2 5 2 4 2" xfId="36084" xr:uid="{00000000-0005-0000-0000-00002F980000}"/>
    <cellStyle name="Normale 9 2 5 2 5" xfId="24667" xr:uid="{00000000-0005-0000-0000-000030980000}"/>
    <cellStyle name="Normale 9 2 5 3" xfId="3256" xr:uid="{00000000-0005-0000-0000-000031980000}"/>
    <cellStyle name="Normale 9 2 5 3 2" xfId="8965" xr:uid="{00000000-0005-0000-0000-000032980000}"/>
    <cellStyle name="Normale 9 2 5 3 2 2" xfId="20382" xr:uid="{00000000-0005-0000-0000-000033980000}"/>
    <cellStyle name="Normale 9 2 5 3 2 2 2" xfId="43219" xr:uid="{00000000-0005-0000-0000-000034980000}"/>
    <cellStyle name="Normale 9 2 5 3 2 3" xfId="31802" xr:uid="{00000000-0005-0000-0000-000035980000}"/>
    <cellStyle name="Normale 9 2 5 3 3" xfId="14674" xr:uid="{00000000-0005-0000-0000-000036980000}"/>
    <cellStyle name="Normale 9 2 5 3 3 2" xfId="37511" xr:uid="{00000000-0005-0000-0000-000037980000}"/>
    <cellStyle name="Normale 9 2 5 3 4" xfId="26094" xr:uid="{00000000-0005-0000-0000-000038980000}"/>
    <cellStyle name="Normale 9 2 5 4" xfId="6111" xr:uid="{00000000-0005-0000-0000-000039980000}"/>
    <cellStyle name="Normale 9 2 5 4 2" xfId="17528" xr:uid="{00000000-0005-0000-0000-00003A980000}"/>
    <cellStyle name="Normale 9 2 5 4 2 2" xfId="40365" xr:uid="{00000000-0005-0000-0000-00003B980000}"/>
    <cellStyle name="Normale 9 2 5 4 3" xfId="28948" xr:uid="{00000000-0005-0000-0000-00003C980000}"/>
    <cellStyle name="Normale 9 2 5 5" xfId="11820" xr:uid="{00000000-0005-0000-0000-00003D980000}"/>
    <cellStyle name="Normale 9 2 5 5 2" xfId="34657" xr:uid="{00000000-0005-0000-0000-00003E980000}"/>
    <cellStyle name="Normale 9 2 5 6" xfId="23240" xr:uid="{00000000-0005-0000-0000-00003F980000}"/>
    <cellStyle name="Normale 9 2 6" xfId="1765" xr:uid="{00000000-0005-0000-0000-000040980000}"/>
    <cellStyle name="Normale 9 2 6 2" xfId="4621" xr:uid="{00000000-0005-0000-0000-000041980000}"/>
    <cellStyle name="Normale 9 2 6 2 2" xfId="10330" xr:uid="{00000000-0005-0000-0000-000042980000}"/>
    <cellStyle name="Normale 9 2 6 2 2 2" xfId="21747" xr:uid="{00000000-0005-0000-0000-000043980000}"/>
    <cellStyle name="Normale 9 2 6 2 2 2 2" xfId="44584" xr:uid="{00000000-0005-0000-0000-000044980000}"/>
    <cellStyle name="Normale 9 2 6 2 2 3" xfId="33167" xr:uid="{00000000-0005-0000-0000-000045980000}"/>
    <cellStyle name="Normale 9 2 6 2 3" xfId="16039" xr:uid="{00000000-0005-0000-0000-000046980000}"/>
    <cellStyle name="Normale 9 2 6 2 3 2" xfId="38876" xr:uid="{00000000-0005-0000-0000-000047980000}"/>
    <cellStyle name="Normale 9 2 6 2 4" xfId="27459" xr:uid="{00000000-0005-0000-0000-000048980000}"/>
    <cellStyle name="Normale 9 2 6 3" xfId="7476" xr:uid="{00000000-0005-0000-0000-000049980000}"/>
    <cellStyle name="Normale 9 2 6 3 2" xfId="18893" xr:uid="{00000000-0005-0000-0000-00004A980000}"/>
    <cellStyle name="Normale 9 2 6 3 2 2" xfId="41730" xr:uid="{00000000-0005-0000-0000-00004B980000}"/>
    <cellStyle name="Normale 9 2 6 3 3" xfId="30313" xr:uid="{00000000-0005-0000-0000-00004C980000}"/>
    <cellStyle name="Normale 9 2 6 4" xfId="13185" xr:uid="{00000000-0005-0000-0000-00004D980000}"/>
    <cellStyle name="Normale 9 2 6 4 2" xfId="36022" xr:uid="{00000000-0005-0000-0000-00004E980000}"/>
    <cellStyle name="Normale 9 2 6 5" xfId="24605" xr:uid="{00000000-0005-0000-0000-00004F980000}"/>
    <cellStyle name="Normale 9 2 7" xfId="3194" xr:uid="{00000000-0005-0000-0000-000050980000}"/>
    <cellStyle name="Normale 9 2 7 2" xfId="8903" xr:uid="{00000000-0005-0000-0000-000051980000}"/>
    <cellStyle name="Normale 9 2 7 2 2" xfId="20320" xr:uid="{00000000-0005-0000-0000-000052980000}"/>
    <cellStyle name="Normale 9 2 7 2 2 2" xfId="43157" xr:uid="{00000000-0005-0000-0000-000053980000}"/>
    <cellStyle name="Normale 9 2 7 2 3" xfId="31740" xr:uid="{00000000-0005-0000-0000-000054980000}"/>
    <cellStyle name="Normale 9 2 7 3" xfId="14612" xr:uid="{00000000-0005-0000-0000-000055980000}"/>
    <cellStyle name="Normale 9 2 7 3 2" xfId="37449" xr:uid="{00000000-0005-0000-0000-000056980000}"/>
    <cellStyle name="Normale 9 2 7 4" xfId="26032" xr:uid="{00000000-0005-0000-0000-000057980000}"/>
    <cellStyle name="Normale 9 2 8" xfId="6049" xr:uid="{00000000-0005-0000-0000-000058980000}"/>
    <cellStyle name="Normale 9 2 8 2" xfId="17466" xr:uid="{00000000-0005-0000-0000-000059980000}"/>
    <cellStyle name="Normale 9 2 8 2 2" xfId="40303" xr:uid="{00000000-0005-0000-0000-00005A980000}"/>
    <cellStyle name="Normale 9 2 8 3" xfId="28886" xr:uid="{00000000-0005-0000-0000-00005B980000}"/>
    <cellStyle name="Normale 9 2 9" xfId="11758" xr:uid="{00000000-0005-0000-0000-00005C980000}"/>
    <cellStyle name="Normale 9 2 9 2" xfId="34595" xr:uid="{00000000-0005-0000-0000-00005D980000}"/>
    <cellStyle name="Normale 9 2_Esteso dl" xfId="610" xr:uid="{00000000-0005-0000-0000-00005E980000}"/>
    <cellStyle name="Normale 9 3" xfId="80" xr:uid="{00000000-0005-0000-0000-00005F980000}"/>
    <cellStyle name="Normale 9 3 2" xfId="1787" xr:uid="{00000000-0005-0000-0000-000060980000}"/>
    <cellStyle name="Normale 9 3 2 2" xfId="4643" xr:uid="{00000000-0005-0000-0000-000061980000}"/>
    <cellStyle name="Normale 9 3 2 2 2" xfId="10352" xr:uid="{00000000-0005-0000-0000-000062980000}"/>
    <cellStyle name="Normale 9 3 2 2 2 2" xfId="21769" xr:uid="{00000000-0005-0000-0000-000063980000}"/>
    <cellStyle name="Normale 9 3 2 2 2 2 2" xfId="44606" xr:uid="{00000000-0005-0000-0000-000064980000}"/>
    <cellStyle name="Normale 9 3 2 2 2 3" xfId="33189" xr:uid="{00000000-0005-0000-0000-000065980000}"/>
    <cellStyle name="Normale 9 3 2 2 3" xfId="16061" xr:uid="{00000000-0005-0000-0000-000066980000}"/>
    <cellStyle name="Normale 9 3 2 2 3 2" xfId="38898" xr:uid="{00000000-0005-0000-0000-000067980000}"/>
    <cellStyle name="Normale 9 3 2 2 4" xfId="27481" xr:uid="{00000000-0005-0000-0000-000068980000}"/>
    <cellStyle name="Normale 9 3 2 3" xfId="7498" xr:uid="{00000000-0005-0000-0000-000069980000}"/>
    <cellStyle name="Normale 9 3 2 3 2" xfId="18915" xr:uid="{00000000-0005-0000-0000-00006A980000}"/>
    <cellStyle name="Normale 9 3 2 3 2 2" xfId="41752" xr:uid="{00000000-0005-0000-0000-00006B980000}"/>
    <cellStyle name="Normale 9 3 2 3 3" xfId="30335" xr:uid="{00000000-0005-0000-0000-00006C980000}"/>
    <cellStyle name="Normale 9 3 2 4" xfId="13207" xr:uid="{00000000-0005-0000-0000-00006D980000}"/>
    <cellStyle name="Normale 9 3 2 4 2" xfId="36044" xr:uid="{00000000-0005-0000-0000-00006E980000}"/>
    <cellStyle name="Normale 9 3 2 5" xfId="24627" xr:uid="{00000000-0005-0000-0000-00006F980000}"/>
    <cellStyle name="Normale 9 3 3" xfId="3216" xr:uid="{00000000-0005-0000-0000-000070980000}"/>
    <cellStyle name="Normale 9 3 3 2" xfId="8925" xr:uid="{00000000-0005-0000-0000-000071980000}"/>
    <cellStyle name="Normale 9 3 3 2 2" xfId="20342" xr:uid="{00000000-0005-0000-0000-000072980000}"/>
    <cellStyle name="Normale 9 3 3 2 2 2" xfId="43179" xr:uid="{00000000-0005-0000-0000-000073980000}"/>
    <cellStyle name="Normale 9 3 3 2 3" xfId="31762" xr:uid="{00000000-0005-0000-0000-000074980000}"/>
    <cellStyle name="Normale 9 3 3 3" xfId="14634" xr:uid="{00000000-0005-0000-0000-000075980000}"/>
    <cellStyle name="Normale 9 3 3 3 2" xfId="37471" xr:uid="{00000000-0005-0000-0000-000076980000}"/>
    <cellStyle name="Normale 9 3 3 4" xfId="26054" xr:uid="{00000000-0005-0000-0000-000077980000}"/>
    <cellStyle name="Normale 9 3 4" xfId="6071" xr:uid="{00000000-0005-0000-0000-000078980000}"/>
    <cellStyle name="Normale 9 3 4 2" xfId="17488" xr:uid="{00000000-0005-0000-0000-000079980000}"/>
    <cellStyle name="Normale 9 3 4 2 2" xfId="40325" xr:uid="{00000000-0005-0000-0000-00007A980000}"/>
    <cellStyle name="Normale 9 3 4 3" xfId="28908" xr:uid="{00000000-0005-0000-0000-00007B980000}"/>
    <cellStyle name="Normale 9 3 5" xfId="11780" xr:uid="{00000000-0005-0000-0000-00007C980000}"/>
    <cellStyle name="Normale 9 3 5 2" xfId="34617" xr:uid="{00000000-0005-0000-0000-00007D980000}"/>
    <cellStyle name="Normale 9 3 6" xfId="23200" xr:uid="{00000000-0005-0000-0000-00007E980000}"/>
    <cellStyle name="Normale 9 4" xfId="156" xr:uid="{00000000-0005-0000-0000-00007F980000}"/>
    <cellStyle name="Normale 9 5" xfId="1756" xr:uid="{00000000-0005-0000-0000-000080980000}"/>
    <cellStyle name="Normale 9 5 2" xfId="4612" xr:uid="{00000000-0005-0000-0000-000081980000}"/>
    <cellStyle name="Normale 9 5 2 2" xfId="10321" xr:uid="{00000000-0005-0000-0000-000082980000}"/>
    <cellStyle name="Normale 9 5 2 2 2" xfId="21738" xr:uid="{00000000-0005-0000-0000-000083980000}"/>
    <cellStyle name="Normale 9 5 2 2 2 2" xfId="44575" xr:uid="{00000000-0005-0000-0000-000084980000}"/>
    <cellStyle name="Normale 9 5 2 2 3" xfId="33158" xr:uid="{00000000-0005-0000-0000-000085980000}"/>
    <cellStyle name="Normale 9 5 2 3" xfId="16030" xr:uid="{00000000-0005-0000-0000-000086980000}"/>
    <cellStyle name="Normale 9 5 2 3 2" xfId="38867" xr:uid="{00000000-0005-0000-0000-000087980000}"/>
    <cellStyle name="Normale 9 5 2 4" xfId="27450" xr:uid="{00000000-0005-0000-0000-000088980000}"/>
    <cellStyle name="Normale 9 5 3" xfId="7467" xr:uid="{00000000-0005-0000-0000-000089980000}"/>
    <cellStyle name="Normale 9 5 3 2" xfId="18884" xr:uid="{00000000-0005-0000-0000-00008A980000}"/>
    <cellStyle name="Normale 9 5 3 2 2" xfId="41721" xr:uid="{00000000-0005-0000-0000-00008B980000}"/>
    <cellStyle name="Normale 9 5 3 3" xfId="30304" xr:uid="{00000000-0005-0000-0000-00008C980000}"/>
    <cellStyle name="Normale 9 5 4" xfId="13176" xr:uid="{00000000-0005-0000-0000-00008D980000}"/>
    <cellStyle name="Normale 9 5 4 2" xfId="36013" xr:uid="{00000000-0005-0000-0000-00008E980000}"/>
    <cellStyle name="Normale 9 5 5" xfId="24596" xr:uid="{00000000-0005-0000-0000-00008F980000}"/>
    <cellStyle name="Normale 9 6" xfId="3185" xr:uid="{00000000-0005-0000-0000-000090980000}"/>
    <cellStyle name="Normale 9 6 2" xfId="8894" xr:uid="{00000000-0005-0000-0000-000091980000}"/>
    <cellStyle name="Normale 9 6 2 2" xfId="20311" xr:uid="{00000000-0005-0000-0000-000092980000}"/>
    <cellStyle name="Normale 9 6 2 2 2" xfId="43148" xr:uid="{00000000-0005-0000-0000-000093980000}"/>
    <cellStyle name="Normale 9 6 2 3" xfId="31731" xr:uid="{00000000-0005-0000-0000-000094980000}"/>
    <cellStyle name="Normale 9 6 3" xfId="14603" xr:uid="{00000000-0005-0000-0000-000095980000}"/>
    <cellStyle name="Normale 9 6 3 2" xfId="37440" xr:uid="{00000000-0005-0000-0000-000096980000}"/>
    <cellStyle name="Normale 9 6 4" xfId="26023" xr:uid="{00000000-0005-0000-0000-000097980000}"/>
    <cellStyle name="Normale 9 7" xfId="6040" xr:uid="{00000000-0005-0000-0000-000098980000}"/>
    <cellStyle name="Normale 9 7 2" xfId="17457" xr:uid="{00000000-0005-0000-0000-000099980000}"/>
    <cellStyle name="Normale 9 7 2 2" xfId="40294" xr:uid="{00000000-0005-0000-0000-00009A980000}"/>
    <cellStyle name="Normale 9 7 3" xfId="28877" xr:uid="{00000000-0005-0000-0000-00009B980000}"/>
    <cellStyle name="Normale 9 8" xfId="11749" xr:uid="{00000000-0005-0000-0000-00009C980000}"/>
    <cellStyle name="Normale 9 8 2" xfId="34586" xr:uid="{00000000-0005-0000-0000-00009D980000}"/>
    <cellStyle name="Normale 9 9" xfId="23169" xr:uid="{00000000-0005-0000-0000-00009E980000}"/>
    <cellStyle name="Percent 2" xfId="46024" xr:uid="{00000000-0005-0000-0000-00009F980000}"/>
    <cellStyle name="Percentuale" xfId="2" builtinId="5"/>
    <cellStyle name="Percentuale 2" xfId="50" xr:uid="{00000000-0005-0000-0000-0000A1980000}"/>
    <cellStyle name="Percentuale 2 2" xfId="98" xr:uid="{00000000-0005-0000-0000-0000A2980000}"/>
    <cellStyle name="Percentuale 2 2 2" xfId="335" xr:uid="{00000000-0005-0000-0000-0000A3980000}"/>
    <cellStyle name="Percentuale 2 2 3" xfId="1800" xr:uid="{00000000-0005-0000-0000-0000A4980000}"/>
    <cellStyle name="Percentuale 2 2 3 2" xfId="4656" xr:uid="{00000000-0005-0000-0000-0000A5980000}"/>
    <cellStyle name="Percentuale 2 2 3 2 2" xfId="10365" xr:uid="{00000000-0005-0000-0000-0000A6980000}"/>
    <cellStyle name="Percentuale 2 2 3 2 2 2" xfId="21782" xr:uid="{00000000-0005-0000-0000-0000A7980000}"/>
    <cellStyle name="Percentuale 2 2 3 2 2 2 2" xfId="44619" xr:uid="{00000000-0005-0000-0000-0000A8980000}"/>
    <cellStyle name="Percentuale 2 2 3 2 2 3" xfId="33202" xr:uid="{00000000-0005-0000-0000-0000A9980000}"/>
    <cellStyle name="Percentuale 2 2 3 2 3" xfId="16074" xr:uid="{00000000-0005-0000-0000-0000AA980000}"/>
    <cellStyle name="Percentuale 2 2 3 2 3 2" xfId="38911" xr:uid="{00000000-0005-0000-0000-0000AB980000}"/>
    <cellStyle name="Percentuale 2 2 3 2 4" xfId="27494" xr:uid="{00000000-0005-0000-0000-0000AC980000}"/>
    <cellStyle name="Percentuale 2 2 3 3" xfId="7511" xr:uid="{00000000-0005-0000-0000-0000AD980000}"/>
    <cellStyle name="Percentuale 2 2 3 3 2" xfId="18928" xr:uid="{00000000-0005-0000-0000-0000AE980000}"/>
    <cellStyle name="Percentuale 2 2 3 3 2 2" xfId="41765" xr:uid="{00000000-0005-0000-0000-0000AF980000}"/>
    <cellStyle name="Percentuale 2 2 3 3 3" xfId="30348" xr:uid="{00000000-0005-0000-0000-0000B0980000}"/>
    <cellStyle name="Percentuale 2 2 3 4" xfId="13220" xr:uid="{00000000-0005-0000-0000-0000B1980000}"/>
    <cellStyle name="Percentuale 2 2 3 4 2" xfId="36057" xr:uid="{00000000-0005-0000-0000-0000B2980000}"/>
    <cellStyle name="Percentuale 2 2 3 5" xfId="24640" xr:uid="{00000000-0005-0000-0000-0000B3980000}"/>
    <cellStyle name="Percentuale 2 2 4" xfId="3229" xr:uid="{00000000-0005-0000-0000-0000B4980000}"/>
    <cellStyle name="Percentuale 2 2 4 2" xfId="8938" xr:uid="{00000000-0005-0000-0000-0000B5980000}"/>
    <cellStyle name="Percentuale 2 2 4 2 2" xfId="20355" xr:uid="{00000000-0005-0000-0000-0000B6980000}"/>
    <cellStyle name="Percentuale 2 2 4 2 2 2" xfId="43192" xr:uid="{00000000-0005-0000-0000-0000B7980000}"/>
    <cellStyle name="Percentuale 2 2 4 2 3" xfId="31775" xr:uid="{00000000-0005-0000-0000-0000B8980000}"/>
    <cellStyle name="Percentuale 2 2 4 3" xfId="14647" xr:uid="{00000000-0005-0000-0000-0000B9980000}"/>
    <cellStyle name="Percentuale 2 2 4 3 2" xfId="37484" xr:uid="{00000000-0005-0000-0000-0000BA980000}"/>
    <cellStyle name="Percentuale 2 2 4 4" xfId="26067" xr:uid="{00000000-0005-0000-0000-0000BB980000}"/>
    <cellStyle name="Percentuale 2 2 5" xfId="6084" xr:uid="{00000000-0005-0000-0000-0000BC980000}"/>
    <cellStyle name="Percentuale 2 2 5 2" xfId="17501" xr:uid="{00000000-0005-0000-0000-0000BD980000}"/>
    <cellStyle name="Percentuale 2 2 5 2 2" xfId="40338" xr:uid="{00000000-0005-0000-0000-0000BE980000}"/>
    <cellStyle name="Percentuale 2 2 5 3" xfId="28921" xr:uid="{00000000-0005-0000-0000-0000BF980000}"/>
    <cellStyle name="Percentuale 2 2 6" xfId="11793" xr:uid="{00000000-0005-0000-0000-0000C0980000}"/>
    <cellStyle name="Percentuale 2 2 6 2" xfId="34630" xr:uid="{00000000-0005-0000-0000-0000C1980000}"/>
    <cellStyle name="Percentuale 2 2 7" xfId="23213" xr:uid="{00000000-0005-0000-0000-0000C2980000}"/>
    <cellStyle name="Percentuale 2 3" xfId="201" xr:uid="{00000000-0005-0000-0000-0000C3980000}"/>
    <cellStyle name="Percentuale 2 3 2" xfId="1846" xr:uid="{00000000-0005-0000-0000-0000C4980000}"/>
    <cellStyle name="Percentuale 2 3 2 2" xfId="4702" xr:uid="{00000000-0005-0000-0000-0000C5980000}"/>
    <cellStyle name="Percentuale 2 3 2 2 2" xfId="10411" xr:uid="{00000000-0005-0000-0000-0000C6980000}"/>
    <cellStyle name="Percentuale 2 3 2 2 2 2" xfId="21828" xr:uid="{00000000-0005-0000-0000-0000C7980000}"/>
    <cellStyle name="Percentuale 2 3 2 2 2 2 2" xfId="44665" xr:uid="{00000000-0005-0000-0000-0000C8980000}"/>
    <cellStyle name="Percentuale 2 3 2 2 2 3" xfId="33248" xr:uid="{00000000-0005-0000-0000-0000C9980000}"/>
    <cellStyle name="Percentuale 2 3 2 2 3" xfId="16120" xr:uid="{00000000-0005-0000-0000-0000CA980000}"/>
    <cellStyle name="Percentuale 2 3 2 2 3 2" xfId="38957" xr:uid="{00000000-0005-0000-0000-0000CB980000}"/>
    <cellStyle name="Percentuale 2 3 2 2 4" xfId="27540" xr:uid="{00000000-0005-0000-0000-0000CC980000}"/>
    <cellStyle name="Percentuale 2 3 2 3" xfId="7557" xr:uid="{00000000-0005-0000-0000-0000CD980000}"/>
    <cellStyle name="Percentuale 2 3 2 3 2" xfId="18974" xr:uid="{00000000-0005-0000-0000-0000CE980000}"/>
    <cellStyle name="Percentuale 2 3 2 3 2 2" xfId="41811" xr:uid="{00000000-0005-0000-0000-0000CF980000}"/>
    <cellStyle name="Percentuale 2 3 2 3 3" xfId="30394" xr:uid="{00000000-0005-0000-0000-0000D0980000}"/>
    <cellStyle name="Percentuale 2 3 2 4" xfId="13266" xr:uid="{00000000-0005-0000-0000-0000D1980000}"/>
    <cellStyle name="Percentuale 2 3 2 4 2" xfId="36103" xr:uid="{00000000-0005-0000-0000-0000D2980000}"/>
    <cellStyle name="Percentuale 2 3 2 5" xfId="24686" xr:uid="{00000000-0005-0000-0000-0000D3980000}"/>
    <cellStyle name="Percentuale 2 3 3" xfId="3275" xr:uid="{00000000-0005-0000-0000-0000D4980000}"/>
    <cellStyle name="Percentuale 2 3 3 2" xfId="8984" xr:uid="{00000000-0005-0000-0000-0000D5980000}"/>
    <cellStyle name="Percentuale 2 3 3 2 2" xfId="20401" xr:uid="{00000000-0005-0000-0000-0000D6980000}"/>
    <cellStyle name="Percentuale 2 3 3 2 2 2" xfId="43238" xr:uid="{00000000-0005-0000-0000-0000D7980000}"/>
    <cellStyle name="Percentuale 2 3 3 2 3" xfId="31821" xr:uid="{00000000-0005-0000-0000-0000D8980000}"/>
    <cellStyle name="Percentuale 2 3 3 3" xfId="14693" xr:uid="{00000000-0005-0000-0000-0000D9980000}"/>
    <cellStyle name="Percentuale 2 3 3 3 2" xfId="37530" xr:uid="{00000000-0005-0000-0000-0000DA980000}"/>
    <cellStyle name="Percentuale 2 3 3 4" xfId="26113" xr:uid="{00000000-0005-0000-0000-0000DB980000}"/>
    <cellStyle name="Percentuale 2 3 4" xfId="6130" xr:uid="{00000000-0005-0000-0000-0000DC980000}"/>
    <cellStyle name="Percentuale 2 3 4 2" xfId="17547" xr:uid="{00000000-0005-0000-0000-0000DD980000}"/>
    <cellStyle name="Percentuale 2 3 4 2 2" xfId="40384" xr:uid="{00000000-0005-0000-0000-0000DE980000}"/>
    <cellStyle name="Percentuale 2 3 4 3" xfId="28967" xr:uid="{00000000-0005-0000-0000-0000DF980000}"/>
    <cellStyle name="Percentuale 2 3 5" xfId="11839" xr:uid="{00000000-0005-0000-0000-0000E0980000}"/>
    <cellStyle name="Percentuale 2 3 5 2" xfId="34676" xr:uid="{00000000-0005-0000-0000-0000E1980000}"/>
    <cellStyle name="Percentuale 2 3 6" xfId="23259" xr:uid="{00000000-0005-0000-0000-0000E2980000}"/>
    <cellStyle name="Percentuale 2 4" xfId="1769" xr:uid="{00000000-0005-0000-0000-0000E3980000}"/>
    <cellStyle name="Percentuale 2 4 2" xfId="4625" xr:uid="{00000000-0005-0000-0000-0000E4980000}"/>
    <cellStyle name="Percentuale 2 4 2 2" xfId="10334" xr:uid="{00000000-0005-0000-0000-0000E5980000}"/>
    <cellStyle name="Percentuale 2 4 2 2 2" xfId="21751" xr:uid="{00000000-0005-0000-0000-0000E6980000}"/>
    <cellStyle name="Percentuale 2 4 2 2 2 2" xfId="44588" xr:uid="{00000000-0005-0000-0000-0000E7980000}"/>
    <cellStyle name="Percentuale 2 4 2 2 3" xfId="33171" xr:uid="{00000000-0005-0000-0000-0000E8980000}"/>
    <cellStyle name="Percentuale 2 4 2 3" xfId="16043" xr:uid="{00000000-0005-0000-0000-0000E9980000}"/>
    <cellStyle name="Percentuale 2 4 2 3 2" xfId="38880" xr:uid="{00000000-0005-0000-0000-0000EA980000}"/>
    <cellStyle name="Percentuale 2 4 2 4" xfId="27463" xr:uid="{00000000-0005-0000-0000-0000EB980000}"/>
    <cellStyle name="Percentuale 2 4 3" xfId="7480" xr:uid="{00000000-0005-0000-0000-0000EC980000}"/>
    <cellStyle name="Percentuale 2 4 3 2" xfId="18897" xr:uid="{00000000-0005-0000-0000-0000ED980000}"/>
    <cellStyle name="Percentuale 2 4 3 2 2" xfId="41734" xr:uid="{00000000-0005-0000-0000-0000EE980000}"/>
    <cellStyle name="Percentuale 2 4 3 3" xfId="30317" xr:uid="{00000000-0005-0000-0000-0000EF980000}"/>
    <cellStyle name="Percentuale 2 4 4" xfId="13189" xr:uid="{00000000-0005-0000-0000-0000F0980000}"/>
    <cellStyle name="Percentuale 2 4 4 2" xfId="36026" xr:uid="{00000000-0005-0000-0000-0000F1980000}"/>
    <cellStyle name="Percentuale 2 4 5" xfId="24609" xr:uid="{00000000-0005-0000-0000-0000F2980000}"/>
    <cellStyle name="Percentuale 2 5" xfId="3198" xr:uid="{00000000-0005-0000-0000-0000F3980000}"/>
    <cellStyle name="Percentuale 2 5 2" xfId="8907" xr:uid="{00000000-0005-0000-0000-0000F4980000}"/>
    <cellStyle name="Percentuale 2 5 2 2" xfId="20324" xr:uid="{00000000-0005-0000-0000-0000F5980000}"/>
    <cellStyle name="Percentuale 2 5 2 2 2" xfId="43161" xr:uid="{00000000-0005-0000-0000-0000F6980000}"/>
    <cellStyle name="Percentuale 2 5 2 3" xfId="31744" xr:uid="{00000000-0005-0000-0000-0000F7980000}"/>
    <cellStyle name="Percentuale 2 5 3" xfId="14616" xr:uid="{00000000-0005-0000-0000-0000F8980000}"/>
    <cellStyle name="Percentuale 2 5 3 2" xfId="37453" xr:uid="{00000000-0005-0000-0000-0000F9980000}"/>
    <cellStyle name="Percentuale 2 5 4" xfId="26036" xr:uid="{00000000-0005-0000-0000-0000FA980000}"/>
    <cellStyle name="Percentuale 2 6" xfId="6053" xr:uid="{00000000-0005-0000-0000-0000FB980000}"/>
    <cellStyle name="Percentuale 2 6 2" xfId="17470" xr:uid="{00000000-0005-0000-0000-0000FC980000}"/>
    <cellStyle name="Percentuale 2 6 2 2" xfId="40307" xr:uid="{00000000-0005-0000-0000-0000FD980000}"/>
    <cellStyle name="Percentuale 2 6 3" xfId="28890" xr:uid="{00000000-0005-0000-0000-0000FE980000}"/>
    <cellStyle name="Percentuale 2 7" xfId="11762" xr:uid="{00000000-0005-0000-0000-0000FF980000}"/>
    <cellStyle name="Percentuale 2 7 2" xfId="34599" xr:uid="{00000000-0005-0000-0000-000000990000}"/>
    <cellStyle name="Percentuale 2 8" xfId="23182" xr:uid="{00000000-0005-0000-0000-000001990000}"/>
    <cellStyle name="Percentuale 3" xfId="54" xr:uid="{00000000-0005-0000-0000-000002990000}"/>
    <cellStyle name="Percentuale 3 2" xfId="102" xr:uid="{00000000-0005-0000-0000-000003990000}"/>
    <cellStyle name="Percentuale 3 2 2" xfId="1804" xr:uid="{00000000-0005-0000-0000-000004990000}"/>
    <cellStyle name="Percentuale 3 2 2 2" xfId="4660" xr:uid="{00000000-0005-0000-0000-000005990000}"/>
    <cellStyle name="Percentuale 3 2 2 2 2" xfId="10369" xr:uid="{00000000-0005-0000-0000-000006990000}"/>
    <cellStyle name="Percentuale 3 2 2 2 2 2" xfId="21786" xr:uid="{00000000-0005-0000-0000-000007990000}"/>
    <cellStyle name="Percentuale 3 2 2 2 2 2 2" xfId="44623" xr:uid="{00000000-0005-0000-0000-000008990000}"/>
    <cellStyle name="Percentuale 3 2 2 2 2 3" xfId="33206" xr:uid="{00000000-0005-0000-0000-000009990000}"/>
    <cellStyle name="Percentuale 3 2 2 2 3" xfId="16078" xr:uid="{00000000-0005-0000-0000-00000A990000}"/>
    <cellStyle name="Percentuale 3 2 2 2 3 2" xfId="38915" xr:uid="{00000000-0005-0000-0000-00000B990000}"/>
    <cellStyle name="Percentuale 3 2 2 2 4" xfId="27498" xr:uid="{00000000-0005-0000-0000-00000C990000}"/>
    <cellStyle name="Percentuale 3 2 2 3" xfId="7515" xr:uid="{00000000-0005-0000-0000-00000D990000}"/>
    <cellStyle name="Percentuale 3 2 2 3 2" xfId="18932" xr:uid="{00000000-0005-0000-0000-00000E990000}"/>
    <cellStyle name="Percentuale 3 2 2 3 2 2" xfId="41769" xr:uid="{00000000-0005-0000-0000-00000F990000}"/>
    <cellStyle name="Percentuale 3 2 2 3 3" xfId="30352" xr:uid="{00000000-0005-0000-0000-000010990000}"/>
    <cellStyle name="Percentuale 3 2 2 4" xfId="13224" xr:uid="{00000000-0005-0000-0000-000011990000}"/>
    <cellStyle name="Percentuale 3 2 2 4 2" xfId="36061" xr:uid="{00000000-0005-0000-0000-000012990000}"/>
    <cellStyle name="Percentuale 3 2 2 5" xfId="24644" xr:uid="{00000000-0005-0000-0000-000013990000}"/>
    <cellStyle name="Percentuale 3 2 3" xfId="3233" xr:uid="{00000000-0005-0000-0000-000014990000}"/>
    <cellStyle name="Percentuale 3 2 3 2" xfId="8942" xr:uid="{00000000-0005-0000-0000-000015990000}"/>
    <cellStyle name="Percentuale 3 2 3 2 2" xfId="20359" xr:uid="{00000000-0005-0000-0000-000016990000}"/>
    <cellStyle name="Percentuale 3 2 3 2 2 2" xfId="43196" xr:uid="{00000000-0005-0000-0000-000017990000}"/>
    <cellStyle name="Percentuale 3 2 3 2 3" xfId="31779" xr:uid="{00000000-0005-0000-0000-000018990000}"/>
    <cellStyle name="Percentuale 3 2 3 3" xfId="14651" xr:uid="{00000000-0005-0000-0000-000019990000}"/>
    <cellStyle name="Percentuale 3 2 3 3 2" xfId="37488" xr:uid="{00000000-0005-0000-0000-00001A990000}"/>
    <cellStyle name="Percentuale 3 2 3 4" xfId="26071" xr:uid="{00000000-0005-0000-0000-00001B990000}"/>
    <cellStyle name="Percentuale 3 2 4" xfId="6088" xr:uid="{00000000-0005-0000-0000-00001C990000}"/>
    <cellStyle name="Percentuale 3 2 4 2" xfId="17505" xr:uid="{00000000-0005-0000-0000-00001D990000}"/>
    <cellStyle name="Percentuale 3 2 4 2 2" xfId="40342" xr:uid="{00000000-0005-0000-0000-00001E990000}"/>
    <cellStyle name="Percentuale 3 2 4 3" xfId="28925" xr:uid="{00000000-0005-0000-0000-00001F990000}"/>
    <cellStyle name="Percentuale 3 2 5" xfId="11797" xr:uid="{00000000-0005-0000-0000-000020990000}"/>
    <cellStyle name="Percentuale 3 2 5 2" xfId="34634" xr:uid="{00000000-0005-0000-0000-000021990000}"/>
    <cellStyle name="Percentuale 3 2 6" xfId="23217" xr:uid="{00000000-0005-0000-0000-000022990000}"/>
    <cellStyle name="Percentuale 3 3" xfId="193" xr:uid="{00000000-0005-0000-0000-000023990000}"/>
    <cellStyle name="Percentuale 3 4" xfId="1773" xr:uid="{00000000-0005-0000-0000-000024990000}"/>
    <cellStyle name="Percentuale 3 4 2" xfId="4629" xr:uid="{00000000-0005-0000-0000-000025990000}"/>
    <cellStyle name="Percentuale 3 4 2 2" xfId="10338" xr:uid="{00000000-0005-0000-0000-000026990000}"/>
    <cellStyle name="Percentuale 3 4 2 2 2" xfId="21755" xr:uid="{00000000-0005-0000-0000-000027990000}"/>
    <cellStyle name="Percentuale 3 4 2 2 2 2" xfId="44592" xr:uid="{00000000-0005-0000-0000-000028990000}"/>
    <cellStyle name="Percentuale 3 4 2 2 3" xfId="33175" xr:uid="{00000000-0005-0000-0000-000029990000}"/>
    <cellStyle name="Percentuale 3 4 2 3" xfId="16047" xr:uid="{00000000-0005-0000-0000-00002A990000}"/>
    <cellStyle name="Percentuale 3 4 2 3 2" xfId="38884" xr:uid="{00000000-0005-0000-0000-00002B990000}"/>
    <cellStyle name="Percentuale 3 4 2 4" xfId="27467" xr:uid="{00000000-0005-0000-0000-00002C990000}"/>
    <cellStyle name="Percentuale 3 4 3" xfId="7484" xr:uid="{00000000-0005-0000-0000-00002D990000}"/>
    <cellStyle name="Percentuale 3 4 3 2" xfId="18901" xr:uid="{00000000-0005-0000-0000-00002E990000}"/>
    <cellStyle name="Percentuale 3 4 3 2 2" xfId="41738" xr:uid="{00000000-0005-0000-0000-00002F990000}"/>
    <cellStyle name="Percentuale 3 4 3 3" xfId="30321" xr:uid="{00000000-0005-0000-0000-000030990000}"/>
    <cellStyle name="Percentuale 3 4 4" xfId="13193" xr:uid="{00000000-0005-0000-0000-000031990000}"/>
    <cellStyle name="Percentuale 3 4 4 2" xfId="36030" xr:uid="{00000000-0005-0000-0000-000032990000}"/>
    <cellStyle name="Percentuale 3 4 5" xfId="24613" xr:uid="{00000000-0005-0000-0000-000033990000}"/>
    <cellStyle name="Percentuale 3 5" xfId="3202" xr:uid="{00000000-0005-0000-0000-000034990000}"/>
    <cellStyle name="Percentuale 3 5 2" xfId="8911" xr:uid="{00000000-0005-0000-0000-000035990000}"/>
    <cellStyle name="Percentuale 3 5 2 2" xfId="20328" xr:uid="{00000000-0005-0000-0000-000036990000}"/>
    <cellStyle name="Percentuale 3 5 2 2 2" xfId="43165" xr:uid="{00000000-0005-0000-0000-000037990000}"/>
    <cellStyle name="Percentuale 3 5 2 3" xfId="31748" xr:uid="{00000000-0005-0000-0000-000038990000}"/>
    <cellStyle name="Percentuale 3 5 3" xfId="14620" xr:uid="{00000000-0005-0000-0000-000039990000}"/>
    <cellStyle name="Percentuale 3 5 3 2" xfId="37457" xr:uid="{00000000-0005-0000-0000-00003A990000}"/>
    <cellStyle name="Percentuale 3 5 4" xfId="26040" xr:uid="{00000000-0005-0000-0000-00003B990000}"/>
    <cellStyle name="Percentuale 3 6" xfId="6057" xr:uid="{00000000-0005-0000-0000-00003C990000}"/>
    <cellStyle name="Percentuale 3 6 2" xfId="17474" xr:uid="{00000000-0005-0000-0000-00003D990000}"/>
    <cellStyle name="Percentuale 3 6 2 2" xfId="40311" xr:uid="{00000000-0005-0000-0000-00003E990000}"/>
    <cellStyle name="Percentuale 3 6 3" xfId="28894" xr:uid="{00000000-0005-0000-0000-00003F990000}"/>
    <cellStyle name="Percentuale 3 7" xfId="11766" xr:uid="{00000000-0005-0000-0000-000040990000}"/>
    <cellStyle name="Percentuale 3 7 2" xfId="34603" xr:uid="{00000000-0005-0000-0000-000041990000}"/>
    <cellStyle name="Percentuale 3 8" xfId="23186" xr:uid="{00000000-0005-0000-0000-000042990000}"/>
    <cellStyle name="Percentuale 3 9" xfId="46020" xr:uid="{00000000-0005-0000-0000-000043990000}"/>
    <cellStyle name="Percentuale 4" xfId="150" xr:uid="{00000000-0005-0000-0000-000044990000}"/>
    <cellStyle name="Percentuale 4 2" xfId="1815" xr:uid="{00000000-0005-0000-0000-000045990000}"/>
    <cellStyle name="Percentuale 4 2 2" xfId="4671" xr:uid="{00000000-0005-0000-0000-000046990000}"/>
    <cellStyle name="Percentuale 4 2 2 2" xfId="10380" xr:uid="{00000000-0005-0000-0000-000047990000}"/>
    <cellStyle name="Percentuale 4 2 2 2 2" xfId="21797" xr:uid="{00000000-0005-0000-0000-000048990000}"/>
    <cellStyle name="Percentuale 4 2 2 2 2 2" xfId="44634" xr:uid="{00000000-0005-0000-0000-000049990000}"/>
    <cellStyle name="Percentuale 4 2 2 2 3" xfId="33217" xr:uid="{00000000-0005-0000-0000-00004A990000}"/>
    <cellStyle name="Percentuale 4 2 2 3" xfId="16089" xr:uid="{00000000-0005-0000-0000-00004B990000}"/>
    <cellStyle name="Percentuale 4 2 2 3 2" xfId="38926" xr:uid="{00000000-0005-0000-0000-00004C990000}"/>
    <cellStyle name="Percentuale 4 2 2 4" xfId="27509" xr:uid="{00000000-0005-0000-0000-00004D990000}"/>
    <cellStyle name="Percentuale 4 2 3" xfId="7526" xr:uid="{00000000-0005-0000-0000-00004E990000}"/>
    <cellStyle name="Percentuale 4 2 3 2" xfId="18943" xr:uid="{00000000-0005-0000-0000-00004F990000}"/>
    <cellStyle name="Percentuale 4 2 3 2 2" xfId="41780" xr:uid="{00000000-0005-0000-0000-000050990000}"/>
    <cellStyle name="Percentuale 4 2 3 3" xfId="30363" xr:uid="{00000000-0005-0000-0000-000051990000}"/>
    <cellStyle name="Percentuale 4 2 4" xfId="13235" xr:uid="{00000000-0005-0000-0000-000052990000}"/>
    <cellStyle name="Percentuale 4 2 4 2" xfId="36072" xr:uid="{00000000-0005-0000-0000-000053990000}"/>
    <cellStyle name="Percentuale 4 2 5" xfId="24655" xr:uid="{00000000-0005-0000-0000-000054990000}"/>
    <cellStyle name="Percentuale 4 3" xfId="3244" xr:uid="{00000000-0005-0000-0000-000055990000}"/>
    <cellStyle name="Percentuale 4 3 2" xfId="8953" xr:uid="{00000000-0005-0000-0000-000056990000}"/>
    <cellStyle name="Percentuale 4 3 2 2" xfId="20370" xr:uid="{00000000-0005-0000-0000-000057990000}"/>
    <cellStyle name="Percentuale 4 3 2 2 2" xfId="43207" xr:uid="{00000000-0005-0000-0000-000058990000}"/>
    <cellStyle name="Percentuale 4 3 2 3" xfId="31790" xr:uid="{00000000-0005-0000-0000-000059990000}"/>
    <cellStyle name="Percentuale 4 3 3" xfId="14662" xr:uid="{00000000-0005-0000-0000-00005A990000}"/>
    <cellStyle name="Percentuale 4 3 3 2" xfId="37499" xr:uid="{00000000-0005-0000-0000-00005B990000}"/>
    <cellStyle name="Percentuale 4 3 4" xfId="26082" xr:uid="{00000000-0005-0000-0000-00005C990000}"/>
    <cellStyle name="Percentuale 4 4" xfId="6099" xr:uid="{00000000-0005-0000-0000-00005D990000}"/>
    <cellStyle name="Percentuale 4 4 2" xfId="17516" xr:uid="{00000000-0005-0000-0000-00005E990000}"/>
    <cellStyle name="Percentuale 4 4 2 2" xfId="40353" xr:uid="{00000000-0005-0000-0000-00005F990000}"/>
    <cellStyle name="Percentuale 4 4 3" xfId="28936" xr:uid="{00000000-0005-0000-0000-000060990000}"/>
    <cellStyle name="Percentuale 4 5" xfId="11808" xr:uid="{00000000-0005-0000-0000-000061990000}"/>
    <cellStyle name="Percentuale 4 5 2" xfId="34645" xr:uid="{00000000-0005-0000-0000-000062990000}"/>
    <cellStyle name="Percentuale 4 6" xfId="23228" xr:uid="{00000000-0005-0000-0000-000063990000}"/>
    <cellStyle name="Percentuale 5" xfId="174" xr:uid="{00000000-0005-0000-0000-000064990000}"/>
    <cellStyle name="Percentuale 5 2" xfId="1828" xr:uid="{00000000-0005-0000-0000-000065990000}"/>
    <cellStyle name="Percentuale 5 2 2" xfId="4684" xr:uid="{00000000-0005-0000-0000-000066990000}"/>
    <cellStyle name="Percentuale 5 2 2 2" xfId="10393" xr:uid="{00000000-0005-0000-0000-000067990000}"/>
    <cellStyle name="Percentuale 5 2 2 2 2" xfId="21810" xr:uid="{00000000-0005-0000-0000-000068990000}"/>
    <cellStyle name="Percentuale 5 2 2 2 2 2" xfId="44647" xr:uid="{00000000-0005-0000-0000-000069990000}"/>
    <cellStyle name="Percentuale 5 2 2 2 3" xfId="33230" xr:uid="{00000000-0005-0000-0000-00006A990000}"/>
    <cellStyle name="Percentuale 5 2 2 3" xfId="16102" xr:uid="{00000000-0005-0000-0000-00006B990000}"/>
    <cellStyle name="Percentuale 5 2 2 3 2" xfId="38939" xr:uid="{00000000-0005-0000-0000-00006C990000}"/>
    <cellStyle name="Percentuale 5 2 2 4" xfId="27522" xr:uid="{00000000-0005-0000-0000-00006D990000}"/>
    <cellStyle name="Percentuale 5 2 3" xfId="7539" xr:uid="{00000000-0005-0000-0000-00006E990000}"/>
    <cellStyle name="Percentuale 5 2 3 2" xfId="18956" xr:uid="{00000000-0005-0000-0000-00006F990000}"/>
    <cellStyle name="Percentuale 5 2 3 2 2" xfId="41793" xr:uid="{00000000-0005-0000-0000-000070990000}"/>
    <cellStyle name="Percentuale 5 2 3 3" xfId="30376" xr:uid="{00000000-0005-0000-0000-000071990000}"/>
    <cellStyle name="Percentuale 5 2 4" xfId="13248" xr:uid="{00000000-0005-0000-0000-000072990000}"/>
    <cellStyle name="Percentuale 5 2 4 2" xfId="36085" xr:uid="{00000000-0005-0000-0000-000073990000}"/>
    <cellStyle name="Percentuale 5 2 5" xfId="24668" xr:uid="{00000000-0005-0000-0000-000074990000}"/>
    <cellStyle name="Percentuale 5 3" xfId="3257" xr:uid="{00000000-0005-0000-0000-000075990000}"/>
    <cellStyle name="Percentuale 5 3 2" xfId="8966" xr:uid="{00000000-0005-0000-0000-000076990000}"/>
    <cellStyle name="Percentuale 5 3 2 2" xfId="20383" xr:uid="{00000000-0005-0000-0000-000077990000}"/>
    <cellStyle name="Percentuale 5 3 2 2 2" xfId="43220" xr:uid="{00000000-0005-0000-0000-000078990000}"/>
    <cellStyle name="Percentuale 5 3 2 3" xfId="31803" xr:uid="{00000000-0005-0000-0000-000079990000}"/>
    <cellStyle name="Percentuale 5 3 3" xfId="14675" xr:uid="{00000000-0005-0000-0000-00007A990000}"/>
    <cellStyle name="Percentuale 5 3 3 2" xfId="37512" xr:uid="{00000000-0005-0000-0000-00007B990000}"/>
    <cellStyle name="Percentuale 5 3 4" xfId="26095" xr:uid="{00000000-0005-0000-0000-00007C990000}"/>
    <cellStyle name="Percentuale 5 4" xfId="6112" xr:uid="{00000000-0005-0000-0000-00007D990000}"/>
    <cellStyle name="Percentuale 5 4 2" xfId="17529" xr:uid="{00000000-0005-0000-0000-00007E990000}"/>
    <cellStyle name="Percentuale 5 4 2 2" xfId="40366" xr:uid="{00000000-0005-0000-0000-00007F990000}"/>
    <cellStyle name="Percentuale 5 4 3" xfId="28949" xr:uid="{00000000-0005-0000-0000-000080990000}"/>
    <cellStyle name="Percentuale 5 5" xfId="11821" xr:uid="{00000000-0005-0000-0000-000081990000}"/>
    <cellStyle name="Percentuale 5 5 2" xfId="34658" xr:uid="{00000000-0005-0000-0000-000082990000}"/>
    <cellStyle name="Percentuale 5 6" xfId="23241" xr:uid="{00000000-0005-0000-0000-000083990000}"/>
    <cellStyle name="Standard 73" xfId="361" xr:uid="{00000000-0005-0000-0000-000084990000}"/>
    <cellStyle name="Standard 74" xfId="362" xr:uid="{00000000-0005-0000-0000-000085990000}"/>
    <cellStyle name="Standard 75" xfId="363" xr:uid="{00000000-0005-0000-0000-000086990000}"/>
    <cellStyle name="Valuta 10" xfId="357" xr:uid="{00000000-0005-0000-0000-000087990000}"/>
    <cellStyle name="Valuta 10 10" xfId="11968" xr:uid="{00000000-0005-0000-0000-000088990000}"/>
    <cellStyle name="Valuta 10 10 2" xfId="34805" xr:uid="{00000000-0005-0000-0000-000089990000}"/>
    <cellStyle name="Valuta 10 11" xfId="23388" xr:uid="{00000000-0005-0000-0000-00008A990000}"/>
    <cellStyle name="Valuta 10 2" xfId="618" xr:uid="{00000000-0005-0000-0000-00008B990000}"/>
    <cellStyle name="Valuta 10 2 2" xfId="2193" xr:uid="{00000000-0005-0000-0000-00008C990000}"/>
    <cellStyle name="Valuta 10 2 2 2" xfId="5049" xr:uid="{00000000-0005-0000-0000-00008D990000}"/>
    <cellStyle name="Valuta 10 2 2 2 2" xfId="10757" xr:uid="{00000000-0005-0000-0000-00008E990000}"/>
    <cellStyle name="Valuta 10 2 2 2 2 2" xfId="22175" xr:uid="{00000000-0005-0000-0000-00008F990000}"/>
    <cellStyle name="Valuta 10 2 2 2 2 2 2" xfId="45012" xr:uid="{00000000-0005-0000-0000-000090990000}"/>
    <cellStyle name="Valuta 10 2 2 2 2 3" xfId="33595" xr:uid="{00000000-0005-0000-0000-000091990000}"/>
    <cellStyle name="Valuta 10 2 2 2 3" xfId="16467" xr:uid="{00000000-0005-0000-0000-000092990000}"/>
    <cellStyle name="Valuta 10 2 2 2 3 2" xfId="39304" xr:uid="{00000000-0005-0000-0000-000093990000}"/>
    <cellStyle name="Valuta 10 2 2 2 4" xfId="27887" xr:uid="{00000000-0005-0000-0000-000094990000}"/>
    <cellStyle name="Valuta 10 2 2 3" xfId="7904" xr:uid="{00000000-0005-0000-0000-000095990000}"/>
    <cellStyle name="Valuta 10 2 2 3 2" xfId="19321" xr:uid="{00000000-0005-0000-0000-000096990000}"/>
    <cellStyle name="Valuta 10 2 2 3 2 2" xfId="42158" xr:uid="{00000000-0005-0000-0000-000097990000}"/>
    <cellStyle name="Valuta 10 2 2 3 3" xfId="30741" xr:uid="{00000000-0005-0000-0000-000098990000}"/>
    <cellStyle name="Valuta 10 2 2 4" xfId="13613" xr:uid="{00000000-0005-0000-0000-000099990000}"/>
    <cellStyle name="Valuta 10 2 2 4 2" xfId="36450" xr:uid="{00000000-0005-0000-0000-00009A990000}"/>
    <cellStyle name="Valuta 10 2 2 5" xfId="25033" xr:uid="{00000000-0005-0000-0000-00009B990000}"/>
    <cellStyle name="Valuta 10 2 3" xfId="3622" xr:uid="{00000000-0005-0000-0000-00009C990000}"/>
    <cellStyle name="Valuta 10 2 3 2" xfId="9331" xr:uid="{00000000-0005-0000-0000-00009D990000}"/>
    <cellStyle name="Valuta 10 2 3 2 2" xfId="20748" xr:uid="{00000000-0005-0000-0000-00009E990000}"/>
    <cellStyle name="Valuta 10 2 3 2 2 2" xfId="43585" xr:uid="{00000000-0005-0000-0000-00009F990000}"/>
    <cellStyle name="Valuta 10 2 3 2 3" xfId="32168" xr:uid="{00000000-0005-0000-0000-0000A0990000}"/>
    <cellStyle name="Valuta 10 2 3 3" xfId="15040" xr:uid="{00000000-0005-0000-0000-0000A1990000}"/>
    <cellStyle name="Valuta 10 2 3 3 2" xfId="37877" xr:uid="{00000000-0005-0000-0000-0000A2990000}"/>
    <cellStyle name="Valuta 10 2 3 4" xfId="26460" xr:uid="{00000000-0005-0000-0000-0000A3990000}"/>
    <cellStyle name="Valuta 10 2 4" xfId="6477" xr:uid="{00000000-0005-0000-0000-0000A4990000}"/>
    <cellStyle name="Valuta 10 2 4 2" xfId="17894" xr:uid="{00000000-0005-0000-0000-0000A5990000}"/>
    <cellStyle name="Valuta 10 2 4 2 2" xfId="40731" xr:uid="{00000000-0005-0000-0000-0000A6990000}"/>
    <cellStyle name="Valuta 10 2 4 3" xfId="29314" xr:uid="{00000000-0005-0000-0000-0000A7990000}"/>
    <cellStyle name="Valuta 10 2 5" xfId="12186" xr:uid="{00000000-0005-0000-0000-0000A8990000}"/>
    <cellStyle name="Valuta 10 2 5 2" xfId="35023" xr:uid="{00000000-0005-0000-0000-0000A9990000}"/>
    <cellStyle name="Valuta 10 2 6" xfId="23606" xr:uid="{00000000-0005-0000-0000-0000AA990000}"/>
    <cellStyle name="Valuta 10 3" xfId="879" xr:uid="{00000000-0005-0000-0000-0000AB990000}"/>
    <cellStyle name="Valuta 10 3 2" xfId="2410" xr:uid="{00000000-0005-0000-0000-0000AC990000}"/>
    <cellStyle name="Valuta 10 3 2 2" xfId="5266" xr:uid="{00000000-0005-0000-0000-0000AD990000}"/>
    <cellStyle name="Valuta 10 3 2 2 2" xfId="10974" xr:uid="{00000000-0005-0000-0000-0000AE990000}"/>
    <cellStyle name="Valuta 10 3 2 2 2 2" xfId="22392" xr:uid="{00000000-0005-0000-0000-0000AF990000}"/>
    <cellStyle name="Valuta 10 3 2 2 2 2 2" xfId="45229" xr:uid="{00000000-0005-0000-0000-0000B0990000}"/>
    <cellStyle name="Valuta 10 3 2 2 2 3" xfId="33812" xr:uid="{00000000-0005-0000-0000-0000B1990000}"/>
    <cellStyle name="Valuta 10 3 2 2 3" xfId="16684" xr:uid="{00000000-0005-0000-0000-0000B2990000}"/>
    <cellStyle name="Valuta 10 3 2 2 3 2" xfId="39521" xr:uid="{00000000-0005-0000-0000-0000B3990000}"/>
    <cellStyle name="Valuta 10 3 2 2 4" xfId="28104" xr:uid="{00000000-0005-0000-0000-0000B4990000}"/>
    <cellStyle name="Valuta 10 3 2 3" xfId="8121" xr:uid="{00000000-0005-0000-0000-0000B5990000}"/>
    <cellStyle name="Valuta 10 3 2 3 2" xfId="19538" xr:uid="{00000000-0005-0000-0000-0000B6990000}"/>
    <cellStyle name="Valuta 10 3 2 3 2 2" xfId="42375" xr:uid="{00000000-0005-0000-0000-0000B7990000}"/>
    <cellStyle name="Valuta 10 3 2 3 3" xfId="30958" xr:uid="{00000000-0005-0000-0000-0000B8990000}"/>
    <cellStyle name="Valuta 10 3 2 4" xfId="13830" xr:uid="{00000000-0005-0000-0000-0000B9990000}"/>
    <cellStyle name="Valuta 10 3 2 4 2" xfId="36667" xr:uid="{00000000-0005-0000-0000-0000BA990000}"/>
    <cellStyle name="Valuta 10 3 2 5" xfId="25250" xr:uid="{00000000-0005-0000-0000-0000BB990000}"/>
    <cellStyle name="Valuta 10 3 3" xfId="3839" xr:uid="{00000000-0005-0000-0000-0000BC990000}"/>
    <cellStyle name="Valuta 10 3 3 2" xfId="9548" xr:uid="{00000000-0005-0000-0000-0000BD990000}"/>
    <cellStyle name="Valuta 10 3 3 2 2" xfId="20965" xr:uid="{00000000-0005-0000-0000-0000BE990000}"/>
    <cellStyle name="Valuta 10 3 3 2 2 2" xfId="43802" xr:uid="{00000000-0005-0000-0000-0000BF990000}"/>
    <cellStyle name="Valuta 10 3 3 2 3" xfId="32385" xr:uid="{00000000-0005-0000-0000-0000C0990000}"/>
    <cellStyle name="Valuta 10 3 3 3" xfId="15257" xr:uid="{00000000-0005-0000-0000-0000C1990000}"/>
    <cellStyle name="Valuta 10 3 3 3 2" xfId="38094" xr:uid="{00000000-0005-0000-0000-0000C2990000}"/>
    <cellStyle name="Valuta 10 3 3 4" xfId="26677" xr:uid="{00000000-0005-0000-0000-0000C3990000}"/>
    <cellStyle name="Valuta 10 3 4" xfId="6694" xr:uid="{00000000-0005-0000-0000-0000C4990000}"/>
    <cellStyle name="Valuta 10 3 4 2" xfId="18111" xr:uid="{00000000-0005-0000-0000-0000C5990000}"/>
    <cellStyle name="Valuta 10 3 4 2 2" xfId="40948" xr:uid="{00000000-0005-0000-0000-0000C6990000}"/>
    <cellStyle name="Valuta 10 3 4 3" xfId="29531" xr:uid="{00000000-0005-0000-0000-0000C7990000}"/>
    <cellStyle name="Valuta 10 3 5" xfId="12403" xr:uid="{00000000-0005-0000-0000-0000C8990000}"/>
    <cellStyle name="Valuta 10 3 5 2" xfId="35240" xr:uid="{00000000-0005-0000-0000-0000C9990000}"/>
    <cellStyle name="Valuta 10 3 6" xfId="23823" xr:uid="{00000000-0005-0000-0000-0000CA990000}"/>
    <cellStyle name="Valuta 10 4" xfId="1126" xr:uid="{00000000-0005-0000-0000-0000CB990000}"/>
    <cellStyle name="Valuta 10 4 2" xfId="2627" xr:uid="{00000000-0005-0000-0000-0000CC990000}"/>
    <cellStyle name="Valuta 10 4 2 2" xfId="5483" xr:uid="{00000000-0005-0000-0000-0000CD990000}"/>
    <cellStyle name="Valuta 10 4 2 2 2" xfId="11191" xr:uid="{00000000-0005-0000-0000-0000CE990000}"/>
    <cellStyle name="Valuta 10 4 2 2 2 2" xfId="22609" xr:uid="{00000000-0005-0000-0000-0000CF990000}"/>
    <cellStyle name="Valuta 10 4 2 2 2 2 2" xfId="45446" xr:uid="{00000000-0005-0000-0000-0000D0990000}"/>
    <cellStyle name="Valuta 10 4 2 2 2 3" xfId="34029" xr:uid="{00000000-0005-0000-0000-0000D1990000}"/>
    <cellStyle name="Valuta 10 4 2 2 3" xfId="16901" xr:uid="{00000000-0005-0000-0000-0000D2990000}"/>
    <cellStyle name="Valuta 10 4 2 2 3 2" xfId="39738" xr:uid="{00000000-0005-0000-0000-0000D3990000}"/>
    <cellStyle name="Valuta 10 4 2 2 4" xfId="28321" xr:uid="{00000000-0005-0000-0000-0000D4990000}"/>
    <cellStyle name="Valuta 10 4 2 3" xfId="8338" xr:uid="{00000000-0005-0000-0000-0000D5990000}"/>
    <cellStyle name="Valuta 10 4 2 3 2" xfId="19755" xr:uid="{00000000-0005-0000-0000-0000D6990000}"/>
    <cellStyle name="Valuta 10 4 2 3 2 2" xfId="42592" xr:uid="{00000000-0005-0000-0000-0000D7990000}"/>
    <cellStyle name="Valuta 10 4 2 3 3" xfId="31175" xr:uid="{00000000-0005-0000-0000-0000D8990000}"/>
    <cellStyle name="Valuta 10 4 2 4" xfId="14047" xr:uid="{00000000-0005-0000-0000-0000D9990000}"/>
    <cellStyle name="Valuta 10 4 2 4 2" xfId="36884" xr:uid="{00000000-0005-0000-0000-0000DA990000}"/>
    <cellStyle name="Valuta 10 4 2 5" xfId="25467" xr:uid="{00000000-0005-0000-0000-0000DB990000}"/>
    <cellStyle name="Valuta 10 4 3" xfId="4056" xr:uid="{00000000-0005-0000-0000-0000DC990000}"/>
    <cellStyle name="Valuta 10 4 3 2" xfId="9765" xr:uid="{00000000-0005-0000-0000-0000DD990000}"/>
    <cellStyle name="Valuta 10 4 3 2 2" xfId="21182" xr:uid="{00000000-0005-0000-0000-0000DE990000}"/>
    <cellStyle name="Valuta 10 4 3 2 2 2" xfId="44019" xr:uid="{00000000-0005-0000-0000-0000DF990000}"/>
    <cellStyle name="Valuta 10 4 3 2 3" xfId="32602" xr:uid="{00000000-0005-0000-0000-0000E0990000}"/>
    <cellStyle name="Valuta 10 4 3 3" xfId="15474" xr:uid="{00000000-0005-0000-0000-0000E1990000}"/>
    <cellStyle name="Valuta 10 4 3 3 2" xfId="38311" xr:uid="{00000000-0005-0000-0000-0000E2990000}"/>
    <cellStyle name="Valuta 10 4 3 4" xfId="26894" xr:uid="{00000000-0005-0000-0000-0000E3990000}"/>
    <cellStyle name="Valuta 10 4 4" xfId="6911" xr:uid="{00000000-0005-0000-0000-0000E4990000}"/>
    <cellStyle name="Valuta 10 4 4 2" xfId="18328" xr:uid="{00000000-0005-0000-0000-0000E5990000}"/>
    <cellStyle name="Valuta 10 4 4 2 2" xfId="41165" xr:uid="{00000000-0005-0000-0000-0000E6990000}"/>
    <cellStyle name="Valuta 10 4 4 3" xfId="29748" xr:uid="{00000000-0005-0000-0000-0000E7990000}"/>
    <cellStyle name="Valuta 10 4 5" xfId="12620" xr:uid="{00000000-0005-0000-0000-0000E8990000}"/>
    <cellStyle name="Valuta 10 4 5 2" xfId="35457" xr:uid="{00000000-0005-0000-0000-0000E9990000}"/>
    <cellStyle name="Valuta 10 4 6" xfId="24040" xr:uid="{00000000-0005-0000-0000-0000EA990000}"/>
    <cellStyle name="Valuta 10 5" xfId="1373" xr:uid="{00000000-0005-0000-0000-0000EB990000}"/>
    <cellStyle name="Valuta 10 5 2" xfId="2844" xr:uid="{00000000-0005-0000-0000-0000EC990000}"/>
    <cellStyle name="Valuta 10 5 2 2" xfId="5700" xr:uid="{00000000-0005-0000-0000-0000ED990000}"/>
    <cellStyle name="Valuta 10 5 2 2 2" xfId="11408" xr:uid="{00000000-0005-0000-0000-0000EE990000}"/>
    <cellStyle name="Valuta 10 5 2 2 2 2" xfId="22826" xr:uid="{00000000-0005-0000-0000-0000EF990000}"/>
    <cellStyle name="Valuta 10 5 2 2 2 2 2" xfId="45663" xr:uid="{00000000-0005-0000-0000-0000F0990000}"/>
    <cellStyle name="Valuta 10 5 2 2 2 3" xfId="34246" xr:uid="{00000000-0005-0000-0000-0000F1990000}"/>
    <cellStyle name="Valuta 10 5 2 2 3" xfId="17118" xr:uid="{00000000-0005-0000-0000-0000F2990000}"/>
    <cellStyle name="Valuta 10 5 2 2 3 2" xfId="39955" xr:uid="{00000000-0005-0000-0000-0000F3990000}"/>
    <cellStyle name="Valuta 10 5 2 2 4" xfId="28538" xr:uid="{00000000-0005-0000-0000-0000F4990000}"/>
    <cellStyle name="Valuta 10 5 2 3" xfId="8555" xr:uid="{00000000-0005-0000-0000-0000F5990000}"/>
    <cellStyle name="Valuta 10 5 2 3 2" xfId="19972" xr:uid="{00000000-0005-0000-0000-0000F6990000}"/>
    <cellStyle name="Valuta 10 5 2 3 2 2" xfId="42809" xr:uid="{00000000-0005-0000-0000-0000F7990000}"/>
    <cellStyle name="Valuta 10 5 2 3 3" xfId="31392" xr:uid="{00000000-0005-0000-0000-0000F8990000}"/>
    <cellStyle name="Valuta 10 5 2 4" xfId="14264" xr:uid="{00000000-0005-0000-0000-0000F9990000}"/>
    <cellStyle name="Valuta 10 5 2 4 2" xfId="37101" xr:uid="{00000000-0005-0000-0000-0000FA990000}"/>
    <cellStyle name="Valuta 10 5 2 5" xfId="25684" xr:uid="{00000000-0005-0000-0000-0000FB990000}"/>
    <cellStyle name="Valuta 10 5 3" xfId="4273" xr:uid="{00000000-0005-0000-0000-0000FC990000}"/>
    <cellStyle name="Valuta 10 5 3 2" xfId="9982" xr:uid="{00000000-0005-0000-0000-0000FD990000}"/>
    <cellStyle name="Valuta 10 5 3 2 2" xfId="21399" xr:uid="{00000000-0005-0000-0000-0000FE990000}"/>
    <cellStyle name="Valuta 10 5 3 2 2 2" xfId="44236" xr:uid="{00000000-0005-0000-0000-0000FF990000}"/>
    <cellStyle name="Valuta 10 5 3 2 3" xfId="32819" xr:uid="{00000000-0005-0000-0000-0000009A0000}"/>
    <cellStyle name="Valuta 10 5 3 3" xfId="15691" xr:uid="{00000000-0005-0000-0000-0000019A0000}"/>
    <cellStyle name="Valuta 10 5 3 3 2" xfId="38528" xr:uid="{00000000-0005-0000-0000-0000029A0000}"/>
    <cellStyle name="Valuta 10 5 3 4" xfId="27111" xr:uid="{00000000-0005-0000-0000-0000039A0000}"/>
    <cellStyle name="Valuta 10 5 4" xfId="7128" xr:uid="{00000000-0005-0000-0000-0000049A0000}"/>
    <cellStyle name="Valuta 10 5 4 2" xfId="18545" xr:uid="{00000000-0005-0000-0000-0000059A0000}"/>
    <cellStyle name="Valuta 10 5 4 2 2" xfId="41382" xr:uid="{00000000-0005-0000-0000-0000069A0000}"/>
    <cellStyle name="Valuta 10 5 4 3" xfId="29965" xr:uid="{00000000-0005-0000-0000-0000079A0000}"/>
    <cellStyle name="Valuta 10 5 5" xfId="12837" xr:uid="{00000000-0005-0000-0000-0000089A0000}"/>
    <cellStyle name="Valuta 10 5 5 2" xfId="35674" xr:uid="{00000000-0005-0000-0000-0000099A0000}"/>
    <cellStyle name="Valuta 10 5 6" xfId="24257" xr:uid="{00000000-0005-0000-0000-00000A9A0000}"/>
    <cellStyle name="Valuta 10 6" xfId="1620" xr:uid="{00000000-0005-0000-0000-00000B9A0000}"/>
    <cellStyle name="Valuta 10 6 2" xfId="3061" xr:uid="{00000000-0005-0000-0000-00000C9A0000}"/>
    <cellStyle name="Valuta 10 6 2 2" xfId="5917" xr:uid="{00000000-0005-0000-0000-00000D9A0000}"/>
    <cellStyle name="Valuta 10 6 2 2 2" xfId="11625" xr:uid="{00000000-0005-0000-0000-00000E9A0000}"/>
    <cellStyle name="Valuta 10 6 2 2 2 2" xfId="23043" xr:uid="{00000000-0005-0000-0000-00000F9A0000}"/>
    <cellStyle name="Valuta 10 6 2 2 2 2 2" xfId="45880" xr:uid="{00000000-0005-0000-0000-0000109A0000}"/>
    <cellStyle name="Valuta 10 6 2 2 2 3" xfId="34463" xr:uid="{00000000-0005-0000-0000-0000119A0000}"/>
    <cellStyle name="Valuta 10 6 2 2 3" xfId="17335" xr:uid="{00000000-0005-0000-0000-0000129A0000}"/>
    <cellStyle name="Valuta 10 6 2 2 3 2" xfId="40172" xr:uid="{00000000-0005-0000-0000-0000139A0000}"/>
    <cellStyle name="Valuta 10 6 2 2 4" xfId="28755" xr:uid="{00000000-0005-0000-0000-0000149A0000}"/>
    <cellStyle name="Valuta 10 6 2 3" xfId="8772" xr:uid="{00000000-0005-0000-0000-0000159A0000}"/>
    <cellStyle name="Valuta 10 6 2 3 2" xfId="20189" xr:uid="{00000000-0005-0000-0000-0000169A0000}"/>
    <cellStyle name="Valuta 10 6 2 3 2 2" xfId="43026" xr:uid="{00000000-0005-0000-0000-0000179A0000}"/>
    <cellStyle name="Valuta 10 6 2 3 3" xfId="31609" xr:uid="{00000000-0005-0000-0000-0000189A0000}"/>
    <cellStyle name="Valuta 10 6 2 4" xfId="14481" xr:uid="{00000000-0005-0000-0000-0000199A0000}"/>
    <cellStyle name="Valuta 10 6 2 4 2" xfId="37318" xr:uid="{00000000-0005-0000-0000-00001A9A0000}"/>
    <cellStyle name="Valuta 10 6 2 5" xfId="25901" xr:uid="{00000000-0005-0000-0000-00001B9A0000}"/>
    <cellStyle name="Valuta 10 6 3" xfId="4490" xr:uid="{00000000-0005-0000-0000-00001C9A0000}"/>
    <cellStyle name="Valuta 10 6 3 2" xfId="10199" xr:uid="{00000000-0005-0000-0000-00001D9A0000}"/>
    <cellStyle name="Valuta 10 6 3 2 2" xfId="21616" xr:uid="{00000000-0005-0000-0000-00001E9A0000}"/>
    <cellStyle name="Valuta 10 6 3 2 2 2" xfId="44453" xr:uid="{00000000-0005-0000-0000-00001F9A0000}"/>
    <cellStyle name="Valuta 10 6 3 2 3" xfId="33036" xr:uid="{00000000-0005-0000-0000-0000209A0000}"/>
    <cellStyle name="Valuta 10 6 3 3" xfId="15908" xr:uid="{00000000-0005-0000-0000-0000219A0000}"/>
    <cellStyle name="Valuta 10 6 3 3 2" xfId="38745" xr:uid="{00000000-0005-0000-0000-0000229A0000}"/>
    <cellStyle name="Valuta 10 6 3 4" xfId="27328" xr:uid="{00000000-0005-0000-0000-0000239A0000}"/>
    <cellStyle name="Valuta 10 6 4" xfId="7345" xr:uid="{00000000-0005-0000-0000-0000249A0000}"/>
    <cellStyle name="Valuta 10 6 4 2" xfId="18762" xr:uid="{00000000-0005-0000-0000-0000259A0000}"/>
    <cellStyle name="Valuta 10 6 4 2 2" xfId="41599" xr:uid="{00000000-0005-0000-0000-0000269A0000}"/>
    <cellStyle name="Valuta 10 6 4 3" xfId="30182" xr:uid="{00000000-0005-0000-0000-0000279A0000}"/>
    <cellStyle name="Valuta 10 6 5" xfId="13054" xr:uid="{00000000-0005-0000-0000-0000289A0000}"/>
    <cellStyle name="Valuta 10 6 5 2" xfId="35891" xr:uid="{00000000-0005-0000-0000-0000299A0000}"/>
    <cellStyle name="Valuta 10 6 6" xfId="24474" xr:uid="{00000000-0005-0000-0000-00002A9A0000}"/>
    <cellStyle name="Valuta 10 7" xfId="1975" xr:uid="{00000000-0005-0000-0000-00002B9A0000}"/>
    <cellStyle name="Valuta 10 7 2" xfId="4831" xr:uid="{00000000-0005-0000-0000-00002C9A0000}"/>
    <cellStyle name="Valuta 10 7 2 2" xfId="10539" xr:uid="{00000000-0005-0000-0000-00002D9A0000}"/>
    <cellStyle name="Valuta 10 7 2 2 2" xfId="21957" xr:uid="{00000000-0005-0000-0000-00002E9A0000}"/>
    <cellStyle name="Valuta 10 7 2 2 2 2" xfId="44794" xr:uid="{00000000-0005-0000-0000-00002F9A0000}"/>
    <cellStyle name="Valuta 10 7 2 2 3" xfId="33377" xr:uid="{00000000-0005-0000-0000-0000309A0000}"/>
    <cellStyle name="Valuta 10 7 2 3" xfId="16249" xr:uid="{00000000-0005-0000-0000-0000319A0000}"/>
    <cellStyle name="Valuta 10 7 2 3 2" xfId="39086" xr:uid="{00000000-0005-0000-0000-0000329A0000}"/>
    <cellStyle name="Valuta 10 7 2 4" xfId="27669" xr:uid="{00000000-0005-0000-0000-0000339A0000}"/>
    <cellStyle name="Valuta 10 7 3" xfId="7686" xr:uid="{00000000-0005-0000-0000-0000349A0000}"/>
    <cellStyle name="Valuta 10 7 3 2" xfId="19103" xr:uid="{00000000-0005-0000-0000-0000359A0000}"/>
    <cellStyle name="Valuta 10 7 3 2 2" xfId="41940" xr:uid="{00000000-0005-0000-0000-0000369A0000}"/>
    <cellStyle name="Valuta 10 7 3 3" xfId="30523" xr:uid="{00000000-0005-0000-0000-0000379A0000}"/>
    <cellStyle name="Valuta 10 7 4" xfId="13395" xr:uid="{00000000-0005-0000-0000-0000389A0000}"/>
    <cellStyle name="Valuta 10 7 4 2" xfId="36232" xr:uid="{00000000-0005-0000-0000-0000399A0000}"/>
    <cellStyle name="Valuta 10 7 5" xfId="24815" xr:uid="{00000000-0005-0000-0000-00003A9A0000}"/>
    <cellStyle name="Valuta 10 8" xfId="3404" xr:uid="{00000000-0005-0000-0000-00003B9A0000}"/>
    <cellStyle name="Valuta 10 8 2" xfId="9113" xr:uid="{00000000-0005-0000-0000-00003C9A0000}"/>
    <cellStyle name="Valuta 10 8 2 2" xfId="20530" xr:uid="{00000000-0005-0000-0000-00003D9A0000}"/>
    <cellStyle name="Valuta 10 8 2 2 2" xfId="43367" xr:uid="{00000000-0005-0000-0000-00003E9A0000}"/>
    <cellStyle name="Valuta 10 8 2 3" xfId="31950" xr:uid="{00000000-0005-0000-0000-00003F9A0000}"/>
    <cellStyle name="Valuta 10 8 3" xfId="14822" xr:uid="{00000000-0005-0000-0000-0000409A0000}"/>
    <cellStyle name="Valuta 10 8 3 2" xfId="37659" xr:uid="{00000000-0005-0000-0000-0000419A0000}"/>
    <cellStyle name="Valuta 10 8 4" xfId="26242" xr:uid="{00000000-0005-0000-0000-0000429A0000}"/>
    <cellStyle name="Valuta 10 9" xfId="6259" xr:uid="{00000000-0005-0000-0000-0000439A0000}"/>
    <cellStyle name="Valuta 10 9 2" xfId="17676" xr:uid="{00000000-0005-0000-0000-0000449A0000}"/>
    <cellStyle name="Valuta 10 9 2 2" xfId="40513" xr:uid="{00000000-0005-0000-0000-0000459A0000}"/>
    <cellStyle name="Valuta 10 9 3" xfId="29096" xr:uid="{00000000-0005-0000-0000-0000469A0000}"/>
    <cellStyle name="Valuta 11" xfId="177" xr:uid="{00000000-0005-0000-0000-0000479A0000}"/>
    <cellStyle name="Valuta 11 2" xfId="1831" xr:uid="{00000000-0005-0000-0000-0000489A0000}"/>
    <cellStyle name="Valuta 11 2 2" xfId="4687" xr:uid="{00000000-0005-0000-0000-0000499A0000}"/>
    <cellStyle name="Valuta 11 2 2 2" xfId="10396" xr:uid="{00000000-0005-0000-0000-00004A9A0000}"/>
    <cellStyle name="Valuta 11 2 2 2 2" xfId="21813" xr:uid="{00000000-0005-0000-0000-00004B9A0000}"/>
    <cellStyle name="Valuta 11 2 2 2 2 2" xfId="44650" xr:uid="{00000000-0005-0000-0000-00004C9A0000}"/>
    <cellStyle name="Valuta 11 2 2 2 3" xfId="33233" xr:uid="{00000000-0005-0000-0000-00004D9A0000}"/>
    <cellStyle name="Valuta 11 2 2 3" xfId="16105" xr:uid="{00000000-0005-0000-0000-00004E9A0000}"/>
    <cellStyle name="Valuta 11 2 2 3 2" xfId="38942" xr:uid="{00000000-0005-0000-0000-00004F9A0000}"/>
    <cellStyle name="Valuta 11 2 2 4" xfId="27525" xr:uid="{00000000-0005-0000-0000-0000509A0000}"/>
    <cellStyle name="Valuta 11 2 3" xfId="7542" xr:uid="{00000000-0005-0000-0000-0000519A0000}"/>
    <cellStyle name="Valuta 11 2 3 2" xfId="18959" xr:uid="{00000000-0005-0000-0000-0000529A0000}"/>
    <cellStyle name="Valuta 11 2 3 2 2" xfId="41796" xr:uid="{00000000-0005-0000-0000-0000539A0000}"/>
    <cellStyle name="Valuta 11 2 3 3" xfId="30379" xr:uid="{00000000-0005-0000-0000-0000549A0000}"/>
    <cellStyle name="Valuta 11 2 4" xfId="13251" xr:uid="{00000000-0005-0000-0000-0000559A0000}"/>
    <cellStyle name="Valuta 11 2 4 2" xfId="36088" xr:uid="{00000000-0005-0000-0000-0000569A0000}"/>
    <cellStyle name="Valuta 11 2 5" xfId="24671" xr:uid="{00000000-0005-0000-0000-0000579A0000}"/>
    <cellStyle name="Valuta 11 3" xfId="3260" xr:uid="{00000000-0005-0000-0000-0000589A0000}"/>
    <cellStyle name="Valuta 11 3 2" xfId="8969" xr:uid="{00000000-0005-0000-0000-0000599A0000}"/>
    <cellStyle name="Valuta 11 3 2 2" xfId="20386" xr:uid="{00000000-0005-0000-0000-00005A9A0000}"/>
    <cellStyle name="Valuta 11 3 2 2 2" xfId="43223" xr:uid="{00000000-0005-0000-0000-00005B9A0000}"/>
    <cellStyle name="Valuta 11 3 2 3" xfId="31806" xr:uid="{00000000-0005-0000-0000-00005C9A0000}"/>
    <cellStyle name="Valuta 11 3 3" xfId="14678" xr:uid="{00000000-0005-0000-0000-00005D9A0000}"/>
    <cellStyle name="Valuta 11 3 3 2" xfId="37515" xr:uid="{00000000-0005-0000-0000-00005E9A0000}"/>
    <cellStyle name="Valuta 11 3 4" xfId="26098" xr:uid="{00000000-0005-0000-0000-00005F9A0000}"/>
    <cellStyle name="Valuta 11 4" xfId="6115" xr:uid="{00000000-0005-0000-0000-0000609A0000}"/>
    <cellStyle name="Valuta 11 4 2" xfId="17532" xr:uid="{00000000-0005-0000-0000-0000619A0000}"/>
    <cellStyle name="Valuta 11 4 2 2" xfId="40369" xr:uid="{00000000-0005-0000-0000-0000629A0000}"/>
    <cellStyle name="Valuta 11 4 3" xfId="28952" xr:uid="{00000000-0005-0000-0000-0000639A0000}"/>
    <cellStyle name="Valuta 11 5" xfId="11824" xr:uid="{00000000-0005-0000-0000-0000649A0000}"/>
    <cellStyle name="Valuta 11 5 2" xfId="34661" xr:uid="{00000000-0005-0000-0000-0000659A0000}"/>
    <cellStyle name="Valuta 11 6" xfId="23244" xr:uid="{00000000-0005-0000-0000-0000669A0000}"/>
    <cellStyle name="Valuta 12" xfId="485" xr:uid="{00000000-0005-0000-0000-0000679A0000}"/>
    <cellStyle name="Valuta 12 2" xfId="2083" xr:uid="{00000000-0005-0000-0000-0000689A0000}"/>
    <cellStyle name="Valuta 12 2 2" xfId="4939" xr:uid="{00000000-0005-0000-0000-0000699A0000}"/>
    <cellStyle name="Valuta 12 2 2 2" xfId="10647" xr:uid="{00000000-0005-0000-0000-00006A9A0000}"/>
    <cellStyle name="Valuta 12 2 2 2 2" xfId="22065" xr:uid="{00000000-0005-0000-0000-00006B9A0000}"/>
    <cellStyle name="Valuta 12 2 2 2 2 2" xfId="44902" xr:uid="{00000000-0005-0000-0000-00006C9A0000}"/>
    <cellStyle name="Valuta 12 2 2 2 3" xfId="33485" xr:uid="{00000000-0005-0000-0000-00006D9A0000}"/>
    <cellStyle name="Valuta 12 2 2 3" xfId="16357" xr:uid="{00000000-0005-0000-0000-00006E9A0000}"/>
    <cellStyle name="Valuta 12 2 2 3 2" xfId="39194" xr:uid="{00000000-0005-0000-0000-00006F9A0000}"/>
    <cellStyle name="Valuta 12 2 2 4" xfId="27777" xr:uid="{00000000-0005-0000-0000-0000709A0000}"/>
    <cellStyle name="Valuta 12 2 3" xfId="7794" xr:uid="{00000000-0005-0000-0000-0000719A0000}"/>
    <cellStyle name="Valuta 12 2 3 2" xfId="19211" xr:uid="{00000000-0005-0000-0000-0000729A0000}"/>
    <cellStyle name="Valuta 12 2 3 2 2" xfId="42048" xr:uid="{00000000-0005-0000-0000-0000739A0000}"/>
    <cellStyle name="Valuta 12 2 3 3" xfId="30631" xr:uid="{00000000-0005-0000-0000-0000749A0000}"/>
    <cellStyle name="Valuta 12 2 4" xfId="13503" xr:uid="{00000000-0005-0000-0000-0000759A0000}"/>
    <cellStyle name="Valuta 12 2 4 2" xfId="36340" xr:uid="{00000000-0005-0000-0000-0000769A0000}"/>
    <cellStyle name="Valuta 12 2 5" xfId="24923" xr:uid="{00000000-0005-0000-0000-0000779A0000}"/>
    <cellStyle name="Valuta 12 3" xfId="3512" xr:uid="{00000000-0005-0000-0000-0000789A0000}"/>
    <cellStyle name="Valuta 12 3 2" xfId="9221" xr:uid="{00000000-0005-0000-0000-0000799A0000}"/>
    <cellStyle name="Valuta 12 3 2 2" xfId="20638" xr:uid="{00000000-0005-0000-0000-00007A9A0000}"/>
    <cellStyle name="Valuta 12 3 2 2 2" xfId="43475" xr:uid="{00000000-0005-0000-0000-00007B9A0000}"/>
    <cellStyle name="Valuta 12 3 2 3" xfId="32058" xr:uid="{00000000-0005-0000-0000-00007C9A0000}"/>
    <cellStyle name="Valuta 12 3 3" xfId="14930" xr:uid="{00000000-0005-0000-0000-00007D9A0000}"/>
    <cellStyle name="Valuta 12 3 3 2" xfId="37767" xr:uid="{00000000-0005-0000-0000-00007E9A0000}"/>
    <cellStyle name="Valuta 12 3 4" xfId="26350" xr:uid="{00000000-0005-0000-0000-00007F9A0000}"/>
    <cellStyle name="Valuta 12 4" xfId="6367" xr:uid="{00000000-0005-0000-0000-0000809A0000}"/>
    <cellStyle name="Valuta 12 4 2" xfId="17784" xr:uid="{00000000-0005-0000-0000-0000819A0000}"/>
    <cellStyle name="Valuta 12 4 2 2" xfId="40621" xr:uid="{00000000-0005-0000-0000-0000829A0000}"/>
    <cellStyle name="Valuta 12 4 3" xfId="29204" xr:uid="{00000000-0005-0000-0000-0000839A0000}"/>
    <cellStyle name="Valuta 12 5" xfId="12076" xr:uid="{00000000-0005-0000-0000-0000849A0000}"/>
    <cellStyle name="Valuta 12 5 2" xfId="34913" xr:uid="{00000000-0005-0000-0000-0000859A0000}"/>
    <cellStyle name="Valuta 12 6" xfId="23496" xr:uid="{00000000-0005-0000-0000-0000869A0000}"/>
    <cellStyle name="Valuta 13" xfId="752" xr:uid="{00000000-0005-0000-0000-0000879A0000}"/>
    <cellStyle name="Valuta 13 2" xfId="2300" xr:uid="{00000000-0005-0000-0000-0000889A0000}"/>
    <cellStyle name="Valuta 13 2 2" xfId="5156" xr:uid="{00000000-0005-0000-0000-0000899A0000}"/>
    <cellStyle name="Valuta 13 2 2 2" xfId="10864" xr:uid="{00000000-0005-0000-0000-00008A9A0000}"/>
    <cellStyle name="Valuta 13 2 2 2 2" xfId="22282" xr:uid="{00000000-0005-0000-0000-00008B9A0000}"/>
    <cellStyle name="Valuta 13 2 2 2 2 2" xfId="45119" xr:uid="{00000000-0005-0000-0000-00008C9A0000}"/>
    <cellStyle name="Valuta 13 2 2 2 3" xfId="33702" xr:uid="{00000000-0005-0000-0000-00008D9A0000}"/>
    <cellStyle name="Valuta 13 2 2 3" xfId="16574" xr:uid="{00000000-0005-0000-0000-00008E9A0000}"/>
    <cellStyle name="Valuta 13 2 2 3 2" xfId="39411" xr:uid="{00000000-0005-0000-0000-00008F9A0000}"/>
    <cellStyle name="Valuta 13 2 2 4" xfId="27994" xr:uid="{00000000-0005-0000-0000-0000909A0000}"/>
    <cellStyle name="Valuta 13 2 3" xfId="8011" xr:uid="{00000000-0005-0000-0000-0000919A0000}"/>
    <cellStyle name="Valuta 13 2 3 2" xfId="19428" xr:uid="{00000000-0005-0000-0000-0000929A0000}"/>
    <cellStyle name="Valuta 13 2 3 2 2" xfId="42265" xr:uid="{00000000-0005-0000-0000-0000939A0000}"/>
    <cellStyle name="Valuta 13 2 3 3" xfId="30848" xr:uid="{00000000-0005-0000-0000-0000949A0000}"/>
    <cellStyle name="Valuta 13 2 4" xfId="13720" xr:uid="{00000000-0005-0000-0000-0000959A0000}"/>
    <cellStyle name="Valuta 13 2 4 2" xfId="36557" xr:uid="{00000000-0005-0000-0000-0000969A0000}"/>
    <cellStyle name="Valuta 13 2 5" xfId="25140" xr:uid="{00000000-0005-0000-0000-0000979A0000}"/>
    <cellStyle name="Valuta 13 3" xfId="3729" xr:uid="{00000000-0005-0000-0000-0000989A0000}"/>
    <cellStyle name="Valuta 13 3 2" xfId="9438" xr:uid="{00000000-0005-0000-0000-0000999A0000}"/>
    <cellStyle name="Valuta 13 3 2 2" xfId="20855" xr:uid="{00000000-0005-0000-0000-00009A9A0000}"/>
    <cellStyle name="Valuta 13 3 2 2 2" xfId="43692" xr:uid="{00000000-0005-0000-0000-00009B9A0000}"/>
    <cellStyle name="Valuta 13 3 2 3" xfId="32275" xr:uid="{00000000-0005-0000-0000-00009C9A0000}"/>
    <cellStyle name="Valuta 13 3 3" xfId="15147" xr:uid="{00000000-0005-0000-0000-00009D9A0000}"/>
    <cellStyle name="Valuta 13 3 3 2" xfId="37984" xr:uid="{00000000-0005-0000-0000-00009E9A0000}"/>
    <cellStyle name="Valuta 13 3 4" xfId="26567" xr:uid="{00000000-0005-0000-0000-00009F9A0000}"/>
    <cellStyle name="Valuta 13 4" xfId="6584" xr:uid="{00000000-0005-0000-0000-0000A09A0000}"/>
    <cellStyle name="Valuta 13 4 2" xfId="18001" xr:uid="{00000000-0005-0000-0000-0000A19A0000}"/>
    <cellStyle name="Valuta 13 4 2 2" xfId="40838" xr:uid="{00000000-0005-0000-0000-0000A29A0000}"/>
    <cellStyle name="Valuta 13 4 3" xfId="29421" xr:uid="{00000000-0005-0000-0000-0000A39A0000}"/>
    <cellStyle name="Valuta 13 5" xfId="12293" xr:uid="{00000000-0005-0000-0000-0000A49A0000}"/>
    <cellStyle name="Valuta 13 5 2" xfId="35130" xr:uid="{00000000-0005-0000-0000-0000A59A0000}"/>
    <cellStyle name="Valuta 13 6" xfId="23713" xr:uid="{00000000-0005-0000-0000-0000A69A0000}"/>
    <cellStyle name="Valuta 14" xfId="999" xr:uid="{00000000-0005-0000-0000-0000A79A0000}"/>
    <cellStyle name="Valuta 14 2" xfId="2517" xr:uid="{00000000-0005-0000-0000-0000A89A0000}"/>
    <cellStyle name="Valuta 14 2 2" xfId="5373" xr:uid="{00000000-0005-0000-0000-0000A99A0000}"/>
    <cellStyle name="Valuta 14 2 2 2" xfId="11081" xr:uid="{00000000-0005-0000-0000-0000AA9A0000}"/>
    <cellStyle name="Valuta 14 2 2 2 2" xfId="22499" xr:uid="{00000000-0005-0000-0000-0000AB9A0000}"/>
    <cellStyle name="Valuta 14 2 2 2 2 2" xfId="45336" xr:uid="{00000000-0005-0000-0000-0000AC9A0000}"/>
    <cellStyle name="Valuta 14 2 2 2 3" xfId="33919" xr:uid="{00000000-0005-0000-0000-0000AD9A0000}"/>
    <cellStyle name="Valuta 14 2 2 3" xfId="16791" xr:uid="{00000000-0005-0000-0000-0000AE9A0000}"/>
    <cellStyle name="Valuta 14 2 2 3 2" xfId="39628" xr:uid="{00000000-0005-0000-0000-0000AF9A0000}"/>
    <cellStyle name="Valuta 14 2 2 4" xfId="28211" xr:uid="{00000000-0005-0000-0000-0000B09A0000}"/>
    <cellStyle name="Valuta 14 2 3" xfId="8228" xr:uid="{00000000-0005-0000-0000-0000B19A0000}"/>
    <cellStyle name="Valuta 14 2 3 2" xfId="19645" xr:uid="{00000000-0005-0000-0000-0000B29A0000}"/>
    <cellStyle name="Valuta 14 2 3 2 2" xfId="42482" xr:uid="{00000000-0005-0000-0000-0000B39A0000}"/>
    <cellStyle name="Valuta 14 2 3 3" xfId="31065" xr:uid="{00000000-0005-0000-0000-0000B49A0000}"/>
    <cellStyle name="Valuta 14 2 4" xfId="13937" xr:uid="{00000000-0005-0000-0000-0000B59A0000}"/>
    <cellStyle name="Valuta 14 2 4 2" xfId="36774" xr:uid="{00000000-0005-0000-0000-0000B69A0000}"/>
    <cellStyle name="Valuta 14 2 5" xfId="25357" xr:uid="{00000000-0005-0000-0000-0000B79A0000}"/>
    <cellStyle name="Valuta 14 3" xfId="3946" xr:uid="{00000000-0005-0000-0000-0000B89A0000}"/>
    <cellStyle name="Valuta 14 3 2" xfId="9655" xr:uid="{00000000-0005-0000-0000-0000B99A0000}"/>
    <cellStyle name="Valuta 14 3 2 2" xfId="21072" xr:uid="{00000000-0005-0000-0000-0000BA9A0000}"/>
    <cellStyle name="Valuta 14 3 2 2 2" xfId="43909" xr:uid="{00000000-0005-0000-0000-0000BB9A0000}"/>
    <cellStyle name="Valuta 14 3 2 3" xfId="32492" xr:uid="{00000000-0005-0000-0000-0000BC9A0000}"/>
    <cellStyle name="Valuta 14 3 3" xfId="15364" xr:uid="{00000000-0005-0000-0000-0000BD9A0000}"/>
    <cellStyle name="Valuta 14 3 3 2" xfId="38201" xr:uid="{00000000-0005-0000-0000-0000BE9A0000}"/>
    <cellStyle name="Valuta 14 3 4" xfId="26784" xr:uid="{00000000-0005-0000-0000-0000BF9A0000}"/>
    <cellStyle name="Valuta 14 4" xfId="6801" xr:uid="{00000000-0005-0000-0000-0000C09A0000}"/>
    <cellStyle name="Valuta 14 4 2" xfId="18218" xr:uid="{00000000-0005-0000-0000-0000C19A0000}"/>
    <cellStyle name="Valuta 14 4 2 2" xfId="41055" xr:uid="{00000000-0005-0000-0000-0000C29A0000}"/>
    <cellStyle name="Valuta 14 4 3" xfId="29638" xr:uid="{00000000-0005-0000-0000-0000C39A0000}"/>
    <cellStyle name="Valuta 14 5" xfId="12510" xr:uid="{00000000-0005-0000-0000-0000C49A0000}"/>
    <cellStyle name="Valuta 14 5 2" xfId="35347" xr:uid="{00000000-0005-0000-0000-0000C59A0000}"/>
    <cellStyle name="Valuta 14 6" xfId="23930" xr:uid="{00000000-0005-0000-0000-0000C69A0000}"/>
    <cellStyle name="Valuta 15" xfId="1246" xr:uid="{00000000-0005-0000-0000-0000C79A0000}"/>
    <cellStyle name="Valuta 15 2" xfId="2734" xr:uid="{00000000-0005-0000-0000-0000C89A0000}"/>
    <cellStyle name="Valuta 15 2 2" xfId="5590" xr:uid="{00000000-0005-0000-0000-0000C99A0000}"/>
    <cellStyle name="Valuta 15 2 2 2" xfId="11298" xr:uid="{00000000-0005-0000-0000-0000CA9A0000}"/>
    <cellStyle name="Valuta 15 2 2 2 2" xfId="22716" xr:uid="{00000000-0005-0000-0000-0000CB9A0000}"/>
    <cellStyle name="Valuta 15 2 2 2 2 2" xfId="45553" xr:uid="{00000000-0005-0000-0000-0000CC9A0000}"/>
    <cellStyle name="Valuta 15 2 2 2 3" xfId="34136" xr:uid="{00000000-0005-0000-0000-0000CD9A0000}"/>
    <cellStyle name="Valuta 15 2 2 3" xfId="17008" xr:uid="{00000000-0005-0000-0000-0000CE9A0000}"/>
    <cellStyle name="Valuta 15 2 2 3 2" xfId="39845" xr:uid="{00000000-0005-0000-0000-0000CF9A0000}"/>
    <cellStyle name="Valuta 15 2 2 4" xfId="28428" xr:uid="{00000000-0005-0000-0000-0000D09A0000}"/>
    <cellStyle name="Valuta 15 2 3" xfId="8445" xr:uid="{00000000-0005-0000-0000-0000D19A0000}"/>
    <cellStyle name="Valuta 15 2 3 2" xfId="19862" xr:uid="{00000000-0005-0000-0000-0000D29A0000}"/>
    <cellStyle name="Valuta 15 2 3 2 2" xfId="42699" xr:uid="{00000000-0005-0000-0000-0000D39A0000}"/>
    <cellStyle name="Valuta 15 2 3 3" xfId="31282" xr:uid="{00000000-0005-0000-0000-0000D49A0000}"/>
    <cellStyle name="Valuta 15 2 4" xfId="14154" xr:uid="{00000000-0005-0000-0000-0000D59A0000}"/>
    <cellStyle name="Valuta 15 2 4 2" xfId="36991" xr:uid="{00000000-0005-0000-0000-0000D69A0000}"/>
    <cellStyle name="Valuta 15 2 5" xfId="25574" xr:uid="{00000000-0005-0000-0000-0000D79A0000}"/>
    <cellStyle name="Valuta 15 3" xfId="4163" xr:uid="{00000000-0005-0000-0000-0000D89A0000}"/>
    <cellStyle name="Valuta 15 3 2" xfId="9872" xr:uid="{00000000-0005-0000-0000-0000D99A0000}"/>
    <cellStyle name="Valuta 15 3 2 2" xfId="21289" xr:uid="{00000000-0005-0000-0000-0000DA9A0000}"/>
    <cellStyle name="Valuta 15 3 2 2 2" xfId="44126" xr:uid="{00000000-0005-0000-0000-0000DB9A0000}"/>
    <cellStyle name="Valuta 15 3 2 3" xfId="32709" xr:uid="{00000000-0005-0000-0000-0000DC9A0000}"/>
    <cellStyle name="Valuta 15 3 3" xfId="15581" xr:uid="{00000000-0005-0000-0000-0000DD9A0000}"/>
    <cellStyle name="Valuta 15 3 3 2" xfId="38418" xr:uid="{00000000-0005-0000-0000-0000DE9A0000}"/>
    <cellStyle name="Valuta 15 3 4" xfId="27001" xr:uid="{00000000-0005-0000-0000-0000DF9A0000}"/>
    <cellStyle name="Valuta 15 4" xfId="7018" xr:uid="{00000000-0005-0000-0000-0000E09A0000}"/>
    <cellStyle name="Valuta 15 4 2" xfId="18435" xr:uid="{00000000-0005-0000-0000-0000E19A0000}"/>
    <cellStyle name="Valuta 15 4 2 2" xfId="41272" xr:uid="{00000000-0005-0000-0000-0000E29A0000}"/>
    <cellStyle name="Valuta 15 4 3" xfId="29855" xr:uid="{00000000-0005-0000-0000-0000E39A0000}"/>
    <cellStyle name="Valuta 15 5" xfId="12727" xr:uid="{00000000-0005-0000-0000-0000E49A0000}"/>
    <cellStyle name="Valuta 15 5 2" xfId="35564" xr:uid="{00000000-0005-0000-0000-0000E59A0000}"/>
    <cellStyle name="Valuta 15 6" xfId="24147" xr:uid="{00000000-0005-0000-0000-0000E69A0000}"/>
    <cellStyle name="Valuta 16" xfId="1493" xr:uid="{00000000-0005-0000-0000-0000E79A0000}"/>
    <cellStyle name="Valuta 16 2" xfId="2951" xr:uid="{00000000-0005-0000-0000-0000E89A0000}"/>
    <cellStyle name="Valuta 16 2 2" xfId="5807" xr:uid="{00000000-0005-0000-0000-0000E99A0000}"/>
    <cellStyle name="Valuta 16 2 2 2" xfId="11515" xr:uid="{00000000-0005-0000-0000-0000EA9A0000}"/>
    <cellStyle name="Valuta 16 2 2 2 2" xfId="22933" xr:uid="{00000000-0005-0000-0000-0000EB9A0000}"/>
    <cellStyle name="Valuta 16 2 2 2 2 2" xfId="45770" xr:uid="{00000000-0005-0000-0000-0000EC9A0000}"/>
    <cellStyle name="Valuta 16 2 2 2 3" xfId="34353" xr:uid="{00000000-0005-0000-0000-0000ED9A0000}"/>
    <cellStyle name="Valuta 16 2 2 3" xfId="17225" xr:uid="{00000000-0005-0000-0000-0000EE9A0000}"/>
    <cellStyle name="Valuta 16 2 2 3 2" xfId="40062" xr:uid="{00000000-0005-0000-0000-0000EF9A0000}"/>
    <cellStyle name="Valuta 16 2 2 4" xfId="28645" xr:uid="{00000000-0005-0000-0000-0000F09A0000}"/>
    <cellStyle name="Valuta 16 2 3" xfId="8662" xr:uid="{00000000-0005-0000-0000-0000F19A0000}"/>
    <cellStyle name="Valuta 16 2 3 2" xfId="20079" xr:uid="{00000000-0005-0000-0000-0000F29A0000}"/>
    <cellStyle name="Valuta 16 2 3 2 2" xfId="42916" xr:uid="{00000000-0005-0000-0000-0000F39A0000}"/>
    <cellStyle name="Valuta 16 2 3 3" xfId="31499" xr:uid="{00000000-0005-0000-0000-0000F49A0000}"/>
    <cellStyle name="Valuta 16 2 4" xfId="14371" xr:uid="{00000000-0005-0000-0000-0000F59A0000}"/>
    <cellStyle name="Valuta 16 2 4 2" xfId="37208" xr:uid="{00000000-0005-0000-0000-0000F69A0000}"/>
    <cellStyle name="Valuta 16 2 5" xfId="25791" xr:uid="{00000000-0005-0000-0000-0000F79A0000}"/>
    <cellStyle name="Valuta 16 3" xfId="4380" xr:uid="{00000000-0005-0000-0000-0000F89A0000}"/>
    <cellStyle name="Valuta 16 3 2" xfId="10089" xr:uid="{00000000-0005-0000-0000-0000F99A0000}"/>
    <cellStyle name="Valuta 16 3 2 2" xfId="21506" xr:uid="{00000000-0005-0000-0000-0000FA9A0000}"/>
    <cellStyle name="Valuta 16 3 2 2 2" xfId="44343" xr:uid="{00000000-0005-0000-0000-0000FB9A0000}"/>
    <cellStyle name="Valuta 16 3 2 3" xfId="32926" xr:uid="{00000000-0005-0000-0000-0000FC9A0000}"/>
    <cellStyle name="Valuta 16 3 3" xfId="15798" xr:uid="{00000000-0005-0000-0000-0000FD9A0000}"/>
    <cellStyle name="Valuta 16 3 3 2" xfId="38635" xr:uid="{00000000-0005-0000-0000-0000FE9A0000}"/>
    <cellStyle name="Valuta 16 3 4" xfId="27218" xr:uid="{00000000-0005-0000-0000-0000FF9A0000}"/>
    <cellStyle name="Valuta 16 4" xfId="7235" xr:uid="{00000000-0005-0000-0000-0000009B0000}"/>
    <cellStyle name="Valuta 16 4 2" xfId="18652" xr:uid="{00000000-0005-0000-0000-0000019B0000}"/>
    <cellStyle name="Valuta 16 4 2 2" xfId="41489" xr:uid="{00000000-0005-0000-0000-0000029B0000}"/>
    <cellStyle name="Valuta 16 4 3" xfId="30072" xr:uid="{00000000-0005-0000-0000-0000039B0000}"/>
    <cellStyle name="Valuta 16 5" xfId="12944" xr:uid="{00000000-0005-0000-0000-0000049B0000}"/>
    <cellStyle name="Valuta 16 5 2" xfId="35781" xr:uid="{00000000-0005-0000-0000-0000059B0000}"/>
    <cellStyle name="Valuta 16 6" xfId="24364" xr:uid="{00000000-0005-0000-0000-0000069B0000}"/>
    <cellStyle name="Valuta 17" xfId="153" xr:uid="{00000000-0005-0000-0000-0000079B0000}"/>
    <cellStyle name="Valuta 17 2" xfId="1818" xr:uid="{00000000-0005-0000-0000-0000089B0000}"/>
    <cellStyle name="Valuta 17 2 2" xfId="4674" xr:uid="{00000000-0005-0000-0000-0000099B0000}"/>
    <cellStyle name="Valuta 17 2 2 2" xfId="10383" xr:uid="{00000000-0005-0000-0000-00000A9B0000}"/>
    <cellStyle name="Valuta 17 2 2 2 2" xfId="21800" xr:uid="{00000000-0005-0000-0000-00000B9B0000}"/>
    <cellStyle name="Valuta 17 2 2 2 2 2" xfId="44637" xr:uid="{00000000-0005-0000-0000-00000C9B0000}"/>
    <cellStyle name="Valuta 17 2 2 2 3" xfId="33220" xr:uid="{00000000-0005-0000-0000-00000D9B0000}"/>
    <cellStyle name="Valuta 17 2 2 3" xfId="16092" xr:uid="{00000000-0005-0000-0000-00000E9B0000}"/>
    <cellStyle name="Valuta 17 2 2 3 2" xfId="38929" xr:uid="{00000000-0005-0000-0000-00000F9B0000}"/>
    <cellStyle name="Valuta 17 2 2 4" xfId="27512" xr:uid="{00000000-0005-0000-0000-0000109B0000}"/>
    <cellStyle name="Valuta 17 2 3" xfId="7529" xr:uid="{00000000-0005-0000-0000-0000119B0000}"/>
    <cellStyle name="Valuta 17 2 3 2" xfId="18946" xr:uid="{00000000-0005-0000-0000-0000129B0000}"/>
    <cellStyle name="Valuta 17 2 3 2 2" xfId="41783" xr:uid="{00000000-0005-0000-0000-0000139B0000}"/>
    <cellStyle name="Valuta 17 2 3 3" xfId="30366" xr:uid="{00000000-0005-0000-0000-0000149B0000}"/>
    <cellStyle name="Valuta 17 2 4" xfId="13238" xr:uid="{00000000-0005-0000-0000-0000159B0000}"/>
    <cellStyle name="Valuta 17 2 4 2" xfId="36075" xr:uid="{00000000-0005-0000-0000-0000169B0000}"/>
    <cellStyle name="Valuta 17 2 5" xfId="24658" xr:uid="{00000000-0005-0000-0000-0000179B0000}"/>
    <cellStyle name="Valuta 17 3" xfId="3247" xr:uid="{00000000-0005-0000-0000-0000189B0000}"/>
    <cellStyle name="Valuta 17 3 2" xfId="8956" xr:uid="{00000000-0005-0000-0000-0000199B0000}"/>
    <cellStyle name="Valuta 17 3 2 2" xfId="20373" xr:uid="{00000000-0005-0000-0000-00001A9B0000}"/>
    <cellStyle name="Valuta 17 3 2 2 2" xfId="43210" xr:uid="{00000000-0005-0000-0000-00001B9B0000}"/>
    <cellStyle name="Valuta 17 3 2 3" xfId="31793" xr:uid="{00000000-0005-0000-0000-00001C9B0000}"/>
    <cellStyle name="Valuta 17 3 3" xfId="14665" xr:uid="{00000000-0005-0000-0000-00001D9B0000}"/>
    <cellStyle name="Valuta 17 3 3 2" xfId="37502" xr:uid="{00000000-0005-0000-0000-00001E9B0000}"/>
    <cellStyle name="Valuta 17 3 4" xfId="26085" xr:uid="{00000000-0005-0000-0000-00001F9B0000}"/>
    <cellStyle name="Valuta 17 4" xfId="6102" xr:uid="{00000000-0005-0000-0000-0000209B0000}"/>
    <cellStyle name="Valuta 17 4 2" xfId="17519" xr:uid="{00000000-0005-0000-0000-0000219B0000}"/>
    <cellStyle name="Valuta 17 4 2 2" xfId="40356" xr:uid="{00000000-0005-0000-0000-0000229B0000}"/>
    <cellStyle name="Valuta 17 4 3" xfId="28939" xr:uid="{00000000-0005-0000-0000-0000239B0000}"/>
    <cellStyle name="Valuta 17 5" xfId="11811" xr:uid="{00000000-0005-0000-0000-0000249B0000}"/>
    <cellStyle name="Valuta 17 5 2" xfId="34648" xr:uid="{00000000-0005-0000-0000-0000259B0000}"/>
    <cellStyle name="Valuta 17 6" xfId="23231" xr:uid="{00000000-0005-0000-0000-0000269B0000}"/>
    <cellStyle name="Valuta 18" xfId="1749" xr:uid="{00000000-0005-0000-0000-0000279B0000}"/>
    <cellStyle name="Valuta 19" xfId="3178" xr:uid="{00000000-0005-0000-0000-0000289B0000}"/>
    <cellStyle name="Valuta 2" xfId="25" xr:uid="{00000000-0005-0000-0000-0000299B0000}"/>
    <cellStyle name="Valuta 2 10" xfId="180" xr:uid="{00000000-0005-0000-0000-00002A9B0000}"/>
    <cellStyle name="Valuta 2 11" xfId="488" xr:uid="{00000000-0005-0000-0000-00002B9B0000}"/>
    <cellStyle name="Valuta 2 12" xfId="755" xr:uid="{00000000-0005-0000-0000-00002C9B0000}"/>
    <cellStyle name="Valuta 2 13" xfId="1002" xr:uid="{00000000-0005-0000-0000-00002D9B0000}"/>
    <cellStyle name="Valuta 2 14" xfId="1249" xr:uid="{00000000-0005-0000-0000-00002E9B0000}"/>
    <cellStyle name="Valuta 2 15" xfId="1496" xr:uid="{00000000-0005-0000-0000-00002F9B0000}"/>
    <cellStyle name="Valuta 2 2" xfId="36" xr:uid="{00000000-0005-0000-0000-0000309B0000}"/>
    <cellStyle name="Valuta 2 2 10" xfId="1254" xr:uid="{00000000-0005-0000-0000-0000319B0000}"/>
    <cellStyle name="Valuta 2 2 11" xfId="1501" xr:uid="{00000000-0005-0000-0000-0000329B0000}"/>
    <cellStyle name="Valuta 2 2 2" xfId="85" xr:uid="{00000000-0005-0000-0000-0000339B0000}"/>
    <cellStyle name="Valuta 2 2 2 2" xfId="399" xr:uid="{00000000-0005-0000-0000-0000349B0000}"/>
    <cellStyle name="Valuta 2 2 2 2 2" xfId="653" xr:uid="{00000000-0005-0000-0000-0000359B0000}"/>
    <cellStyle name="Valuta 2 2 2 2 3" xfId="913" xr:uid="{00000000-0005-0000-0000-0000369B0000}"/>
    <cellStyle name="Valuta 2 2 2 2 4" xfId="1160" xr:uid="{00000000-0005-0000-0000-0000379B0000}"/>
    <cellStyle name="Valuta 2 2 2 2 5" xfId="1407" xr:uid="{00000000-0005-0000-0000-0000389B0000}"/>
    <cellStyle name="Valuta 2 2 2 2 6" xfId="1654" xr:uid="{00000000-0005-0000-0000-0000399B0000}"/>
    <cellStyle name="Valuta 2 2 2 3" xfId="519" xr:uid="{00000000-0005-0000-0000-00003A9B0000}"/>
    <cellStyle name="Valuta 2 2 2 4" xfId="782" xr:uid="{00000000-0005-0000-0000-00003B9B0000}"/>
    <cellStyle name="Valuta 2 2 2 5" xfId="1029" xr:uid="{00000000-0005-0000-0000-00003C9B0000}"/>
    <cellStyle name="Valuta 2 2 2 6" xfId="1276" xr:uid="{00000000-0005-0000-0000-00003D9B0000}"/>
    <cellStyle name="Valuta 2 2 2 7" xfId="1523" xr:uid="{00000000-0005-0000-0000-00003E9B0000}"/>
    <cellStyle name="Valuta 2 2 3" xfId="247" xr:uid="{00000000-0005-0000-0000-00003F9B0000}"/>
    <cellStyle name="Valuta 2 2 3 2" xfId="416" xr:uid="{00000000-0005-0000-0000-0000409B0000}"/>
    <cellStyle name="Valuta 2 2 3 2 2" xfId="670" xr:uid="{00000000-0005-0000-0000-0000419B0000}"/>
    <cellStyle name="Valuta 2 2 3 2 3" xfId="930" xr:uid="{00000000-0005-0000-0000-0000429B0000}"/>
    <cellStyle name="Valuta 2 2 3 2 4" xfId="1177" xr:uid="{00000000-0005-0000-0000-0000439B0000}"/>
    <cellStyle name="Valuta 2 2 3 2 5" xfId="1424" xr:uid="{00000000-0005-0000-0000-0000449B0000}"/>
    <cellStyle name="Valuta 2 2 3 2 6" xfId="1671" xr:uid="{00000000-0005-0000-0000-0000459B0000}"/>
    <cellStyle name="Valuta 2 2 3 3" xfId="536" xr:uid="{00000000-0005-0000-0000-0000469B0000}"/>
    <cellStyle name="Valuta 2 2 3 4" xfId="799" xr:uid="{00000000-0005-0000-0000-0000479B0000}"/>
    <cellStyle name="Valuta 2 2 3 5" xfId="1046" xr:uid="{00000000-0005-0000-0000-0000489B0000}"/>
    <cellStyle name="Valuta 2 2 3 6" xfId="1293" xr:uid="{00000000-0005-0000-0000-0000499B0000}"/>
    <cellStyle name="Valuta 2 2 3 7" xfId="1540" xr:uid="{00000000-0005-0000-0000-00004A9B0000}"/>
    <cellStyle name="Valuta 2 2 4" xfId="350" xr:uid="{00000000-0005-0000-0000-00004B9B0000}"/>
    <cellStyle name="Valuta 2 2 4 2" xfId="614" xr:uid="{00000000-0005-0000-0000-00004C9B0000}"/>
    <cellStyle name="Valuta 2 2 4 3" xfId="875" xr:uid="{00000000-0005-0000-0000-00004D9B0000}"/>
    <cellStyle name="Valuta 2 2 4 4" xfId="1122" xr:uid="{00000000-0005-0000-0000-00004E9B0000}"/>
    <cellStyle name="Valuta 2 2 4 5" xfId="1369" xr:uid="{00000000-0005-0000-0000-00004F9B0000}"/>
    <cellStyle name="Valuta 2 2 4 6" xfId="1616" xr:uid="{00000000-0005-0000-0000-0000509B0000}"/>
    <cellStyle name="Valuta 2 2 5" xfId="376" xr:uid="{00000000-0005-0000-0000-0000519B0000}"/>
    <cellStyle name="Valuta 2 2 5 2" xfId="631" xr:uid="{00000000-0005-0000-0000-0000529B0000}"/>
    <cellStyle name="Valuta 2 2 5 3" xfId="891" xr:uid="{00000000-0005-0000-0000-0000539B0000}"/>
    <cellStyle name="Valuta 2 2 5 4" xfId="1138" xr:uid="{00000000-0005-0000-0000-0000549B0000}"/>
    <cellStyle name="Valuta 2 2 5 5" xfId="1385" xr:uid="{00000000-0005-0000-0000-0000559B0000}"/>
    <cellStyle name="Valuta 2 2 5 6" xfId="1632" xr:uid="{00000000-0005-0000-0000-0000569B0000}"/>
    <cellStyle name="Valuta 2 2 6" xfId="189" xr:uid="{00000000-0005-0000-0000-0000579B0000}"/>
    <cellStyle name="Valuta 2 2 7" xfId="496" xr:uid="{00000000-0005-0000-0000-0000589B0000}"/>
    <cellStyle name="Valuta 2 2 8" xfId="760" xr:uid="{00000000-0005-0000-0000-0000599B0000}"/>
    <cellStyle name="Valuta 2 2 9" xfId="1007" xr:uid="{00000000-0005-0000-0000-00005A9B0000}"/>
    <cellStyle name="Valuta 2 3" xfId="71" xr:uid="{00000000-0005-0000-0000-00005B9B0000}"/>
    <cellStyle name="Valuta 2 3 2" xfId="227" xr:uid="{00000000-0005-0000-0000-00005C9B0000}"/>
    <cellStyle name="Valuta 2 3 2 2" xfId="402" xr:uid="{00000000-0005-0000-0000-00005D9B0000}"/>
    <cellStyle name="Valuta 2 3 2 2 2" xfId="656" xr:uid="{00000000-0005-0000-0000-00005E9B0000}"/>
    <cellStyle name="Valuta 2 3 2 2 3" xfId="916" xr:uid="{00000000-0005-0000-0000-00005F9B0000}"/>
    <cellStyle name="Valuta 2 3 2 2 4" xfId="1163" xr:uid="{00000000-0005-0000-0000-0000609B0000}"/>
    <cellStyle name="Valuta 2 3 2 2 5" xfId="1410" xr:uid="{00000000-0005-0000-0000-0000619B0000}"/>
    <cellStyle name="Valuta 2 3 2 2 6" xfId="1657" xr:uid="{00000000-0005-0000-0000-0000629B0000}"/>
    <cellStyle name="Valuta 2 3 2 3" xfId="522" xr:uid="{00000000-0005-0000-0000-0000639B0000}"/>
    <cellStyle name="Valuta 2 3 2 4" xfId="785" xr:uid="{00000000-0005-0000-0000-0000649B0000}"/>
    <cellStyle name="Valuta 2 3 2 5" xfId="1032" xr:uid="{00000000-0005-0000-0000-0000659B0000}"/>
    <cellStyle name="Valuta 2 3 2 6" xfId="1279" xr:uid="{00000000-0005-0000-0000-0000669B0000}"/>
    <cellStyle name="Valuta 2 3 2 7" xfId="1526" xr:uid="{00000000-0005-0000-0000-0000679B0000}"/>
    <cellStyle name="Valuta 2 3 3" xfId="254" xr:uid="{00000000-0005-0000-0000-0000689B0000}"/>
    <cellStyle name="Valuta 2 3 4" xfId="216" xr:uid="{00000000-0005-0000-0000-0000699B0000}"/>
    <cellStyle name="Valuta 2 3 4 2" xfId="392" xr:uid="{00000000-0005-0000-0000-00006A9B0000}"/>
    <cellStyle name="Valuta 2 3 4 2 2" xfId="646" xr:uid="{00000000-0005-0000-0000-00006B9B0000}"/>
    <cellStyle name="Valuta 2 3 4 2 3" xfId="906" xr:uid="{00000000-0005-0000-0000-00006C9B0000}"/>
    <cellStyle name="Valuta 2 3 4 2 4" xfId="1153" xr:uid="{00000000-0005-0000-0000-00006D9B0000}"/>
    <cellStyle name="Valuta 2 3 4 2 5" xfId="1400" xr:uid="{00000000-0005-0000-0000-00006E9B0000}"/>
    <cellStyle name="Valuta 2 3 4 2 6" xfId="1647" xr:uid="{00000000-0005-0000-0000-00006F9B0000}"/>
    <cellStyle name="Valuta 2 3 4 3" xfId="512" xr:uid="{00000000-0005-0000-0000-0000709B0000}"/>
    <cellStyle name="Valuta 2 3 4 4" xfId="775" xr:uid="{00000000-0005-0000-0000-0000719B0000}"/>
    <cellStyle name="Valuta 2 3 4 5" xfId="1022" xr:uid="{00000000-0005-0000-0000-0000729B0000}"/>
    <cellStyle name="Valuta 2 3 4 6" xfId="1269" xr:uid="{00000000-0005-0000-0000-0000739B0000}"/>
    <cellStyle name="Valuta 2 3 4 7" xfId="1516" xr:uid="{00000000-0005-0000-0000-0000749B0000}"/>
    <cellStyle name="Valuta 2 3 5" xfId="158" xr:uid="{00000000-0005-0000-0000-0000759B0000}"/>
    <cellStyle name="Valuta 2 4" xfId="222" xr:uid="{00000000-0005-0000-0000-0000769B0000}"/>
    <cellStyle name="Valuta 2 4 2" xfId="396" xr:uid="{00000000-0005-0000-0000-0000779B0000}"/>
    <cellStyle name="Valuta 2 4 2 2" xfId="650" xr:uid="{00000000-0005-0000-0000-0000789B0000}"/>
    <cellStyle name="Valuta 2 4 2 3" xfId="910" xr:uid="{00000000-0005-0000-0000-0000799B0000}"/>
    <cellStyle name="Valuta 2 4 2 4" xfId="1157" xr:uid="{00000000-0005-0000-0000-00007A9B0000}"/>
    <cellStyle name="Valuta 2 4 2 5" xfId="1404" xr:uid="{00000000-0005-0000-0000-00007B9B0000}"/>
    <cellStyle name="Valuta 2 4 2 6" xfId="1651" xr:uid="{00000000-0005-0000-0000-00007C9B0000}"/>
    <cellStyle name="Valuta 2 4 3" xfId="516" xr:uid="{00000000-0005-0000-0000-00007D9B0000}"/>
    <cellStyle name="Valuta 2 4 4" xfId="779" xr:uid="{00000000-0005-0000-0000-00007E9B0000}"/>
    <cellStyle name="Valuta 2 4 5" xfId="1026" xr:uid="{00000000-0005-0000-0000-00007F9B0000}"/>
    <cellStyle name="Valuta 2 4 6" xfId="1273" xr:uid="{00000000-0005-0000-0000-0000809B0000}"/>
    <cellStyle name="Valuta 2 4 7" xfId="1520" xr:uid="{00000000-0005-0000-0000-0000819B0000}"/>
    <cellStyle name="Valuta 2 5" xfId="242" xr:uid="{00000000-0005-0000-0000-0000829B0000}"/>
    <cellStyle name="Valuta 2 5 2" xfId="411" xr:uid="{00000000-0005-0000-0000-0000839B0000}"/>
    <cellStyle name="Valuta 2 5 2 2" xfId="665" xr:uid="{00000000-0005-0000-0000-0000849B0000}"/>
    <cellStyle name="Valuta 2 5 2 3" xfId="925" xr:uid="{00000000-0005-0000-0000-0000859B0000}"/>
    <cellStyle name="Valuta 2 5 2 4" xfId="1172" xr:uid="{00000000-0005-0000-0000-0000869B0000}"/>
    <cellStyle name="Valuta 2 5 2 5" xfId="1419" xr:uid="{00000000-0005-0000-0000-0000879B0000}"/>
    <cellStyle name="Valuta 2 5 2 6" xfId="1666" xr:uid="{00000000-0005-0000-0000-0000889B0000}"/>
    <cellStyle name="Valuta 2 5 3" xfId="531" xr:uid="{00000000-0005-0000-0000-0000899B0000}"/>
    <cellStyle name="Valuta 2 5 4" xfId="794" xr:uid="{00000000-0005-0000-0000-00008A9B0000}"/>
    <cellStyle name="Valuta 2 5 5" xfId="1041" xr:uid="{00000000-0005-0000-0000-00008B9B0000}"/>
    <cellStyle name="Valuta 2 5 6" xfId="1288" xr:uid="{00000000-0005-0000-0000-00008C9B0000}"/>
    <cellStyle name="Valuta 2 5 7" xfId="1535" xr:uid="{00000000-0005-0000-0000-00008D9B0000}"/>
    <cellStyle name="Valuta 2 6" xfId="334" xr:uid="{00000000-0005-0000-0000-00008E9B0000}"/>
    <cellStyle name="Valuta 2 6 2" xfId="483" xr:uid="{00000000-0005-0000-0000-00008F9B0000}"/>
    <cellStyle name="Valuta 2 6 2 2" xfId="737" xr:uid="{00000000-0005-0000-0000-0000909B0000}"/>
    <cellStyle name="Valuta 2 6 2 3" xfId="997" xr:uid="{00000000-0005-0000-0000-0000919B0000}"/>
    <cellStyle name="Valuta 2 6 2 4" xfId="1244" xr:uid="{00000000-0005-0000-0000-0000929B0000}"/>
    <cellStyle name="Valuta 2 6 2 5" xfId="1491" xr:uid="{00000000-0005-0000-0000-0000939B0000}"/>
    <cellStyle name="Valuta 2 6 2 6" xfId="1738" xr:uid="{00000000-0005-0000-0000-0000949B0000}"/>
    <cellStyle name="Valuta 2 6 3" xfId="603" xr:uid="{00000000-0005-0000-0000-0000959B0000}"/>
    <cellStyle name="Valuta 2 6 4" xfId="866" xr:uid="{00000000-0005-0000-0000-0000969B0000}"/>
    <cellStyle name="Valuta 2 6 5" xfId="1113" xr:uid="{00000000-0005-0000-0000-0000979B0000}"/>
    <cellStyle name="Valuta 2 6 6" xfId="1360" xr:uid="{00000000-0005-0000-0000-0000989B0000}"/>
    <cellStyle name="Valuta 2 6 7" xfId="1607" xr:uid="{00000000-0005-0000-0000-0000999B0000}"/>
    <cellStyle name="Valuta 2 7" xfId="47" xr:uid="{00000000-0005-0000-0000-00009A9B0000}"/>
    <cellStyle name="Valuta 2 7 10" xfId="154" xr:uid="{00000000-0005-0000-0000-00009B9B0000}"/>
    <cellStyle name="Valuta 2 7 10 2" xfId="1819" xr:uid="{00000000-0005-0000-0000-00009C9B0000}"/>
    <cellStyle name="Valuta 2 7 10 2 2" xfId="4675" xr:uid="{00000000-0005-0000-0000-00009D9B0000}"/>
    <cellStyle name="Valuta 2 7 10 2 2 2" xfId="10384" xr:uid="{00000000-0005-0000-0000-00009E9B0000}"/>
    <cellStyle name="Valuta 2 7 10 2 2 2 2" xfId="21801" xr:uid="{00000000-0005-0000-0000-00009F9B0000}"/>
    <cellStyle name="Valuta 2 7 10 2 2 2 2 2" xfId="44638" xr:uid="{00000000-0005-0000-0000-0000A09B0000}"/>
    <cellStyle name="Valuta 2 7 10 2 2 2 3" xfId="33221" xr:uid="{00000000-0005-0000-0000-0000A19B0000}"/>
    <cellStyle name="Valuta 2 7 10 2 2 3" xfId="16093" xr:uid="{00000000-0005-0000-0000-0000A29B0000}"/>
    <cellStyle name="Valuta 2 7 10 2 2 3 2" xfId="38930" xr:uid="{00000000-0005-0000-0000-0000A39B0000}"/>
    <cellStyle name="Valuta 2 7 10 2 2 4" xfId="27513" xr:uid="{00000000-0005-0000-0000-0000A49B0000}"/>
    <cellStyle name="Valuta 2 7 10 2 3" xfId="7530" xr:uid="{00000000-0005-0000-0000-0000A59B0000}"/>
    <cellStyle name="Valuta 2 7 10 2 3 2" xfId="18947" xr:uid="{00000000-0005-0000-0000-0000A69B0000}"/>
    <cellStyle name="Valuta 2 7 10 2 3 2 2" xfId="41784" xr:uid="{00000000-0005-0000-0000-0000A79B0000}"/>
    <cellStyle name="Valuta 2 7 10 2 3 3" xfId="30367" xr:uid="{00000000-0005-0000-0000-0000A89B0000}"/>
    <cellStyle name="Valuta 2 7 10 2 4" xfId="13239" xr:uid="{00000000-0005-0000-0000-0000A99B0000}"/>
    <cellStyle name="Valuta 2 7 10 2 4 2" xfId="36076" xr:uid="{00000000-0005-0000-0000-0000AA9B0000}"/>
    <cellStyle name="Valuta 2 7 10 2 5" xfId="24659" xr:uid="{00000000-0005-0000-0000-0000AB9B0000}"/>
    <cellStyle name="Valuta 2 7 10 3" xfId="3248" xr:uid="{00000000-0005-0000-0000-0000AC9B0000}"/>
    <cellStyle name="Valuta 2 7 10 3 2" xfId="8957" xr:uid="{00000000-0005-0000-0000-0000AD9B0000}"/>
    <cellStyle name="Valuta 2 7 10 3 2 2" xfId="20374" xr:uid="{00000000-0005-0000-0000-0000AE9B0000}"/>
    <cellStyle name="Valuta 2 7 10 3 2 2 2" xfId="43211" xr:uid="{00000000-0005-0000-0000-0000AF9B0000}"/>
    <cellStyle name="Valuta 2 7 10 3 2 3" xfId="31794" xr:uid="{00000000-0005-0000-0000-0000B09B0000}"/>
    <cellStyle name="Valuta 2 7 10 3 3" xfId="14666" xr:uid="{00000000-0005-0000-0000-0000B19B0000}"/>
    <cellStyle name="Valuta 2 7 10 3 3 2" xfId="37503" xr:uid="{00000000-0005-0000-0000-0000B29B0000}"/>
    <cellStyle name="Valuta 2 7 10 3 4" xfId="26086" xr:uid="{00000000-0005-0000-0000-0000B39B0000}"/>
    <cellStyle name="Valuta 2 7 10 4" xfId="6103" xr:uid="{00000000-0005-0000-0000-0000B49B0000}"/>
    <cellStyle name="Valuta 2 7 10 4 2" xfId="17520" xr:uid="{00000000-0005-0000-0000-0000B59B0000}"/>
    <cellStyle name="Valuta 2 7 10 4 2 2" xfId="40357" xr:uid="{00000000-0005-0000-0000-0000B69B0000}"/>
    <cellStyle name="Valuta 2 7 10 4 3" xfId="28940" xr:uid="{00000000-0005-0000-0000-0000B79B0000}"/>
    <cellStyle name="Valuta 2 7 10 5" xfId="11812" xr:uid="{00000000-0005-0000-0000-0000B89B0000}"/>
    <cellStyle name="Valuta 2 7 10 5 2" xfId="34649" xr:uid="{00000000-0005-0000-0000-0000B99B0000}"/>
    <cellStyle name="Valuta 2 7 10 6" xfId="23232" xr:uid="{00000000-0005-0000-0000-0000BA9B0000}"/>
    <cellStyle name="Valuta 2 7 11" xfId="1767" xr:uid="{00000000-0005-0000-0000-0000BB9B0000}"/>
    <cellStyle name="Valuta 2 7 11 2" xfId="4623" xr:uid="{00000000-0005-0000-0000-0000BC9B0000}"/>
    <cellStyle name="Valuta 2 7 11 2 2" xfId="10332" xr:uid="{00000000-0005-0000-0000-0000BD9B0000}"/>
    <cellStyle name="Valuta 2 7 11 2 2 2" xfId="21749" xr:uid="{00000000-0005-0000-0000-0000BE9B0000}"/>
    <cellStyle name="Valuta 2 7 11 2 2 2 2" xfId="44586" xr:uid="{00000000-0005-0000-0000-0000BF9B0000}"/>
    <cellStyle name="Valuta 2 7 11 2 2 3" xfId="33169" xr:uid="{00000000-0005-0000-0000-0000C09B0000}"/>
    <cellStyle name="Valuta 2 7 11 2 3" xfId="16041" xr:uid="{00000000-0005-0000-0000-0000C19B0000}"/>
    <cellStyle name="Valuta 2 7 11 2 3 2" xfId="38878" xr:uid="{00000000-0005-0000-0000-0000C29B0000}"/>
    <cellStyle name="Valuta 2 7 11 2 4" xfId="27461" xr:uid="{00000000-0005-0000-0000-0000C39B0000}"/>
    <cellStyle name="Valuta 2 7 11 3" xfId="7478" xr:uid="{00000000-0005-0000-0000-0000C49B0000}"/>
    <cellStyle name="Valuta 2 7 11 3 2" xfId="18895" xr:uid="{00000000-0005-0000-0000-0000C59B0000}"/>
    <cellStyle name="Valuta 2 7 11 3 2 2" xfId="41732" xr:uid="{00000000-0005-0000-0000-0000C69B0000}"/>
    <cellStyle name="Valuta 2 7 11 3 3" xfId="30315" xr:uid="{00000000-0005-0000-0000-0000C79B0000}"/>
    <cellStyle name="Valuta 2 7 11 4" xfId="13187" xr:uid="{00000000-0005-0000-0000-0000C89B0000}"/>
    <cellStyle name="Valuta 2 7 11 4 2" xfId="36024" xr:uid="{00000000-0005-0000-0000-0000C99B0000}"/>
    <cellStyle name="Valuta 2 7 11 5" xfId="24607" xr:uid="{00000000-0005-0000-0000-0000CA9B0000}"/>
    <cellStyle name="Valuta 2 7 12" xfId="3196" xr:uid="{00000000-0005-0000-0000-0000CB9B0000}"/>
    <cellStyle name="Valuta 2 7 12 2" xfId="8905" xr:uid="{00000000-0005-0000-0000-0000CC9B0000}"/>
    <cellStyle name="Valuta 2 7 12 2 2" xfId="20322" xr:uid="{00000000-0005-0000-0000-0000CD9B0000}"/>
    <cellStyle name="Valuta 2 7 12 2 2 2" xfId="43159" xr:uid="{00000000-0005-0000-0000-0000CE9B0000}"/>
    <cellStyle name="Valuta 2 7 12 2 3" xfId="31742" xr:uid="{00000000-0005-0000-0000-0000CF9B0000}"/>
    <cellStyle name="Valuta 2 7 12 3" xfId="14614" xr:uid="{00000000-0005-0000-0000-0000D09B0000}"/>
    <cellStyle name="Valuta 2 7 12 3 2" xfId="37451" xr:uid="{00000000-0005-0000-0000-0000D19B0000}"/>
    <cellStyle name="Valuta 2 7 12 4" xfId="26034" xr:uid="{00000000-0005-0000-0000-0000D29B0000}"/>
    <cellStyle name="Valuta 2 7 13" xfId="6051" xr:uid="{00000000-0005-0000-0000-0000D39B0000}"/>
    <cellStyle name="Valuta 2 7 13 2" xfId="17468" xr:uid="{00000000-0005-0000-0000-0000D49B0000}"/>
    <cellStyle name="Valuta 2 7 13 2 2" xfId="40305" xr:uid="{00000000-0005-0000-0000-0000D59B0000}"/>
    <cellStyle name="Valuta 2 7 13 3" xfId="28888" xr:uid="{00000000-0005-0000-0000-0000D69B0000}"/>
    <cellStyle name="Valuta 2 7 14" xfId="11760" xr:uid="{00000000-0005-0000-0000-0000D79B0000}"/>
    <cellStyle name="Valuta 2 7 14 2" xfId="34597" xr:uid="{00000000-0005-0000-0000-0000D89B0000}"/>
    <cellStyle name="Valuta 2 7 15" xfId="23180" xr:uid="{00000000-0005-0000-0000-0000D99B0000}"/>
    <cellStyle name="Valuta 2 7 2" xfId="52" xr:uid="{00000000-0005-0000-0000-0000DA9B0000}"/>
    <cellStyle name="Valuta 2 7 2 10" xfId="3200" xr:uid="{00000000-0005-0000-0000-0000DB9B0000}"/>
    <cellStyle name="Valuta 2 7 2 10 2" xfId="8909" xr:uid="{00000000-0005-0000-0000-0000DC9B0000}"/>
    <cellStyle name="Valuta 2 7 2 10 2 2" xfId="20326" xr:uid="{00000000-0005-0000-0000-0000DD9B0000}"/>
    <cellStyle name="Valuta 2 7 2 10 2 2 2" xfId="43163" xr:uid="{00000000-0005-0000-0000-0000DE9B0000}"/>
    <cellStyle name="Valuta 2 7 2 10 2 3" xfId="31746" xr:uid="{00000000-0005-0000-0000-0000DF9B0000}"/>
    <cellStyle name="Valuta 2 7 2 10 3" xfId="14618" xr:uid="{00000000-0005-0000-0000-0000E09B0000}"/>
    <cellStyle name="Valuta 2 7 2 10 3 2" xfId="37455" xr:uid="{00000000-0005-0000-0000-0000E19B0000}"/>
    <cellStyle name="Valuta 2 7 2 10 4" xfId="26038" xr:uid="{00000000-0005-0000-0000-0000E29B0000}"/>
    <cellStyle name="Valuta 2 7 2 11" xfId="6055" xr:uid="{00000000-0005-0000-0000-0000E39B0000}"/>
    <cellStyle name="Valuta 2 7 2 11 2" xfId="17472" xr:uid="{00000000-0005-0000-0000-0000E49B0000}"/>
    <cellStyle name="Valuta 2 7 2 11 2 2" xfId="40309" xr:uid="{00000000-0005-0000-0000-0000E59B0000}"/>
    <cellStyle name="Valuta 2 7 2 11 3" xfId="28892" xr:uid="{00000000-0005-0000-0000-0000E69B0000}"/>
    <cellStyle name="Valuta 2 7 2 12" xfId="11764" xr:uid="{00000000-0005-0000-0000-0000E79B0000}"/>
    <cellStyle name="Valuta 2 7 2 12 2" xfId="34601" xr:uid="{00000000-0005-0000-0000-0000E89B0000}"/>
    <cellStyle name="Valuta 2 7 2 13" xfId="23184" xr:uid="{00000000-0005-0000-0000-0000E99B0000}"/>
    <cellStyle name="Valuta 2 7 2 14" xfId="46018" xr:uid="{00000000-0005-0000-0000-0000EA9B0000}"/>
    <cellStyle name="Valuta 2 7 2 2" xfId="100" xr:uid="{00000000-0005-0000-0000-0000EB9B0000}"/>
    <cellStyle name="Valuta 2 7 2 2 2" xfId="339" xr:uid="{00000000-0005-0000-0000-0000EC9B0000}"/>
    <cellStyle name="Valuta 2 7 2 2 2 2" xfId="1965" xr:uid="{00000000-0005-0000-0000-0000ED9B0000}"/>
    <cellStyle name="Valuta 2 7 2 2 2 2 2" xfId="4821" xr:uid="{00000000-0005-0000-0000-0000EE9B0000}"/>
    <cellStyle name="Valuta 2 7 2 2 2 2 2 2" xfId="10530" xr:uid="{00000000-0005-0000-0000-0000EF9B0000}"/>
    <cellStyle name="Valuta 2 7 2 2 2 2 2 2 2" xfId="21947" xr:uid="{00000000-0005-0000-0000-0000F09B0000}"/>
    <cellStyle name="Valuta 2 7 2 2 2 2 2 2 2 2" xfId="44784" xr:uid="{00000000-0005-0000-0000-0000F19B0000}"/>
    <cellStyle name="Valuta 2 7 2 2 2 2 2 2 3" xfId="33367" xr:uid="{00000000-0005-0000-0000-0000F29B0000}"/>
    <cellStyle name="Valuta 2 7 2 2 2 2 2 3" xfId="16239" xr:uid="{00000000-0005-0000-0000-0000F39B0000}"/>
    <cellStyle name="Valuta 2 7 2 2 2 2 2 3 2" xfId="39076" xr:uid="{00000000-0005-0000-0000-0000F49B0000}"/>
    <cellStyle name="Valuta 2 7 2 2 2 2 2 4" xfId="27659" xr:uid="{00000000-0005-0000-0000-0000F59B0000}"/>
    <cellStyle name="Valuta 2 7 2 2 2 2 3" xfId="7676" xr:uid="{00000000-0005-0000-0000-0000F69B0000}"/>
    <cellStyle name="Valuta 2 7 2 2 2 2 3 2" xfId="19093" xr:uid="{00000000-0005-0000-0000-0000F79B0000}"/>
    <cellStyle name="Valuta 2 7 2 2 2 2 3 2 2" xfId="41930" xr:uid="{00000000-0005-0000-0000-0000F89B0000}"/>
    <cellStyle name="Valuta 2 7 2 2 2 2 3 3" xfId="30513" xr:uid="{00000000-0005-0000-0000-0000F99B0000}"/>
    <cellStyle name="Valuta 2 7 2 2 2 2 4" xfId="13385" xr:uid="{00000000-0005-0000-0000-0000FA9B0000}"/>
    <cellStyle name="Valuta 2 7 2 2 2 2 4 2" xfId="36222" xr:uid="{00000000-0005-0000-0000-0000FB9B0000}"/>
    <cellStyle name="Valuta 2 7 2 2 2 2 5" xfId="24805" xr:uid="{00000000-0005-0000-0000-0000FC9B0000}"/>
    <cellStyle name="Valuta 2 7 2 2 2 3" xfId="3394" xr:uid="{00000000-0005-0000-0000-0000FD9B0000}"/>
    <cellStyle name="Valuta 2 7 2 2 2 3 2" xfId="9103" xr:uid="{00000000-0005-0000-0000-0000FE9B0000}"/>
    <cellStyle name="Valuta 2 7 2 2 2 3 2 2" xfId="20520" xr:uid="{00000000-0005-0000-0000-0000FF9B0000}"/>
    <cellStyle name="Valuta 2 7 2 2 2 3 2 2 2" xfId="43357" xr:uid="{00000000-0005-0000-0000-0000009C0000}"/>
    <cellStyle name="Valuta 2 7 2 2 2 3 2 3" xfId="31940" xr:uid="{00000000-0005-0000-0000-0000019C0000}"/>
    <cellStyle name="Valuta 2 7 2 2 2 3 3" xfId="14812" xr:uid="{00000000-0005-0000-0000-0000029C0000}"/>
    <cellStyle name="Valuta 2 7 2 2 2 3 3 2" xfId="37649" xr:uid="{00000000-0005-0000-0000-0000039C0000}"/>
    <cellStyle name="Valuta 2 7 2 2 2 3 4" xfId="26232" xr:uid="{00000000-0005-0000-0000-0000049C0000}"/>
    <cellStyle name="Valuta 2 7 2 2 2 4" xfId="6249" xr:uid="{00000000-0005-0000-0000-0000059C0000}"/>
    <cellStyle name="Valuta 2 7 2 2 2 4 2" xfId="17666" xr:uid="{00000000-0005-0000-0000-0000069C0000}"/>
    <cellStyle name="Valuta 2 7 2 2 2 4 2 2" xfId="40503" xr:uid="{00000000-0005-0000-0000-0000079C0000}"/>
    <cellStyle name="Valuta 2 7 2 2 2 4 3" xfId="29086" xr:uid="{00000000-0005-0000-0000-0000089C0000}"/>
    <cellStyle name="Valuta 2 7 2 2 2 5" xfId="11958" xr:uid="{00000000-0005-0000-0000-0000099C0000}"/>
    <cellStyle name="Valuta 2 7 2 2 2 5 2" xfId="34795" xr:uid="{00000000-0005-0000-0000-00000A9C0000}"/>
    <cellStyle name="Valuta 2 7 2 2 2 6" xfId="23378" xr:uid="{00000000-0005-0000-0000-00000B9C0000}"/>
    <cellStyle name="Valuta 2 7 2 2 3" xfId="1802" xr:uid="{00000000-0005-0000-0000-00000C9C0000}"/>
    <cellStyle name="Valuta 2 7 2 2 3 2" xfId="4658" xr:uid="{00000000-0005-0000-0000-00000D9C0000}"/>
    <cellStyle name="Valuta 2 7 2 2 3 2 2" xfId="10367" xr:uid="{00000000-0005-0000-0000-00000E9C0000}"/>
    <cellStyle name="Valuta 2 7 2 2 3 2 2 2" xfId="21784" xr:uid="{00000000-0005-0000-0000-00000F9C0000}"/>
    <cellStyle name="Valuta 2 7 2 2 3 2 2 2 2" xfId="44621" xr:uid="{00000000-0005-0000-0000-0000109C0000}"/>
    <cellStyle name="Valuta 2 7 2 2 3 2 2 3" xfId="33204" xr:uid="{00000000-0005-0000-0000-0000119C0000}"/>
    <cellStyle name="Valuta 2 7 2 2 3 2 3" xfId="16076" xr:uid="{00000000-0005-0000-0000-0000129C0000}"/>
    <cellStyle name="Valuta 2 7 2 2 3 2 3 2" xfId="38913" xr:uid="{00000000-0005-0000-0000-0000139C0000}"/>
    <cellStyle name="Valuta 2 7 2 2 3 2 4" xfId="27496" xr:uid="{00000000-0005-0000-0000-0000149C0000}"/>
    <cellStyle name="Valuta 2 7 2 2 3 3" xfId="7513" xr:uid="{00000000-0005-0000-0000-0000159C0000}"/>
    <cellStyle name="Valuta 2 7 2 2 3 3 2" xfId="18930" xr:uid="{00000000-0005-0000-0000-0000169C0000}"/>
    <cellStyle name="Valuta 2 7 2 2 3 3 2 2" xfId="41767" xr:uid="{00000000-0005-0000-0000-0000179C0000}"/>
    <cellStyle name="Valuta 2 7 2 2 3 3 3" xfId="30350" xr:uid="{00000000-0005-0000-0000-0000189C0000}"/>
    <cellStyle name="Valuta 2 7 2 2 3 4" xfId="13222" xr:uid="{00000000-0005-0000-0000-0000199C0000}"/>
    <cellStyle name="Valuta 2 7 2 2 3 4 2" xfId="36059" xr:uid="{00000000-0005-0000-0000-00001A9C0000}"/>
    <cellStyle name="Valuta 2 7 2 2 3 5" xfId="24642" xr:uid="{00000000-0005-0000-0000-00001B9C0000}"/>
    <cellStyle name="Valuta 2 7 2 2 4" xfId="3231" xr:uid="{00000000-0005-0000-0000-00001C9C0000}"/>
    <cellStyle name="Valuta 2 7 2 2 4 2" xfId="8940" xr:uid="{00000000-0005-0000-0000-00001D9C0000}"/>
    <cellStyle name="Valuta 2 7 2 2 4 2 2" xfId="20357" xr:uid="{00000000-0005-0000-0000-00001E9C0000}"/>
    <cellStyle name="Valuta 2 7 2 2 4 2 2 2" xfId="43194" xr:uid="{00000000-0005-0000-0000-00001F9C0000}"/>
    <cellStyle name="Valuta 2 7 2 2 4 2 3" xfId="31777" xr:uid="{00000000-0005-0000-0000-0000209C0000}"/>
    <cellStyle name="Valuta 2 7 2 2 4 3" xfId="14649" xr:uid="{00000000-0005-0000-0000-0000219C0000}"/>
    <cellStyle name="Valuta 2 7 2 2 4 3 2" xfId="37486" xr:uid="{00000000-0005-0000-0000-0000229C0000}"/>
    <cellStyle name="Valuta 2 7 2 2 4 4" xfId="26069" xr:uid="{00000000-0005-0000-0000-0000239C0000}"/>
    <cellStyle name="Valuta 2 7 2 2 5" xfId="6086" xr:uid="{00000000-0005-0000-0000-0000249C0000}"/>
    <cellStyle name="Valuta 2 7 2 2 5 2" xfId="17503" xr:uid="{00000000-0005-0000-0000-0000259C0000}"/>
    <cellStyle name="Valuta 2 7 2 2 5 2 2" xfId="40340" xr:uid="{00000000-0005-0000-0000-0000269C0000}"/>
    <cellStyle name="Valuta 2 7 2 2 5 3" xfId="28923" xr:uid="{00000000-0005-0000-0000-0000279C0000}"/>
    <cellStyle name="Valuta 2 7 2 2 6" xfId="11795" xr:uid="{00000000-0005-0000-0000-0000289C0000}"/>
    <cellStyle name="Valuta 2 7 2 2 6 2" xfId="34632" xr:uid="{00000000-0005-0000-0000-0000299C0000}"/>
    <cellStyle name="Valuta 2 7 2 2 7" xfId="23215" xr:uid="{00000000-0005-0000-0000-00002A9C0000}"/>
    <cellStyle name="Valuta 2 7 2 3" xfId="6" xr:uid="{00000000-0005-0000-0000-00002B9C0000}"/>
    <cellStyle name="Valuta 2 7 2 3 2" xfId="110" xr:uid="{00000000-0005-0000-0000-00002C9C0000}"/>
    <cellStyle name="Valuta 2 7 2 3 2 2" xfId="132" xr:uid="{00000000-0005-0000-0000-00002D9C0000}"/>
    <cellStyle name="Valuta 2 7 2 3 2 2 2" xfId="10752" xr:uid="{00000000-0005-0000-0000-00002E9C0000}"/>
    <cellStyle name="Valuta 2 7 2 3 2 2 2 2" xfId="22170" xr:uid="{00000000-0005-0000-0000-00002F9C0000}"/>
    <cellStyle name="Valuta 2 7 2 3 2 2 2 2 2" xfId="45007" xr:uid="{00000000-0005-0000-0000-0000309C0000}"/>
    <cellStyle name="Valuta 2 7 2 3 2 2 2 3" xfId="33590" xr:uid="{00000000-0005-0000-0000-0000319C0000}"/>
    <cellStyle name="Valuta 2 7 2 3 2 2 3" xfId="16462" xr:uid="{00000000-0005-0000-0000-0000329C0000}"/>
    <cellStyle name="Valuta 2 7 2 3 2 2 3 2" xfId="39299" xr:uid="{00000000-0005-0000-0000-0000339C0000}"/>
    <cellStyle name="Valuta 2 7 2 3 2 2 4" xfId="27882" xr:uid="{00000000-0005-0000-0000-0000349C0000}"/>
    <cellStyle name="Valuta 2 7 2 3 2 2 5" xfId="5044" xr:uid="{00000000-0005-0000-0000-0000359C0000}"/>
    <cellStyle name="Valuta 2 7 2 3 2 3" xfId="7899" xr:uid="{00000000-0005-0000-0000-0000369C0000}"/>
    <cellStyle name="Valuta 2 7 2 3 2 3 2" xfId="19316" xr:uid="{00000000-0005-0000-0000-0000379C0000}"/>
    <cellStyle name="Valuta 2 7 2 3 2 3 2 2" xfId="42153" xr:uid="{00000000-0005-0000-0000-0000389C0000}"/>
    <cellStyle name="Valuta 2 7 2 3 2 3 3" xfId="30736" xr:uid="{00000000-0005-0000-0000-0000399C0000}"/>
    <cellStyle name="Valuta 2 7 2 3 2 4" xfId="13608" xr:uid="{00000000-0005-0000-0000-00003A9C0000}"/>
    <cellStyle name="Valuta 2 7 2 3 2 4 2" xfId="36445" xr:uid="{00000000-0005-0000-0000-00003B9C0000}"/>
    <cellStyle name="Valuta 2 7 2 3 2 5" xfId="25028" xr:uid="{00000000-0005-0000-0000-00003C9C0000}"/>
    <cellStyle name="Valuta 2 7 2 3 2 6" xfId="2188" xr:uid="{00000000-0005-0000-0000-00003D9C0000}"/>
    <cellStyle name="Valuta 2 7 2 3 3" xfId="121" xr:uid="{00000000-0005-0000-0000-00003E9C0000}"/>
    <cellStyle name="Valuta 2 7 2 3 3 2" xfId="9326" xr:uid="{00000000-0005-0000-0000-00003F9C0000}"/>
    <cellStyle name="Valuta 2 7 2 3 3 2 2" xfId="20743" xr:uid="{00000000-0005-0000-0000-0000409C0000}"/>
    <cellStyle name="Valuta 2 7 2 3 3 2 2 2" xfId="43580" xr:uid="{00000000-0005-0000-0000-0000419C0000}"/>
    <cellStyle name="Valuta 2 7 2 3 3 2 3" xfId="32163" xr:uid="{00000000-0005-0000-0000-0000429C0000}"/>
    <cellStyle name="Valuta 2 7 2 3 3 3" xfId="15035" xr:uid="{00000000-0005-0000-0000-0000439C0000}"/>
    <cellStyle name="Valuta 2 7 2 3 3 3 2" xfId="37872" xr:uid="{00000000-0005-0000-0000-0000449C0000}"/>
    <cellStyle name="Valuta 2 7 2 3 3 4" xfId="26455" xr:uid="{00000000-0005-0000-0000-0000459C0000}"/>
    <cellStyle name="Valuta 2 7 2 3 3 5" xfId="3617" xr:uid="{00000000-0005-0000-0000-0000469C0000}"/>
    <cellStyle name="Valuta 2 7 2 3 4" xfId="6472" xr:uid="{00000000-0005-0000-0000-0000479C0000}"/>
    <cellStyle name="Valuta 2 7 2 3 4 2" xfId="17889" xr:uid="{00000000-0005-0000-0000-0000489C0000}"/>
    <cellStyle name="Valuta 2 7 2 3 4 2 2" xfId="40726" xr:uid="{00000000-0005-0000-0000-0000499C0000}"/>
    <cellStyle name="Valuta 2 7 2 3 4 3" xfId="29309" xr:uid="{00000000-0005-0000-0000-00004A9C0000}"/>
    <cellStyle name="Valuta 2 7 2 3 5" xfId="12181" xr:uid="{00000000-0005-0000-0000-00004B9C0000}"/>
    <cellStyle name="Valuta 2 7 2 3 5 2" xfId="35018" xr:uid="{00000000-0005-0000-0000-00004C9C0000}"/>
    <cellStyle name="Valuta 2 7 2 3 6" xfId="23601" xr:uid="{00000000-0005-0000-0000-00004D9C0000}"/>
    <cellStyle name="Valuta 2 7 2 3 7" xfId="607" xr:uid="{00000000-0005-0000-0000-00004E9C0000}"/>
    <cellStyle name="Valuta 2 7 2 4" xfId="870" xr:uid="{00000000-0005-0000-0000-00004F9C0000}"/>
    <cellStyle name="Valuta 2 7 2 4 2" xfId="2405" xr:uid="{00000000-0005-0000-0000-0000509C0000}"/>
    <cellStyle name="Valuta 2 7 2 4 2 2" xfId="5261" xr:uid="{00000000-0005-0000-0000-0000519C0000}"/>
    <cellStyle name="Valuta 2 7 2 4 2 2 2" xfId="10969" xr:uid="{00000000-0005-0000-0000-0000529C0000}"/>
    <cellStyle name="Valuta 2 7 2 4 2 2 2 2" xfId="22387" xr:uid="{00000000-0005-0000-0000-0000539C0000}"/>
    <cellStyle name="Valuta 2 7 2 4 2 2 2 2 2" xfId="45224" xr:uid="{00000000-0005-0000-0000-0000549C0000}"/>
    <cellStyle name="Valuta 2 7 2 4 2 2 2 3" xfId="33807" xr:uid="{00000000-0005-0000-0000-0000559C0000}"/>
    <cellStyle name="Valuta 2 7 2 4 2 2 3" xfId="16679" xr:uid="{00000000-0005-0000-0000-0000569C0000}"/>
    <cellStyle name="Valuta 2 7 2 4 2 2 3 2" xfId="39516" xr:uid="{00000000-0005-0000-0000-0000579C0000}"/>
    <cellStyle name="Valuta 2 7 2 4 2 2 4" xfId="28099" xr:uid="{00000000-0005-0000-0000-0000589C0000}"/>
    <cellStyle name="Valuta 2 7 2 4 2 3" xfId="8116" xr:uid="{00000000-0005-0000-0000-0000599C0000}"/>
    <cellStyle name="Valuta 2 7 2 4 2 3 2" xfId="19533" xr:uid="{00000000-0005-0000-0000-00005A9C0000}"/>
    <cellStyle name="Valuta 2 7 2 4 2 3 2 2" xfId="42370" xr:uid="{00000000-0005-0000-0000-00005B9C0000}"/>
    <cellStyle name="Valuta 2 7 2 4 2 3 3" xfId="30953" xr:uid="{00000000-0005-0000-0000-00005C9C0000}"/>
    <cellStyle name="Valuta 2 7 2 4 2 4" xfId="13825" xr:uid="{00000000-0005-0000-0000-00005D9C0000}"/>
    <cellStyle name="Valuta 2 7 2 4 2 4 2" xfId="36662" xr:uid="{00000000-0005-0000-0000-00005E9C0000}"/>
    <cellStyle name="Valuta 2 7 2 4 2 5" xfId="25245" xr:uid="{00000000-0005-0000-0000-00005F9C0000}"/>
    <cellStyle name="Valuta 2 7 2 4 3" xfId="3834" xr:uid="{00000000-0005-0000-0000-0000609C0000}"/>
    <cellStyle name="Valuta 2 7 2 4 3 2" xfId="9543" xr:uid="{00000000-0005-0000-0000-0000619C0000}"/>
    <cellStyle name="Valuta 2 7 2 4 3 2 2" xfId="20960" xr:uid="{00000000-0005-0000-0000-0000629C0000}"/>
    <cellStyle name="Valuta 2 7 2 4 3 2 2 2" xfId="43797" xr:uid="{00000000-0005-0000-0000-0000639C0000}"/>
    <cellStyle name="Valuta 2 7 2 4 3 2 3" xfId="32380" xr:uid="{00000000-0005-0000-0000-0000649C0000}"/>
    <cellStyle name="Valuta 2 7 2 4 3 3" xfId="15252" xr:uid="{00000000-0005-0000-0000-0000659C0000}"/>
    <cellStyle name="Valuta 2 7 2 4 3 3 2" xfId="38089" xr:uid="{00000000-0005-0000-0000-0000669C0000}"/>
    <cellStyle name="Valuta 2 7 2 4 3 4" xfId="26672" xr:uid="{00000000-0005-0000-0000-0000679C0000}"/>
    <cellStyle name="Valuta 2 7 2 4 4" xfId="6689" xr:uid="{00000000-0005-0000-0000-0000689C0000}"/>
    <cellStyle name="Valuta 2 7 2 4 4 2" xfId="18106" xr:uid="{00000000-0005-0000-0000-0000699C0000}"/>
    <cellStyle name="Valuta 2 7 2 4 4 2 2" xfId="40943" xr:uid="{00000000-0005-0000-0000-00006A9C0000}"/>
    <cellStyle name="Valuta 2 7 2 4 4 3" xfId="29526" xr:uid="{00000000-0005-0000-0000-00006B9C0000}"/>
    <cellStyle name="Valuta 2 7 2 4 5" xfId="12398" xr:uid="{00000000-0005-0000-0000-00006C9C0000}"/>
    <cellStyle name="Valuta 2 7 2 4 5 2" xfId="35235" xr:uid="{00000000-0005-0000-0000-00006D9C0000}"/>
    <cellStyle name="Valuta 2 7 2 4 6" xfId="23818" xr:uid="{00000000-0005-0000-0000-00006E9C0000}"/>
    <cellStyle name="Valuta 2 7 2 5" xfId="1117" xr:uid="{00000000-0005-0000-0000-00006F9C0000}"/>
    <cellStyle name="Valuta 2 7 2 5 2" xfId="2622" xr:uid="{00000000-0005-0000-0000-0000709C0000}"/>
    <cellStyle name="Valuta 2 7 2 5 2 2" xfId="5478" xr:uid="{00000000-0005-0000-0000-0000719C0000}"/>
    <cellStyle name="Valuta 2 7 2 5 2 2 2" xfId="11186" xr:uid="{00000000-0005-0000-0000-0000729C0000}"/>
    <cellStyle name="Valuta 2 7 2 5 2 2 2 2" xfId="22604" xr:uid="{00000000-0005-0000-0000-0000739C0000}"/>
    <cellStyle name="Valuta 2 7 2 5 2 2 2 2 2" xfId="45441" xr:uid="{00000000-0005-0000-0000-0000749C0000}"/>
    <cellStyle name="Valuta 2 7 2 5 2 2 2 3" xfId="34024" xr:uid="{00000000-0005-0000-0000-0000759C0000}"/>
    <cellStyle name="Valuta 2 7 2 5 2 2 3" xfId="16896" xr:uid="{00000000-0005-0000-0000-0000769C0000}"/>
    <cellStyle name="Valuta 2 7 2 5 2 2 3 2" xfId="39733" xr:uid="{00000000-0005-0000-0000-0000779C0000}"/>
    <cellStyle name="Valuta 2 7 2 5 2 2 4" xfId="28316" xr:uid="{00000000-0005-0000-0000-0000789C0000}"/>
    <cellStyle name="Valuta 2 7 2 5 2 3" xfId="8333" xr:uid="{00000000-0005-0000-0000-0000799C0000}"/>
    <cellStyle name="Valuta 2 7 2 5 2 3 2" xfId="19750" xr:uid="{00000000-0005-0000-0000-00007A9C0000}"/>
    <cellStyle name="Valuta 2 7 2 5 2 3 2 2" xfId="42587" xr:uid="{00000000-0005-0000-0000-00007B9C0000}"/>
    <cellStyle name="Valuta 2 7 2 5 2 3 3" xfId="31170" xr:uid="{00000000-0005-0000-0000-00007C9C0000}"/>
    <cellStyle name="Valuta 2 7 2 5 2 4" xfId="14042" xr:uid="{00000000-0005-0000-0000-00007D9C0000}"/>
    <cellStyle name="Valuta 2 7 2 5 2 4 2" xfId="36879" xr:uid="{00000000-0005-0000-0000-00007E9C0000}"/>
    <cellStyle name="Valuta 2 7 2 5 2 5" xfId="25462" xr:uid="{00000000-0005-0000-0000-00007F9C0000}"/>
    <cellStyle name="Valuta 2 7 2 5 3" xfId="4051" xr:uid="{00000000-0005-0000-0000-0000809C0000}"/>
    <cellStyle name="Valuta 2 7 2 5 3 2" xfId="9760" xr:uid="{00000000-0005-0000-0000-0000819C0000}"/>
    <cellStyle name="Valuta 2 7 2 5 3 2 2" xfId="21177" xr:uid="{00000000-0005-0000-0000-0000829C0000}"/>
    <cellStyle name="Valuta 2 7 2 5 3 2 2 2" xfId="44014" xr:uid="{00000000-0005-0000-0000-0000839C0000}"/>
    <cellStyle name="Valuta 2 7 2 5 3 2 3" xfId="32597" xr:uid="{00000000-0005-0000-0000-0000849C0000}"/>
    <cellStyle name="Valuta 2 7 2 5 3 3" xfId="15469" xr:uid="{00000000-0005-0000-0000-0000859C0000}"/>
    <cellStyle name="Valuta 2 7 2 5 3 3 2" xfId="38306" xr:uid="{00000000-0005-0000-0000-0000869C0000}"/>
    <cellStyle name="Valuta 2 7 2 5 3 4" xfId="26889" xr:uid="{00000000-0005-0000-0000-0000879C0000}"/>
    <cellStyle name="Valuta 2 7 2 5 4" xfId="6906" xr:uid="{00000000-0005-0000-0000-0000889C0000}"/>
    <cellStyle name="Valuta 2 7 2 5 4 2" xfId="18323" xr:uid="{00000000-0005-0000-0000-0000899C0000}"/>
    <cellStyle name="Valuta 2 7 2 5 4 2 2" xfId="41160" xr:uid="{00000000-0005-0000-0000-00008A9C0000}"/>
    <cellStyle name="Valuta 2 7 2 5 4 3" xfId="29743" xr:uid="{00000000-0005-0000-0000-00008B9C0000}"/>
    <cellStyle name="Valuta 2 7 2 5 5" xfId="12615" xr:uid="{00000000-0005-0000-0000-00008C9C0000}"/>
    <cellStyle name="Valuta 2 7 2 5 5 2" xfId="35452" xr:uid="{00000000-0005-0000-0000-00008D9C0000}"/>
    <cellStyle name="Valuta 2 7 2 5 6" xfId="24035" xr:uid="{00000000-0005-0000-0000-00008E9C0000}"/>
    <cellStyle name="Valuta 2 7 2 6" xfId="1364" xr:uid="{00000000-0005-0000-0000-00008F9C0000}"/>
    <cellStyle name="Valuta 2 7 2 6 2" xfId="2839" xr:uid="{00000000-0005-0000-0000-0000909C0000}"/>
    <cellStyle name="Valuta 2 7 2 6 2 2" xfId="5695" xr:uid="{00000000-0005-0000-0000-0000919C0000}"/>
    <cellStyle name="Valuta 2 7 2 6 2 2 2" xfId="11403" xr:uid="{00000000-0005-0000-0000-0000929C0000}"/>
    <cellStyle name="Valuta 2 7 2 6 2 2 2 2" xfId="22821" xr:uid="{00000000-0005-0000-0000-0000939C0000}"/>
    <cellStyle name="Valuta 2 7 2 6 2 2 2 2 2" xfId="45658" xr:uid="{00000000-0005-0000-0000-0000949C0000}"/>
    <cellStyle name="Valuta 2 7 2 6 2 2 2 3" xfId="34241" xr:uid="{00000000-0005-0000-0000-0000959C0000}"/>
    <cellStyle name="Valuta 2 7 2 6 2 2 3" xfId="17113" xr:uid="{00000000-0005-0000-0000-0000969C0000}"/>
    <cellStyle name="Valuta 2 7 2 6 2 2 3 2" xfId="39950" xr:uid="{00000000-0005-0000-0000-0000979C0000}"/>
    <cellStyle name="Valuta 2 7 2 6 2 2 4" xfId="28533" xr:uid="{00000000-0005-0000-0000-0000989C0000}"/>
    <cellStyle name="Valuta 2 7 2 6 2 3" xfId="8550" xr:uid="{00000000-0005-0000-0000-0000999C0000}"/>
    <cellStyle name="Valuta 2 7 2 6 2 3 2" xfId="19967" xr:uid="{00000000-0005-0000-0000-00009A9C0000}"/>
    <cellStyle name="Valuta 2 7 2 6 2 3 2 2" xfId="42804" xr:uid="{00000000-0005-0000-0000-00009B9C0000}"/>
    <cellStyle name="Valuta 2 7 2 6 2 3 3" xfId="31387" xr:uid="{00000000-0005-0000-0000-00009C9C0000}"/>
    <cellStyle name="Valuta 2 7 2 6 2 4" xfId="14259" xr:uid="{00000000-0005-0000-0000-00009D9C0000}"/>
    <cellStyle name="Valuta 2 7 2 6 2 4 2" xfId="37096" xr:uid="{00000000-0005-0000-0000-00009E9C0000}"/>
    <cellStyle name="Valuta 2 7 2 6 2 5" xfId="25679" xr:uid="{00000000-0005-0000-0000-00009F9C0000}"/>
    <cellStyle name="Valuta 2 7 2 6 3" xfId="4268" xr:uid="{00000000-0005-0000-0000-0000A09C0000}"/>
    <cellStyle name="Valuta 2 7 2 6 3 2" xfId="9977" xr:uid="{00000000-0005-0000-0000-0000A19C0000}"/>
    <cellStyle name="Valuta 2 7 2 6 3 2 2" xfId="21394" xr:uid="{00000000-0005-0000-0000-0000A29C0000}"/>
    <cellStyle name="Valuta 2 7 2 6 3 2 2 2" xfId="44231" xr:uid="{00000000-0005-0000-0000-0000A39C0000}"/>
    <cellStyle name="Valuta 2 7 2 6 3 2 3" xfId="32814" xr:uid="{00000000-0005-0000-0000-0000A49C0000}"/>
    <cellStyle name="Valuta 2 7 2 6 3 3" xfId="15686" xr:uid="{00000000-0005-0000-0000-0000A59C0000}"/>
    <cellStyle name="Valuta 2 7 2 6 3 3 2" xfId="38523" xr:uid="{00000000-0005-0000-0000-0000A69C0000}"/>
    <cellStyle name="Valuta 2 7 2 6 3 4" xfId="27106" xr:uid="{00000000-0005-0000-0000-0000A79C0000}"/>
    <cellStyle name="Valuta 2 7 2 6 4" xfId="7123" xr:uid="{00000000-0005-0000-0000-0000A89C0000}"/>
    <cellStyle name="Valuta 2 7 2 6 4 2" xfId="18540" xr:uid="{00000000-0005-0000-0000-0000A99C0000}"/>
    <cellStyle name="Valuta 2 7 2 6 4 2 2" xfId="41377" xr:uid="{00000000-0005-0000-0000-0000AA9C0000}"/>
    <cellStyle name="Valuta 2 7 2 6 4 3" xfId="29960" xr:uid="{00000000-0005-0000-0000-0000AB9C0000}"/>
    <cellStyle name="Valuta 2 7 2 6 5" xfId="12832" xr:uid="{00000000-0005-0000-0000-0000AC9C0000}"/>
    <cellStyle name="Valuta 2 7 2 6 5 2" xfId="35669" xr:uid="{00000000-0005-0000-0000-0000AD9C0000}"/>
    <cellStyle name="Valuta 2 7 2 6 6" xfId="24252" xr:uid="{00000000-0005-0000-0000-0000AE9C0000}"/>
    <cellStyle name="Valuta 2 7 2 7" xfId="1611" xr:uid="{00000000-0005-0000-0000-0000AF9C0000}"/>
    <cellStyle name="Valuta 2 7 2 7 2" xfId="3056" xr:uid="{00000000-0005-0000-0000-0000B09C0000}"/>
    <cellStyle name="Valuta 2 7 2 7 2 2" xfId="5912" xr:uid="{00000000-0005-0000-0000-0000B19C0000}"/>
    <cellStyle name="Valuta 2 7 2 7 2 2 2" xfId="11620" xr:uid="{00000000-0005-0000-0000-0000B29C0000}"/>
    <cellStyle name="Valuta 2 7 2 7 2 2 2 2" xfId="23038" xr:uid="{00000000-0005-0000-0000-0000B39C0000}"/>
    <cellStyle name="Valuta 2 7 2 7 2 2 2 2 2" xfId="45875" xr:uid="{00000000-0005-0000-0000-0000B49C0000}"/>
    <cellStyle name="Valuta 2 7 2 7 2 2 2 3" xfId="34458" xr:uid="{00000000-0005-0000-0000-0000B59C0000}"/>
    <cellStyle name="Valuta 2 7 2 7 2 2 3" xfId="17330" xr:uid="{00000000-0005-0000-0000-0000B69C0000}"/>
    <cellStyle name="Valuta 2 7 2 7 2 2 3 2" xfId="40167" xr:uid="{00000000-0005-0000-0000-0000B79C0000}"/>
    <cellStyle name="Valuta 2 7 2 7 2 2 4" xfId="28750" xr:uid="{00000000-0005-0000-0000-0000B89C0000}"/>
    <cellStyle name="Valuta 2 7 2 7 2 3" xfId="8767" xr:uid="{00000000-0005-0000-0000-0000B99C0000}"/>
    <cellStyle name="Valuta 2 7 2 7 2 3 2" xfId="20184" xr:uid="{00000000-0005-0000-0000-0000BA9C0000}"/>
    <cellStyle name="Valuta 2 7 2 7 2 3 2 2" xfId="43021" xr:uid="{00000000-0005-0000-0000-0000BB9C0000}"/>
    <cellStyle name="Valuta 2 7 2 7 2 3 3" xfId="31604" xr:uid="{00000000-0005-0000-0000-0000BC9C0000}"/>
    <cellStyle name="Valuta 2 7 2 7 2 4" xfId="14476" xr:uid="{00000000-0005-0000-0000-0000BD9C0000}"/>
    <cellStyle name="Valuta 2 7 2 7 2 4 2" xfId="37313" xr:uid="{00000000-0005-0000-0000-0000BE9C0000}"/>
    <cellStyle name="Valuta 2 7 2 7 2 5" xfId="25896" xr:uid="{00000000-0005-0000-0000-0000BF9C0000}"/>
    <cellStyle name="Valuta 2 7 2 7 3" xfId="4485" xr:uid="{00000000-0005-0000-0000-0000C09C0000}"/>
    <cellStyle name="Valuta 2 7 2 7 3 2" xfId="10194" xr:uid="{00000000-0005-0000-0000-0000C19C0000}"/>
    <cellStyle name="Valuta 2 7 2 7 3 2 2" xfId="21611" xr:uid="{00000000-0005-0000-0000-0000C29C0000}"/>
    <cellStyle name="Valuta 2 7 2 7 3 2 2 2" xfId="44448" xr:uid="{00000000-0005-0000-0000-0000C39C0000}"/>
    <cellStyle name="Valuta 2 7 2 7 3 2 3" xfId="33031" xr:uid="{00000000-0005-0000-0000-0000C49C0000}"/>
    <cellStyle name="Valuta 2 7 2 7 3 3" xfId="15903" xr:uid="{00000000-0005-0000-0000-0000C59C0000}"/>
    <cellStyle name="Valuta 2 7 2 7 3 3 2" xfId="38740" xr:uid="{00000000-0005-0000-0000-0000C69C0000}"/>
    <cellStyle name="Valuta 2 7 2 7 3 4" xfId="27323" xr:uid="{00000000-0005-0000-0000-0000C79C0000}"/>
    <cellStyle name="Valuta 2 7 2 7 4" xfId="7340" xr:uid="{00000000-0005-0000-0000-0000C89C0000}"/>
    <cellStyle name="Valuta 2 7 2 7 4 2" xfId="18757" xr:uid="{00000000-0005-0000-0000-0000C99C0000}"/>
    <cellStyle name="Valuta 2 7 2 7 4 2 2" xfId="41594" xr:uid="{00000000-0005-0000-0000-0000CA9C0000}"/>
    <cellStyle name="Valuta 2 7 2 7 4 3" xfId="30177" xr:uid="{00000000-0005-0000-0000-0000CB9C0000}"/>
    <cellStyle name="Valuta 2 7 2 7 5" xfId="13049" xr:uid="{00000000-0005-0000-0000-0000CC9C0000}"/>
    <cellStyle name="Valuta 2 7 2 7 5 2" xfId="35886" xr:uid="{00000000-0005-0000-0000-0000CD9C0000}"/>
    <cellStyle name="Valuta 2 7 2 7 6" xfId="24469" xr:uid="{00000000-0005-0000-0000-0000CE9C0000}"/>
    <cellStyle name="Valuta 2 7 2 8" xfId="175" xr:uid="{00000000-0005-0000-0000-0000CF9C0000}"/>
    <cellStyle name="Valuta 2 7 2 8 2" xfId="1829" xr:uid="{00000000-0005-0000-0000-0000D09C0000}"/>
    <cellStyle name="Valuta 2 7 2 8 2 2" xfId="4685" xr:uid="{00000000-0005-0000-0000-0000D19C0000}"/>
    <cellStyle name="Valuta 2 7 2 8 2 2 2" xfId="10394" xr:uid="{00000000-0005-0000-0000-0000D29C0000}"/>
    <cellStyle name="Valuta 2 7 2 8 2 2 2 2" xfId="21811" xr:uid="{00000000-0005-0000-0000-0000D39C0000}"/>
    <cellStyle name="Valuta 2 7 2 8 2 2 2 2 2" xfId="44648" xr:uid="{00000000-0005-0000-0000-0000D49C0000}"/>
    <cellStyle name="Valuta 2 7 2 8 2 2 2 3" xfId="33231" xr:uid="{00000000-0005-0000-0000-0000D59C0000}"/>
    <cellStyle name="Valuta 2 7 2 8 2 2 3" xfId="16103" xr:uid="{00000000-0005-0000-0000-0000D69C0000}"/>
    <cellStyle name="Valuta 2 7 2 8 2 2 3 2" xfId="38940" xr:uid="{00000000-0005-0000-0000-0000D79C0000}"/>
    <cellStyle name="Valuta 2 7 2 8 2 2 4" xfId="27523" xr:uid="{00000000-0005-0000-0000-0000D89C0000}"/>
    <cellStyle name="Valuta 2 7 2 8 2 3" xfId="7540" xr:uid="{00000000-0005-0000-0000-0000D99C0000}"/>
    <cellStyle name="Valuta 2 7 2 8 2 3 2" xfId="18957" xr:uid="{00000000-0005-0000-0000-0000DA9C0000}"/>
    <cellStyle name="Valuta 2 7 2 8 2 3 2 2" xfId="41794" xr:uid="{00000000-0005-0000-0000-0000DB9C0000}"/>
    <cellStyle name="Valuta 2 7 2 8 2 3 3" xfId="30377" xr:uid="{00000000-0005-0000-0000-0000DC9C0000}"/>
    <cellStyle name="Valuta 2 7 2 8 2 4" xfId="13249" xr:uid="{00000000-0005-0000-0000-0000DD9C0000}"/>
    <cellStyle name="Valuta 2 7 2 8 2 4 2" xfId="36086" xr:uid="{00000000-0005-0000-0000-0000DE9C0000}"/>
    <cellStyle name="Valuta 2 7 2 8 2 5" xfId="24669" xr:uid="{00000000-0005-0000-0000-0000DF9C0000}"/>
    <cellStyle name="Valuta 2 7 2 8 3" xfId="3258" xr:uid="{00000000-0005-0000-0000-0000E09C0000}"/>
    <cellStyle name="Valuta 2 7 2 8 3 2" xfId="8967" xr:uid="{00000000-0005-0000-0000-0000E19C0000}"/>
    <cellStyle name="Valuta 2 7 2 8 3 2 2" xfId="20384" xr:uid="{00000000-0005-0000-0000-0000E29C0000}"/>
    <cellStyle name="Valuta 2 7 2 8 3 2 2 2" xfId="43221" xr:uid="{00000000-0005-0000-0000-0000E39C0000}"/>
    <cellStyle name="Valuta 2 7 2 8 3 2 3" xfId="31804" xr:uid="{00000000-0005-0000-0000-0000E49C0000}"/>
    <cellStyle name="Valuta 2 7 2 8 3 3" xfId="14676" xr:uid="{00000000-0005-0000-0000-0000E59C0000}"/>
    <cellStyle name="Valuta 2 7 2 8 3 3 2" xfId="37513" xr:uid="{00000000-0005-0000-0000-0000E69C0000}"/>
    <cellStyle name="Valuta 2 7 2 8 3 4" xfId="26096" xr:uid="{00000000-0005-0000-0000-0000E79C0000}"/>
    <cellStyle name="Valuta 2 7 2 8 4" xfId="6113" xr:uid="{00000000-0005-0000-0000-0000E89C0000}"/>
    <cellStyle name="Valuta 2 7 2 8 4 2" xfId="17530" xr:uid="{00000000-0005-0000-0000-0000E99C0000}"/>
    <cellStyle name="Valuta 2 7 2 8 4 2 2" xfId="40367" xr:uid="{00000000-0005-0000-0000-0000EA9C0000}"/>
    <cellStyle name="Valuta 2 7 2 8 4 3" xfId="28950" xr:uid="{00000000-0005-0000-0000-0000EB9C0000}"/>
    <cellStyle name="Valuta 2 7 2 8 5" xfId="11822" xr:uid="{00000000-0005-0000-0000-0000EC9C0000}"/>
    <cellStyle name="Valuta 2 7 2 8 5 2" xfId="34659" xr:uid="{00000000-0005-0000-0000-0000ED9C0000}"/>
    <cellStyle name="Valuta 2 7 2 8 6" xfId="23242" xr:uid="{00000000-0005-0000-0000-0000EE9C0000}"/>
    <cellStyle name="Valuta 2 7 2 9" xfId="1771" xr:uid="{00000000-0005-0000-0000-0000EF9C0000}"/>
    <cellStyle name="Valuta 2 7 2 9 2" xfId="4627" xr:uid="{00000000-0005-0000-0000-0000F09C0000}"/>
    <cellStyle name="Valuta 2 7 2 9 2 2" xfId="10336" xr:uid="{00000000-0005-0000-0000-0000F19C0000}"/>
    <cellStyle name="Valuta 2 7 2 9 2 2 2" xfId="21753" xr:uid="{00000000-0005-0000-0000-0000F29C0000}"/>
    <cellStyle name="Valuta 2 7 2 9 2 2 2 2" xfId="44590" xr:uid="{00000000-0005-0000-0000-0000F39C0000}"/>
    <cellStyle name="Valuta 2 7 2 9 2 2 3" xfId="33173" xr:uid="{00000000-0005-0000-0000-0000F49C0000}"/>
    <cellStyle name="Valuta 2 7 2 9 2 3" xfId="16045" xr:uid="{00000000-0005-0000-0000-0000F59C0000}"/>
    <cellStyle name="Valuta 2 7 2 9 2 3 2" xfId="38882" xr:uid="{00000000-0005-0000-0000-0000F69C0000}"/>
    <cellStyle name="Valuta 2 7 2 9 2 4" xfId="27465" xr:uid="{00000000-0005-0000-0000-0000F79C0000}"/>
    <cellStyle name="Valuta 2 7 2 9 3" xfId="7482" xr:uid="{00000000-0005-0000-0000-0000F89C0000}"/>
    <cellStyle name="Valuta 2 7 2 9 3 2" xfId="18899" xr:uid="{00000000-0005-0000-0000-0000F99C0000}"/>
    <cellStyle name="Valuta 2 7 2 9 3 2 2" xfId="41736" xr:uid="{00000000-0005-0000-0000-0000FA9C0000}"/>
    <cellStyle name="Valuta 2 7 2 9 3 3" xfId="30319" xr:uid="{00000000-0005-0000-0000-0000FB9C0000}"/>
    <cellStyle name="Valuta 2 7 2 9 4" xfId="13191" xr:uid="{00000000-0005-0000-0000-0000FC9C0000}"/>
    <cellStyle name="Valuta 2 7 2 9 4 2" xfId="36028" xr:uid="{00000000-0005-0000-0000-0000FD9C0000}"/>
    <cellStyle name="Valuta 2 7 2 9 5" xfId="24611" xr:uid="{00000000-0005-0000-0000-0000FE9C0000}"/>
    <cellStyle name="Valuta 2 7 3" xfId="96" xr:uid="{00000000-0005-0000-0000-0000FF9C0000}"/>
    <cellStyle name="Valuta 2 7 3 10" xfId="6082" xr:uid="{00000000-0005-0000-0000-0000009D0000}"/>
    <cellStyle name="Valuta 2 7 3 10 2" xfId="17499" xr:uid="{00000000-0005-0000-0000-0000019D0000}"/>
    <cellStyle name="Valuta 2 7 3 10 2 2" xfId="40336" xr:uid="{00000000-0005-0000-0000-0000029D0000}"/>
    <cellStyle name="Valuta 2 7 3 10 3" xfId="28919" xr:uid="{00000000-0005-0000-0000-0000039D0000}"/>
    <cellStyle name="Valuta 2 7 3 11" xfId="11791" xr:uid="{00000000-0005-0000-0000-0000049D0000}"/>
    <cellStyle name="Valuta 2 7 3 11 2" xfId="34628" xr:uid="{00000000-0005-0000-0000-0000059D0000}"/>
    <cellStyle name="Valuta 2 7 3 12" xfId="23211" xr:uid="{00000000-0005-0000-0000-0000069D0000}"/>
    <cellStyle name="Valuta 2 7 3 2" xfId="620" xr:uid="{00000000-0005-0000-0000-0000079D0000}"/>
    <cellStyle name="Valuta 2 7 3 2 2" xfId="2194" xr:uid="{00000000-0005-0000-0000-0000089D0000}"/>
    <cellStyle name="Valuta 2 7 3 2 2 2" xfId="5050" xr:uid="{00000000-0005-0000-0000-0000099D0000}"/>
    <cellStyle name="Valuta 2 7 3 2 2 2 2" xfId="10758" xr:uid="{00000000-0005-0000-0000-00000A9D0000}"/>
    <cellStyle name="Valuta 2 7 3 2 2 2 2 2" xfId="22176" xr:uid="{00000000-0005-0000-0000-00000B9D0000}"/>
    <cellStyle name="Valuta 2 7 3 2 2 2 2 2 2" xfId="45013" xr:uid="{00000000-0005-0000-0000-00000C9D0000}"/>
    <cellStyle name="Valuta 2 7 3 2 2 2 2 3" xfId="33596" xr:uid="{00000000-0005-0000-0000-00000D9D0000}"/>
    <cellStyle name="Valuta 2 7 3 2 2 2 3" xfId="16468" xr:uid="{00000000-0005-0000-0000-00000E9D0000}"/>
    <cellStyle name="Valuta 2 7 3 2 2 2 3 2" xfId="39305" xr:uid="{00000000-0005-0000-0000-00000F9D0000}"/>
    <cellStyle name="Valuta 2 7 3 2 2 2 4" xfId="27888" xr:uid="{00000000-0005-0000-0000-0000109D0000}"/>
    <cellStyle name="Valuta 2 7 3 2 2 3" xfId="7905" xr:uid="{00000000-0005-0000-0000-0000119D0000}"/>
    <cellStyle name="Valuta 2 7 3 2 2 3 2" xfId="19322" xr:uid="{00000000-0005-0000-0000-0000129D0000}"/>
    <cellStyle name="Valuta 2 7 3 2 2 3 2 2" xfId="42159" xr:uid="{00000000-0005-0000-0000-0000139D0000}"/>
    <cellStyle name="Valuta 2 7 3 2 2 3 3" xfId="30742" xr:uid="{00000000-0005-0000-0000-0000149D0000}"/>
    <cellStyle name="Valuta 2 7 3 2 2 4" xfId="13614" xr:uid="{00000000-0005-0000-0000-0000159D0000}"/>
    <cellStyle name="Valuta 2 7 3 2 2 4 2" xfId="36451" xr:uid="{00000000-0005-0000-0000-0000169D0000}"/>
    <cellStyle name="Valuta 2 7 3 2 2 5" xfId="25034" xr:uid="{00000000-0005-0000-0000-0000179D0000}"/>
    <cellStyle name="Valuta 2 7 3 2 3" xfId="3623" xr:uid="{00000000-0005-0000-0000-0000189D0000}"/>
    <cellStyle name="Valuta 2 7 3 2 3 2" xfId="9332" xr:uid="{00000000-0005-0000-0000-0000199D0000}"/>
    <cellStyle name="Valuta 2 7 3 2 3 2 2" xfId="20749" xr:uid="{00000000-0005-0000-0000-00001A9D0000}"/>
    <cellStyle name="Valuta 2 7 3 2 3 2 2 2" xfId="43586" xr:uid="{00000000-0005-0000-0000-00001B9D0000}"/>
    <cellStyle name="Valuta 2 7 3 2 3 2 3" xfId="32169" xr:uid="{00000000-0005-0000-0000-00001C9D0000}"/>
    <cellStyle name="Valuta 2 7 3 2 3 3" xfId="15041" xr:uid="{00000000-0005-0000-0000-00001D9D0000}"/>
    <cellStyle name="Valuta 2 7 3 2 3 3 2" xfId="37878" xr:uid="{00000000-0005-0000-0000-00001E9D0000}"/>
    <cellStyle name="Valuta 2 7 3 2 3 4" xfId="26461" xr:uid="{00000000-0005-0000-0000-00001F9D0000}"/>
    <cellStyle name="Valuta 2 7 3 2 4" xfId="6478" xr:uid="{00000000-0005-0000-0000-0000209D0000}"/>
    <cellStyle name="Valuta 2 7 3 2 4 2" xfId="17895" xr:uid="{00000000-0005-0000-0000-0000219D0000}"/>
    <cellStyle name="Valuta 2 7 3 2 4 2 2" xfId="40732" xr:uid="{00000000-0005-0000-0000-0000229D0000}"/>
    <cellStyle name="Valuta 2 7 3 2 4 3" xfId="29315" xr:uid="{00000000-0005-0000-0000-0000239D0000}"/>
    <cellStyle name="Valuta 2 7 3 2 5" xfId="12187" xr:uid="{00000000-0005-0000-0000-0000249D0000}"/>
    <cellStyle name="Valuta 2 7 3 2 5 2" xfId="35024" xr:uid="{00000000-0005-0000-0000-0000259D0000}"/>
    <cellStyle name="Valuta 2 7 3 2 6" xfId="23607" xr:uid="{00000000-0005-0000-0000-0000269D0000}"/>
    <cellStyle name="Valuta 2 7 3 3" xfId="881" xr:uid="{00000000-0005-0000-0000-0000279D0000}"/>
    <cellStyle name="Valuta 2 7 3 3 2" xfId="2411" xr:uid="{00000000-0005-0000-0000-0000289D0000}"/>
    <cellStyle name="Valuta 2 7 3 3 2 2" xfId="5267" xr:uid="{00000000-0005-0000-0000-0000299D0000}"/>
    <cellStyle name="Valuta 2 7 3 3 2 2 2" xfId="10975" xr:uid="{00000000-0005-0000-0000-00002A9D0000}"/>
    <cellStyle name="Valuta 2 7 3 3 2 2 2 2" xfId="22393" xr:uid="{00000000-0005-0000-0000-00002B9D0000}"/>
    <cellStyle name="Valuta 2 7 3 3 2 2 2 2 2" xfId="45230" xr:uid="{00000000-0005-0000-0000-00002C9D0000}"/>
    <cellStyle name="Valuta 2 7 3 3 2 2 2 3" xfId="33813" xr:uid="{00000000-0005-0000-0000-00002D9D0000}"/>
    <cellStyle name="Valuta 2 7 3 3 2 2 3" xfId="16685" xr:uid="{00000000-0005-0000-0000-00002E9D0000}"/>
    <cellStyle name="Valuta 2 7 3 3 2 2 3 2" xfId="39522" xr:uid="{00000000-0005-0000-0000-00002F9D0000}"/>
    <cellStyle name="Valuta 2 7 3 3 2 2 4" xfId="28105" xr:uid="{00000000-0005-0000-0000-0000309D0000}"/>
    <cellStyle name="Valuta 2 7 3 3 2 3" xfId="8122" xr:uid="{00000000-0005-0000-0000-0000319D0000}"/>
    <cellStyle name="Valuta 2 7 3 3 2 3 2" xfId="19539" xr:uid="{00000000-0005-0000-0000-0000329D0000}"/>
    <cellStyle name="Valuta 2 7 3 3 2 3 2 2" xfId="42376" xr:uid="{00000000-0005-0000-0000-0000339D0000}"/>
    <cellStyle name="Valuta 2 7 3 3 2 3 3" xfId="30959" xr:uid="{00000000-0005-0000-0000-0000349D0000}"/>
    <cellStyle name="Valuta 2 7 3 3 2 4" xfId="13831" xr:uid="{00000000-0005-0000-0000-0000359D0000}"/>
    <cellStyle name="Valuta 2 7 3 3 2 4 2" xfId="36668" xr:uid="{00000000-0005-0000-0000-0000369D0000}"/>
    <cellStyle name="Valuta 2 7 3 3 2 5" xfId="25251" xr:uid="{00000000-0005-0000-0000-0000379D0000}"/>
    <cellStyle name="Valuta 2 7 3 3 3" xfId="3840" xr:uid="{00000000-0005-0000-0000-0000389D0000}"/>
    <cellStyle name="Valuta 2 7 3 3 3 2" xfId="9549" xr:uid="{00000000-0005-0000-0000-0000399D0000}"/>
    <cellStyle name="Valuta 2 7 3 3 3 2 2" xfId="20966" xr:uid="{00000000-0005-0000-0000-00003A9D0000}"/>
    <cellStyle name="Valuta 2 7 3 3 3 2 2 2" xfId="43803" xr:uid="{00000000-0005-0000-0000-00003B9D0000}"/>
    <cellStyle name="Valuta 2 7 3 3 3 2 3" xfId="32386" xr:uid="{00000000-0005-0000-0000-00003C9D0000}"/>
    <cellStyle name="Valuta 2 7 3 3 3 3" xfId="15258" xr:uid="{00000000-0005-0000-0000-00003D9D0000}"/>
    <cellStyle name="Valuta 2 7 3 3 3 3 2" xfId="38095" xr:uid="{00000000-0005-0000-0000-00003E9D0000}"/>
    <cellStyle name="Valuta 2 7 3 3 3 4" xfId="26678" xr:uid="{00000000-0005-0000-0000-00003F9D0000}"/>
    <cellStyle name="Valuta 2 7 3 3 4" xfId="6695" xr:uid="{00000000-0005-0000-0000-0000409D0000}"/>
    <cellStyle name="Valuta 2 7 3 3 4 2" xfId="18112" xr:uid="{00000000-0005-0000-0000-0000419D0000}"/>
    <cellStyle name="Valuta 2 7 3 3 4 2 2" xfId="40949" xr:uid="{00000000-0005-0000-0000-0000429D0000}"/>
    <cellStyle name="Valuta 2 7 3 3 4 3" xfId="29532" xr:uid="{00000000-0005-0000-0000-0000439D0000}"/>
    <cellStyle name="Valuta 2 7 3 3 5" xfId="12404" xr:uid="{00000000-0005-0000-0000-0000449D0000}"/>
    <cellStyle name="Valuta 2 7 3 3 5 2" xfId="35241" xr:uid="{00000000-0005-0000-0000-0000459D0000}"/>
    <cellStyle name="Valuta 2 7 3 3 6" xfId="23824" xr:uid="{00000000-0005-0000-0000-0000469D0000}"/>
    <cellStyle name="Valuta 2 7 3 4" xfId="1128" xr:uid="{00000000-0005-0000-0000-0000479D0000}"/>
    <cellStyle name="Valuta 2 7 3 4 2" xfId="2628" xr:uid="{00000000-0005-0000-0000-0000489D0000}"/>
    <cellStyle name="Valuta 2 7 3 4 2 2" xfId="5484" xr:uid="{00000000-0005-0000-0000-0000499D0000}"/>
    <cellStyle name="Valuta 2 7 3 4 2 2 2" xfId="11192" xr:uid="{00000000-0005-0000-0000-00004A9D0000}"/>
    <cellStyle name="Valuta 2 7 3 4 2 2 2 2" xfId="22610" xr:uid="{00000000-0005-0000-0000-00004B9D0000}"/>
    <cellStyle name="Valuta 2 7 3 4 2 2 2 2 2" xfId="45447" xr:uid="{00000000-0005-0000-0000-00004C9D0000}"/>
    <cellStyle name="Valuta 2 7 3 4 2 2 2 3" xfId="34030" xr:uid="{00000000-0005-0000-0000-00004D9D0000}"/>
    <cellStyle name="Valuta 2 7 3 4 2 2 3" xfId="16902" xr:uid="{00000000-0005-0000-0000-00004E9D0000}"/>
    <cellStyle name="Valuta 2 7 3 4 2 2 3 2" xfId="39739" xr:uid="{00000000-0005-0000-0000-00004F9D0000}"/>
    <cellStyle name="Valuta 2 7 3 4 2 2 4" xfId="28322" xr:uid="{00000000-0005-0000-0000-0000509D0000}"/>
    <cellStyle name="Valuta 2 7 3 4 2 3" xfId="8339" xr:uid="{00000000-0005-0000-0000-0000519D0000}"/>
    <cellStyle name="Valuta 2 7 3 4 2 3 2" xfId="19756" xr:uid="{00000000-0005-0000-0000-0000529D0000}"/>
    <cellStyle name="Valuta 2 7 3 4 2 3 2 2" xfId="42593" xr:uid="{00000000-0005-0000-0000-0000539D0000}"/>
    <cellStyle name="Valuta 2 7 3 4 2 3 3" xfId="31176" xr:uid="{00000000-0005-0000-0000-0000549D0000}"/>
    <cellStyle name="Valuta 2 7 3 4 2 4" xfId="14048" xr:uid="{00000000-0005-0000-0000-0000559D0000}"/>
    <cellStyle name="Valuta 2 7 3 4 2 4 2" xfId="36885" xr:uid="{00000000-0005-0000-0000-0000569D0000}"/>
    <cellStyle name="Valuta 2 7 3 4 2 5" xfId="25468" xr:uid="{00000000-0005-0000-0000-0000579D0000}"/>
    <cellStyle name="Valuta 2 7 3 4 3" xfId="4057" xr:uid="{00000000-0005-0000-0000-0000589D0000}"/>
    <cellStyle name="Valuta 2 7 3 4 3 2" xfId="9766" xr:uid="{00000000-0005-0000-0000-0000599D0000}"/>
    <cellStyle name="Valuta 2 7 3 4 3 2 2" xfId="21183" xr:uid="{00000000-0005-0000-0000-00005A9D0000}"/>
    <cellStyle name="Valuta 2 7 3 4 3 2 2 2" xfId="44020" xr:uid="{00000000-0005-0000-0000-00005B9D0000}"/>
    <cellStyle name="Valuta 2 7 3 4 3 2 3" xfId="32603" xr:uid="{00000000-0005-0000-0000-00005C9D0000}"/>
    <cellStyle name="Valuta 2 7 3 4 3 3" xfId="15475" xr:uid="{00000000-0005-0000-0000-00005D9D0000}"/>
    <cellStyle name="Valuta 2 7 3 4 3 3 2" xfId="38312" xr:uid="{00000000-0005-0000-0000-00005E9D0000}"/>
    <cellStyle name="Valuta 2 7 3 4 3 4" xfId="26895" xr:uid="{00000000-0005-0000-0000-00005F9D0000}"/>
    <cellStyle name="Valuta 2 7 3 4 4" xfId="6912" xr:uid="{00000000-0005-0000-0000-0000609D0000}"/>
    <cellStyle name="Valuta 2 7 3 4 4 2" xfId="18329" xr:uid="{00000000-0005-0000-0000-0000619D0000}"/>
    <cellStyle name="Valuta 2 7 3 4 4 2 2" xfId="41166" xr:uid="{00000000-0005-0000-0000-0000629D0000}"/>
    <cellStyle name="Valuta 2 7 3 4 4 3" xfId="29749" xr:uid="{00000000-0005-0000-0000-0000639D0000}"/>
    <cellStyle name="Valuta 2 7 3 4 5" xfId="12621" xr:uid="{00000000-0005-0000-0000-0000649D0000}"/>
    <cellStyle name="Valuta 2 7 3 4 5 2" xfId="35458" xr:uid="{00000000-0005-0000-0000-0000659D0000}"/>
    <cellStyle name="Valuta 2 7 3 4 6" xfId="24041" xr:uid="{00000000-0005-0000-0000-0000669D0000}"/>
    <cellStyle name="Valuta 2 7 3 5" xfId="1375" xr:uid="{00000000-0005-0000-0000-0000679D0000}"/>
    <cellStyle name="Valuta 2 7 3 5 2" xfId="2845" xr:uid="{00000000-0005-0000-0000-0000689D0000}"/>
    <cellStyle name="Valuta 2 7 3 5 2 2" xfId="5701" xr:uid="{00000000-0005-0000-0000-0000699D0000}"/>
    <cellStyle name="Valuta 2 7 3 5 2 2 2" xfId="11409" xr:uid="{00000000-0005-0000-0000-00006A9D0000}"/>
    <cellStyle name="Valuta 2 7 3 5 2 2 2 2" xfId="22827" xr:uid="{00000000-0005-0000-0000-00006B9D0000}"/>
    <cellStyle name="Valuta 2 7 3 5 2 2 2 2 2" xfId="45664" xr:uid="{00000000-0005-0000-0000-00006C9D0000}"/>
    <cellStyle name="Valuta 2 7 3 5 2 2 2 3" xfId="34247" xr:uid="{00000000-0005-0000-0000-00006D9D0000}"/>
    <cellStyle name="Valuta 2 7 3 5 2 2 3" xfId="17119" xr:uid="{00000000-0005-0000-0000-00006E9D0000}"/>
    <cellStyle name="Valuta 2 7 3 5 2 2 3 2" xfId="39956" xr:uid="{00000000-0005-0000-0000-00006F9D0000}"/>
    <cellStyle name="Valuta 2 7 3 5 2 2 4" xfId="28539" xr:uid="{00000000-0005-0000-0000-0000709D0000}"/>
    <cellStyle name="Valuta 2 7 3 5 2 3" xfId="8556" xr:uid="{00000000-0005-0000-0000-0000719D0000}"/>
    <cellStyle name="Valuta 2 7 3 5 2 3 2" xfId="19973" xr:uid="{00000000-0005-0000-0000-0000729D0000}"/>
    <cellStyle name="Valuta 2 7 3 5 2 3 2 2" xfId="42810" xr:uid="{00000000-0005-0000-0000-0000739D0000}"/>
    <cellStyle name="Valuta 2 7 3 5 2 3 3" xfId="31393" xr:uid="{00000000-0005-0000-0000-0000749D0000}"/>
    <cellStyle name="Valuta 2 7 3 5 2 4" xfId="14265" xr:uid="{00000000-0005-0000-0000-0000759D0000}"/>
    <cellStyle name="Valuta 2 7 3 5 2 4 2" xfId="37102" xr:uid="{00000000-0005-0000-0000-0000769D0000}"/>
    <cellStyle name="Valuta 2 7 3 5 2 5" xfId="25685" xr:uid="{00000000-0005-0000-0000-0000779D0000}"/>
    <cellStyle name="Valuta 2 7 3 5 3" xfId="4274" xr:uid="{00000000-0005-0000-0000-0000789D0000}"/>
    <cellStyle name="Valuta 2 7 3 5 3 2" xfId="9983" xr:uid="{00000000-0005-0000-0000-0000799D0000}"/>
    <cellStyle name="Valuta 2 7 3 5 3 2 2" xfId="21400" xr:uid="{00000000-0005-0000-0000-00007A9D0000}"/>
    <cellStyle name="Valuta 2 7 3 5 3 2 2 2" xfId="44237" xr:uid="{00000000-0005-0000-0000-00007B9D0000}"/>
    <cellStyle name="Valuta 2 7 3 5 3 2 3" xfId="32820" xr:uid="{00000000-0005-0000-0000-00007C9D0000}"/>
    <cellStyle name="Valuta 2 7 3 5 3 3" xfId="15692" xr:uid="{00000000-0005-0000-0000-00007D9D0000}"/>
    <cellStyle name="Valuta 2 7 3 5 3 3 2" xfId="38529" xr:uid="{00000000-0005-0000-0000-00007E9D0000}"/>
    <cellStyle name="Valuta 2 7 3 5 3 4" xfId="27112" xr:uid="{00000000-0005-0000-0000-00007F9D0000}"/>
    <cellStyle name="Valuta 2 7 3 5 4" xfId="7129" xr:uid="{00000000-0005-0000-0000-0000809D0000}"/>
    <cellStyle name="Valuta 2 7 3 5 4 2" xfId="18546" xr:uid="{00000000-0005-0000-0000-0000819D0000}"/>
    <cellStyle name="Valuta 2 7 3 5 4 2 2" xfId="41383" xr:uid="{00000000-0005-0000-0000-0000829D0000}"/>
    <cellStyle name="Valuta 2 7 3 5 4 3" xfId="29966" xr:uid="{00000000-0005-0000-0000-0000839D0000}"/>
    <cellStyle name="Valuta 2 7 3 5 5" xfId="12838" xr:uid="{00000000-0005-0000-0000-0000849D0000}"/>
    <cellStyle name="Valuta 2 7 3 5 5 2" xfId="35675" xr:uid="{00000000-0005-0000-0000-0000859D0000}"/>
    <cellStyle name="Valuta 2 7 3 5 6" xfId="24258" xr:uid="{00000000-0005-0000-0000-0000869D0000}"/>
    <cellStyle name="Valuta 2 7 3 6" xfId="1622" xr:uid="{00000000-0005-0000-0000-0000879D0000}"/>
    <cellStyle name="Valuta 2 7 3 6 2" xfId="3062" xr:uid="{00000000-0005-0000-0000-0000889D0000}"/>
    <cellStyle name="Valuta 2 7 3 6 2 2" xfId="5918" xr:uid="{00000000-0005-0000-0000-0000899D0000}"/>
    <cellStyle name="Valuta 2 7 3 6 2 2 2" xfId="11626" xr:uid="{00000000-0005-0000-0000-00008A9D0000}"/>
    <cellStyle name="Valuta 2 7 3 6 2 2 2 2" xfId="23044" xr:uid="{00000000-0005-0000-0000-00008B9D0000}"/>
    <cellStyle name="Valuta 2 7 3 6 2 2 2 2 2" xfId="45881" xr:uid="{00000000-0005-0000-0000-00008C9D0000}"/>
    <cellStyle name="Valuta 2 7 3 6 2 2 2 3" xfId="34464" xr:uid="{00000000-0005-0000-0000-00008D9D0000}"/>
    <cellStyle name="Valuta 2 7 3 6 2 2 3" xfId="17336" xr:uid="{00000000-0005-0000-0000-00008E9D0000}"/>
    <cellStyle name="Valuta 2 7 3 6 2 2 3 2" xfId="40173" xr:uid="{00000000-0005-0000-0000-00008F9D0000}"/>
    <cellStyle name="Valuta 2 7 3 6 2 2 4" xfId="28756" xr:uid="{00000000-0005-0000-0000-0000909D0000}"/>
    <cellStyle name="Valuta 2 7 3 6 2 3" xfId="8773" xr:uid="{00000000-0005-0000-0000-0000919D0000}"/>
    <cellStyle name="Valuta 2 7 3 6 2 3 2" xfId="20190" xr:uid="{00000000-0005-0000-0000-0000929D0000}"/>
    <cellStyle name="Valuta 2 7 3 6 2 3 2 2" xfId="43027" xr:uid="{00000000-0005-0000-0000-0000939D0000}"/>
    <cellStyle name="Valuta 2 7 3 6 2 3 3" xfId="31610" xr:uid="{00000000-0005-0000-0000-0000949D0000}"/>
    <cellStyle name="Valuta 2 7 3 6 2 4" xfId="14482" xr:uid="{00000000-0005-0000-0000-0000959D0000}"/>
    <cellStyle name="Valuta 2 7 3 6 2 4 2" xfId="37319" xr:uid="{00000000-0005-0000-0000-0000969D0000}"/>
    <cellStyle name="Valuta 2 7 3 6 2 5" xfId="25902" xr:uid="{00000000-0005-0000-0000-0000979D0000}"/>
    <cellStyle name="Valuta 2 7 3 6 3" xfId="4491" xr:uid="{00000000-0005-0000-0000-0000989D0000}"/>
    <cellStyle name="Valuta 2 7 3 6 3 2" xfId="10200" xr:uid="{00000000-0005-0000-0000-0000999D0000}"/>
    <cellStyle name="Valuta 2 7 3 6 3 2 2" xfId="21617" xr:uid="{00000000-0005-0000-0000-00009A9D0000}"/>
    <cellStyle name="Valuta 2 7 3 6 3 2 2 2" xfId="44454" xr:uid="{00000000-0005-0000-0000-00009B9D0000}"/>
    <cellStyle name="Valuta 2 7 3 6 3 2 3" xfId="33037" xr:uid="{00000000-0005-0000-0000-00009C9D0000}"/>
    <cellStyle name="Valuta 2 7 3 6 3 3" xfId="15909" xr:uid="{00000000-0005-0000-0000-00009D9D0000}"/>
    <cellStyle name="Valuta 2 7 3 6 3 3 2" xfId="38746" xr:uid="{00000000-0005-0000-0000-00009E9D0000}"/>
    <cellStyle name="Valuta 2 7 3 6 3 4" xfId="27329" xr:uid="{00000000-0005-0000-0000-00009F9D0000}"/>
    <cellStyle name="Valuta 2 7 3 6 4" xfId="7346" xr:uid="{00000000-0005-0000-0000-0000A09D0000}"/>
    <cellStyle name="Valuta 2 7 3 6 4 2" xfId="18763" xr:uid="{00000000-0005-0000-0000-0000A19D0000}"/>
    <cellStyle name="Valuta 2 7 3 6 4 2 2" xfId="41600" xr:uid="{00000000-0005-0000-0000-0000A29D0000}"/>
    <cellStyle name="Valuta 2 7 3 6 4 3" xfId="30183" xr:uid="{00000000-0005-0000-0000-0000A39D0000}"/>
    <cellStyle name="Valuta 2 7 3 6 5" xfId="13055" xr:uid="{00000000-0005-0000-0000-0000A49D0000}"/>
    <cellStyle name="Valuta 2 7 3 6 5 2" xfId="35892" xr:uid="{00000000-0005-0000-0000-0000A59D0000}"/>
    <cellStyle name="Valuta 2 7 3 6 6" xfId="24475" xr:uid="{00000000-0005-0000-0000-0000A69D0000}"/>
    <cellStyle name="Valuta 2 7 3 7" xfId="359" xr:uid="{00000000-0005-0000-0000-0000A79D0000}"/>
    <cellStyle name="Valuta 2 7 3 7 2" xfId="1976" xr:uid="{00000000-0005-0000-0000-0000A89D0000}"/>
    <cellStyle name="Valuta 2 7 3 7 2 2" xfId="4832" xr:uid="{00000000-0005-0000-0000-0000A99D0000}"/>
    <cellStyle name="Valuta 2 7 3 7 2 2 2" xfId="10540" xr:uid="{00000000-0005-0000-0000-0000AA9D0000}"/>
    <cellStyle name="Valuta 2 7 3 7 2 2 2 2" xfId="21958" xr:uid="{00000000-0005-0000-0000-0000AB9D0000}"/>
    <cellStyle name="Valuta 2 7 3 7 2 2 2 2 2" xfId="44795" xr:uid="{00000000-0005-0000-0000-0000AC9D0000}"/>
    <cellStyle name="Valuta 2 7 3 7 2 2 2 3" xfId="33378" xr:uid="{00000000-0005-0000-0000-0000AD9D0000}"/>
    <cellStyle name="Valuta 2 7 3 7 2 2 3" xfId="16250" xr:uid="{00000000-0005-0000-0000-0000AE9D0000}"/>
    <cellStyle name="Valuta 2 7 3 7 2 2 3 2" xfId="39087" xr:uid="{00000000-0005-0000-0000-0000AF9D0000}"/>
    <cellStyle name="Valuta 2 7 3 7 2 2 4" xfId="27670" xr:uid="{00000000-0005-0000-0000-0000B09D0000}"/>
    <cellStyle name="Valuta 2 7 3 7 2 3" xfId="7687" xr:uid="{00000000-0005-0000-0000-0000B19D0000}"/>
    <cellStyle name="Valuta 2 7 3 7 2 3 2" xfId="19104" xr:uid="{00000000-0005-0000-0000-0000B29D0000}"/>
    <cellStyle name="Valuta 2 7 3 7 2 3 2 2" xfId="41941" xr:uid="{00000000-0005-0000-0000-0000B39D0000}"/>
    <cellStyle name="Valuta 2 7 3 7 2 3 3" xfId="30524" xr:uid="{00000000-0005-0000-0000-0000B49D0000}"/>
    <cellStyle name="Valuta 2 7 3 7 2 4" xfId="13396" xr:uid="{00000000-0005-0000-0000-0000B59D0000}"/>
    <cellStyle name="Valuta 2 7 3 7 2 4 2" xfId="36233" xr:uid="{00000000-0005-0000-0000-0000B69D0000}"/>
    <cellStyle name="Valuta 2 7 3 7 2 5" xfId="24816" xr:uid="{00000000-0005-0000-0000-0000B79D0000}"/>
    <cellStyle name="Valuta 2 7 3 7 3" xfId="3405" xr:uid="{00000000-0005-0000-0000-0000B89D0000}"/>
    <cellStyle name="Valuta 2 7 3 7 3 2" xfId="9114" xr:uid="{00000000-0005-0000-0000-0000B99D0000}"/>
    <cellStyle name="Valuta 2 7 3 7 3 2 2" xfId="20531" xr:uid="{00000000-0005-0000-0000-0000BA9D0000}"/>
    <cellStyle name="Valuta 2 7 3 7 3 2 2 2" xfId="43368" xr:uid="{00000000-0005-0000-0000-0000BB9D0000}"/>
    <cellStyle name="Valuta 2 7 3 7 3 2 3" xfId="31951" xr:uid="{00000000-0005-0000-0000-0000BC9D0000}"/>
    <cellStyle name="Valuta 2 7 3 7 3 3" xfId="14823" xr:uid="{00000000-0005-0000-0000-0000BD9D0000}"/>
    <cellStyle name="Valuta 2 7 3 7 3 3 2" xfId="37660" xr:uid="{00000000-0005-0000-0000-0000BE9D0000}"/>
    <cellStyle name="Valuta 2 7 3 7 3 4" xfId="26243" xr:uid="{00000000-0005-0000-0000-0000BF9D0000}"/>
    <cellStyle name="Valuta 2 7 3 7 4" xfId="6260" xr:uid="{00000000-0005-0000-0000-0000C09D0000}"/>
    <cellStyle name="Valuta 2 7 3 7 4 2" xfId="17677" xr:uid="{00000000-0005-0000-0000-0000C19D0000}"/>
    <cellStyle name="Valuta 2 7 3 7 4 2 2" xfId="40514" xr:uid="{00000000-0005-0000-0000-0000C29D0000}"/>
    <cellStyle name="Valuta 2 7 3 7 4 3" xfId="29097" xr:uid="{00000000-0005-0000-0000-0000C39D0000}"/>
    <cellStyle name="Valuta 2 7 3 7 5" xfId="11969" xr:uid="{00000000-0005-0000-0000-0000C49D0000}"/>
    <cellStyle name="Valuta 2 7 3 7 5 2" xfId="34806" xr:uid="{00000000-0005-0000-0000-0000C59D0000}"/>
    <cellStyle name="Valuta 2 7 3 7 6" xfId="23389" xr:uid="{00000000-0005-0000-0000-0000C69D0000}"/>
    <cellStyle name="Valuta 2 7 3 8" xfId="1798" xr:uid="{00000000-0005-0000-0000-0000C79D0000}"/>
    <cellStyle name="Valuta 2 7 3 8 2" xfId="4654" xr:uid="{00000000-0005-0000-0000-0000C89D0000}"/>
    <cellStyle name="Valuta 2 7 3 8 2 2" xfId="10363" xr:uid="{00000000-0005-0000-0000-0000C99D0000}"/>
    <cellStyle name="Valuta 2 7 3 8 2 2 2" xfId="21780" xr:uid="{00000000-0005-0000-0000-0000CA9D0000}"/>
    <cellStyle name="Valuta 2 7 3 8 2 2 2 2" xfId="44617" xr:uid="{00000000-0005-0000-0000-0000CB9D0000}"/>
    <cellStyle name="Valuta 2 7 3 8 2 2 3" xfId="33200" xr:uid="{00000000-0005-0000-0000-0000CC9D0000}"/>
    <cellStyle name="Valuta 2 7 3 8 2 3" xfId="16072" xr:uid="{00000000-0005-0000-0000-0000CD9D0000}"/>
    <cellStyle name="Valuta 2 7 3 8 2 3 2" xfId="38909" xr:uid="{00000000-0005-0000-0000-0000CE9D0000}"/>
    <cellStyle name="Valuta 2 7 3 8 2 4" xfId="27492" xr:uid="{00000000-0005-0000-0000-0000CF9D0000}"/>
    <cellStyle name="Valuta 2 7 3 8 3" xfId="7509" xr:uid="{00000000-0005-0000-0000-0000D09D0000}"/>
    <cellStyle name="Valuta 2 7 3 8 3 2" xfId="18926" xr:uid="{00000000-0005-0000-0000-0000D19D0000}"/>
    <cellStyle name="Valuta 2 7 3 8 3 2 2" xfId="41763" xr:uid="{00000000-0005-0000-0000-0000D29D0000}"/>
    <cellStyle name="Valuta 2 7 3 8 3 3" xfId="30346" xr:uid="{00000000-0005-0000-0000-0000D39D0000}"/>
    <cellStyle name="Valuta 2 7 3 8 4" xfId="13218" xr:uid="{00000000-0005-0000-0000-0000D49D0000}"/>
    <cellStyle name="Valuta 2 7 3 8 4 2" xfId="36055" xr:uid="{00000000-0005-0000-0000-0000D59D0000}"/>
    <cellStyle name="Valuta 2 7 3 8 5" xfId="24638" xr:uid="{00000000-0005-0000-0000-0000D69D0000}"/>
    <cellStyle name="Valuta 2 7 3 9" xfId="3227" xr:uid="{00000000-0005-0000-0000-0000D79D0000}"/>
    <cellStyle name="Valuta 2 7 3 9 2" xfId="8936" xr:uid="{00000000-0005-0000-0000-0000D89D0000}"/>
    <cellStyle name="Valuta 2 7 3 9 2 2" xfId="20353" xr:uid="{00000000-0005-0000-0000-0000D99D0000}"/>
    <cellStyle name="Valuta 2 7 3 9 2 2 2" xfId="43190" xr:uid="{00000000-0005-0000-0000-0000DA9D0000}"/>
    <cellStyle name="Valuta 2 7 3 9 2 3" xfId="31773" xr:uid="{00000000-0005-0000-0000-0000DB9D0000}"/>
    <cellStyle name="Valuta 2 7 3 9 3" xfId="14645" xr:uid="{00000000-0005-0000-0000-0000DC9D0000}"/>
    <cellStyle name="Valuta 2 7 3 9 3 2" xfId="37482" xr:uid="{00000000-0005-0000-0000-0000DD9D0000}"/>
    <cellStyle name="Valuta 2 7 3 9 4" xfId="26065" xr:uid="{00000000-0005-0000-0000-0000DE9D0000}"/>
    <cellStyle name="Valuta 2 7 4" xfId="336" xr:uid="{00000000-0005-0000-0000-0000DF9D0000}"/>
    <cellStyle name="Valuta 2 7 4 2" xfId="1962" xr:uid="{00000000-0005-0000-0000-0000E09D0000}"/>
    <cellStyle name="Valuta 2 7 4 2 2" xfId="4818" xr:uid="{00000000-0005-0000-0000-0000E19D0000}"/>
    <cellStyle name="Valuta 2 7 4 2 2 2" xfId="10527" xr:uid="{00000000-0005-0000-0000-0000E29D0000}"/>
    <cellStyle name="Valuta 2 7 4 2 2 2 2" xfId="21944" xr:uid="{00000000-0005-0000-0000-0000E39D0000}"/>
    <cellStyle name="Valuta 2 7 4 2 2 2 2 2" xfId="44781" xr:uid="{00000000-0005-0000-0000-0000E49D0000}"/>
    <cellStyle name="Valuta 2 7 4 2 2 2 3" xfId="33364" xr:uid="{00000000-0005-0000-0000-0000E59D0000}"/>
    <cellStyle name="Valuta 2 7 4 2 2 3" xfId="16236" xr:uid="{00000000-0005-0000-0000-0000E69D0000}"/>
    <cellStyle name="Valuta 2 7 4 2 2 3 2" xfId="39073" xr:uid="{00000000-0005-0000-0000-0000E79D0000}"/>
    <cellStyle name="Valuta 2 7 4 2 2 4" xfId="27656" xr:uid="{00000000-0005-0000-0000-0000E89D0000}"/>
    <cellStyle name="Valuta 2 7 4 2 3" xfId="7673" xr:uid="{00000000-0005-0000-0000-0000E99D0000}"/>
    <cellStyle name="Valuta 2 7 4 2 3 2" xfId="19090" xr:uid="{00000000-0005-0000-0000-0000EA9D0000}"/>
    <cellStyle name="Valuta 2 7 4 2 3 2 2" xfId="41927" xr:uid="{00000000-0005-0000-0000-0000EB9D0000}"/>
    <cellStyle name="Valuta 2 7 4 2 3 3" xfId="30510" xr:uid="{00000000-0005-0000-0000-0000EC9D0000}"/>
    <cellStyle name="Valuta 2 7 4 2 4" xfId="13382" xr:uid="{00000000-0005-0000-0000-0000ED9D0000}"/>
    <cellStyle name="Valuta 2 7 4 2 4 2" xfId="36219" xr:uid="{00000000-0005-0000-0000-0000EE9D0000}"/>
    <cellStyle name="Valuta 2 7 4 2 5" xfId="24802" xr:uid="{00000000-0005-0000-0000-0000EF9D0000}"/>
    <cellStyle name="Valuta 2 7 4 3" xfId="3391" xr:uid="{00000000-0005-0000-0000-0000F09D0000}"/>
    <cellStyle name="Valuta 2 7 4 3 2" xfId="9100" xr:uid="{00000000-0005-0000-0000-0000F19D0000}"/>
    <cellStyle name="Valuta 2 7 4 3 2 2" xfId="20517" xr:uid="{00000000-0005-0000-0000-0000F29D0000}"/>
    <cellStyle name="Valuta 2 7 4 3 2 2 2" xfId="43354" xr:uid="{00000000-0005-0000-0000-0000F39D0000}"/>
    <cellStyle name="Valuta 2 7 4 3 2 3" xfId="31937" xr:uid="{00000000-0005-0000-0000-0000F49D0000}"/>
    <cellStyle name="Valuta 2 7 4 3 3" xfId="14809" xr:uid="{00000000-0005-0000-0000-0000F59D0000}"/>
    <cellStyle name="Valuta 2 7 4 3 3 2" xfId="37646" xr:uid="{00000000-0005-0000-0000-0000F69D0000}"/>
    <cellStyle name="Valuta 2 7 4 3 4" xfId="26229" xr:uid="{00000000-0005-0000-0000-0000F79D0000}"/>
    <cellStyle name="Valuta 2 7 4 4" xfId="6246" xr:uid="{00000000-0005-0000-0000-0000F89D0000}"/>
    <cellStyle name="Valuta 2 7 4 4 2" xfId="17663" xr:uid="{00000000-0005-0000-0000-0000F99D0000}"/>
    <cellStyle name="Valuta 2 7 4 4 2 2" xfId="40500" xr:uid="{00000000-0005-0000-0000-0000FA9D0000}"/>
    <cellStyle name="Valuta 2 7 4 4 3" xfId="29083" xr:uid="{00000000-0005-0000-0000-0000FB9D0000}"/>
    <cellStyle name="Valuta 2 7 4 5" xfId="11955" xr:uid="{00000000-0005-0000-0000-0000FC9D0000}"/>
    <cellStyle name="Valuta 2 7 4 5 2" xfId="34792" xr:uid="{00000000-0005-0000-0000-0000FD9D0000}"/>
    <cellStyle name="Valuta 2 7 4 6" xfId="23375" xr:uid="{00000000-0005-0000-0000-0000FE9D0000}"/>
    <cellStyle name="Valuta 2 7 5" xfId="604" xr:uid="{00000000-0005-0000-0000-0000FF9D0000}"/>
    <cellStyle name="Valuta 2 7 5 2" xfId="2185" xr:uid="{00000000-0005-0000-0000-0000009E0000}"/>
    <cellStyle name="Valuta 2 7 5 2 2" xfId="5041" xr:uid="{00000000-0005-0000-0000-0000019E0000}"/>
    <cellStyle name="Valuta 2 7 5 2 2 2" xfId="10749" xr:uid="{00000000-0005-0000-0000-0000029E0000}"/>
    <cellStyle name="Valuta 2 7 5 2 2 2 2" xfId="22167" xr:uid="{00000000-0005-0000-0000-0000039E0000}"/>
    <cellStyle name="Valuta 2 7 5 2 2 2 2 2" xfId="45004" xr:uid="{00000000-0005-0000-0000-0000049E0000}"/>
    <cellStyle name="Valuta 2 7 5 2 2 2 3" xfId="33587" xr:uid="{00000000-0005-0000-0000-0000059E0000}"/>
    <cellStyle name="Valuta 2 7 5 2 2 3" xfId="16459" xr:uid="{00000000-0005-0000-0000-0000069E0000}"/>
    <cellStyle name="Valuta 2 7 5 2 2 3 2" xfId="39296" xr:uid="{00000000-0005-0000-0000-0000079E0000}"/>
    <cellStyle name="Valuta 2 7 5 2 2 4" xfId="27879" xr:uid="{00000000-0005-0000-0000-0000089E0000}"/>
    <cellStyle name="Valuta 2 7 5 2 3" xfId="7896" xr:uid="{00000000-0005-0000-0000-0000099E0000}"/>
    <cellStyle name="Valuta 2 7 5 2 3 2" xfId="19313" xr:uid="{00000000-0005-0000-0000-00000A9E0000}"/>
    <cellStyle name="Valuta 2 7 5 2 3 2 2" xfId="42150" xr:uid="{00000000-0005-0000-0000-00000B9E0000}"/>
    <cellStyle name="Valuta 2 7 5 2 3 3" xfId="30733" xr:uid="{00000000-0005-0000-0000-00000C9E0000}"/>
    <cellStyle name="Valuta 2 7 5 2 4" xfId="13605" xr:uid="{00000000-0005-0000-0000-00000D9E0000}"/>
    <cellStyle name="Valuta 2 7 5 2 4 2" xfId="36442" xr:uid="{00000000-0005-0000-0000-00000E9E0000}"/>
    <cellStyle name="Valuta 2 7 5 2 5" xfId="25025" xr:uid="{00000000-0005-0000-0000-00000F9E0000}"/>
    <cellStyle name="Valuta 2 7 5 3" xfId="3614" xr:uid="{00000000-0005-0000-0000-0000109E0000}"/>
    <cellStyle name="Valuta 2 7 5 3 2" xfId="9323" xr:uid="{00000000-0005-0000-0000-0000119E0000}"/>
    <cellStyle name="Valuta 2 7 5 3 2 2" xfId="20740" xr:uid="{00000000-0005-0000-0000-0000129E0000}"/>
    <cellStyle name="Valuta 2 7 5 3 2 2 2" xfId="43577" xr:uid="{00000000-0005-0000-0000-0000139E0000}"/>
    <cellStyle name="Valuta 2 7 5 3 2 3" xfId="32160" xr:uid="{00000000-0005-0000-0000-0000149E0000}"/>
    <cellStyle name="Valuta 2 7 5 3 3" xfId="15032" xr:uid="{00000000-0005-0000-0000-0000159E0000}"/>
    <cellStyle name="Valuta 2 7 5 3 3 2" xfId="37869" xr:uid="{00000000-0005-0000-0000-0000169E0000}"/>
    <cellStyle name="Valuta 2 7 5 3 4" xfId="26452" xr:uid="{00000000-0005-0000-0000-0000179E0000}"/>
    <cellStyle name="Valuta 2 7 5 4" xfId="6469" xr:uid="{00000000-0005-0000-0000-0000189E0000}"/>
    <cellStyle name="Valuta 2 7 5 4 2" xfId="17886" xr:uid="{00000000-0005-0000-0000-0000199E0000}"/>
    <cellStyle name="Valuta 2 7 5 4 2 2" xfId="40723" xr:uid="{00000000-0005-0000-0000-00001A9E0000}"/>
    <cellStyle name="Valuta 2 7 5 4 3" xfId="29306" xr:uid="{00000000-0005-0000-0000-00001B9E0000}"/>
    <cellStyle name="Valuta 2 7 5 5" xfId="12178" xr:uid="{00000000-0005-0000-0000-00001C9E0000}"/>
    <cellStyle name="Valuta 2 7 5 5 2" xfId="35015" xr:uid="{00000000-0005-0000-0000-00001D9E0000}"/>
    <cellStyle name="Valuta 2 7 5 6" xfId="23598" xr:uid="{00000000-0005-0000-0000-00001E9E0000}"/>
    <cellStyle name="Valuta 2 7 6" xfId="867" xr:uid="{00000000-0005-0000-0000-00001F9E0000}"/>
    <cellStyle name="Valuta 2 7 6 2" xfId="2402" xr:uid="{00000000-0005-0000-0000-0000209E0000}"/>
    <cellStyle name="Valuta 2 7 6 2 2" xfId="5258" xr:uid="{00000000-0005-0000-0000-0000219E0000}"/>
    <cellStyle name="Valuta 2 7 6 2 2 2" xfId="10966" xr:uid="{00000000-0005-0000-0000-0000229E0000}"/>
    <cellStyle name="Valuta 2 7 6 2 2 2 2" xfId="22384" xr:uid="{00000000-0005-0000-0000-0000239E0000}"/>
    <cellStyle name="Valuta 2 7 6 2 2 2 2 2" xfId="45221" xr:uid="{00000000-0005-0000-0000-0000249E0000}"/>
    <cellStyle name="Valuta 2 7 6 2 2 2 3" xfId="33804" xr:uid="{00000000-0005-0000-0000-0000259E0000}"/>
    <cellStyle name="Valuta 2 7 6 2 2 3" xfId="16676" xr:uid="{00000000-0005-0000-0000-0000269E0000}"/>
    <cellStyle name="Valuta 2 7 6 2 2 3 2" xfId="39513" xr:uid="{00000000-0005-0000-0000-0000279E0000}"/>
    <cellStyle name="Valuta 2 7 6 2 2 4" xfId="28096" xr:uid="{00000000-0005-0000-0000-0000289E0000}"/>
    <cellStyle name="Valuta 2 7 6 2 3" xfId="8113" xr:uid="{00000000-0005-0000-0000-0000299E0000}"/>
    <cellStyle name="Valuta 2 7 6 2 3 2" xfId="19530" xr:uid="{00000000-0005-0000-0000-00002A9E0000}"/>
    <cellStyle name="Valuta 2 7 6 2 3 2 2" xfId="42367" xr:uid="{00000000-0005-0000-0000-00002B9E0000}"/>
    <cellStyle name="Valuta 2 7 6 2 3 3" xfId="30950" xr:uid="{00000000-0005-0000-0000-00002C9E0000}"/>
    <cellStyle name="Valuta 2 7 6 2 4" xfId="13822" xr:uid="{00000000-0005-0000-0000-00002D9E0000}"/>
    <cellStyle name="Valuta 2 7 6 2 4 2" xfId="36659" xr:uid="{00000000-0005-0000-0000-00002E9E0000}"/>
    <cellStyle name="Valuta 2 7 6 2 5" xfId="25242" xr:uid="{00000000-0005-0000-0000-00002F9E0000}"/>
    <cellStyle name="Valuta 2 7 6 3" xfId="3831" xr:uid="{00000000-0005-0000-0000-0000309E0000}"/>
    <cellStyle name="Valuta 2 7 6 3 2" xfId="9540" xr:uid="{00000000-0005-0000-0000-0000319E0000}"/>
    <cellStyle name="Valuta 2 7 6 3 2 2" xfId="20957" xr:uid="{00000000-0005-0000-0000-0000329E0000}"/>
    <cellStyle name="Valuta 2 7 6 3 2 2 2" xfId="43794" xr:uid="{00000000-0005-0000-0000-0000339E0000}"/>
    <cellStyle name="Valuta 2 7 6 3 2 3" xfId="32377" xr:uid="{00000000-0005-0000-0000-0000349E0000}"/>
    <cellStyle name="Valuta 2 7 6 3 3" xfId="15249" xr:uid="{00000000-0005-0000-0000-0000359E0000}"/>
    <cellStyle name="Valuta 2 7 6 3 3 2" xfId="38086" xr:uid="{00000000-0005-0000-0000-0000369E0000}"/>
    <cellStyle name="Valuta 2 7 6 3 4" xfId="26669" xr:uid="{00000000-0005-0000-0000-0000379E0000}"/>
    <cellStyle name="Valuta 2 7 6 4" xfId="6686" xr:uid="{00000000-0005-0000-0000-0000389E0000}"/>
    <cellStyle name="Valuta 2 7 6 4 2" xfId="18103" xr:uid="{00000000-0005-0000-0000-0000399E0000}"/>
    <cellStyle name="Valuta 2 7 6 4 2 2" xfId="40940" xr:uid="{00000000-0005-0000-0000-00003A9E0000}"/>
    <cellStyle name="Valuta 2 7 6 4 3" xfId="29523" xr:uid="{00000000-0005-0000-0000-00003B9E0000}"/>
    <cellStyle name="Valuta 2 7 6 5" xfId="12395" xr:uid="{00000000-0005-0000-0000-00003C9E0000}"/>
    <cellStyle name="Valuta 2 7 6 5 2" xfId="35232" xr:uid="{00000000-0005-0000-0000-00003D9E0000}"/>
    <cellStyle name="Valuta 2 7 6 6" xfId="23815" xr:uid="{00000000-0005-0000-0000-00003E9E0000}"/>
    <cellStyle name="Valuta 2 7 7" xfId="1114" xr:uid="{00000000-0005-0000-0000-00003F9E0000}"/>
    <cellStyle name="Valuta 2 7 7 2" xfId="2619" xr:uid="{00000000-0005-0000-0000-0000409E0000}"/>
    <cellStyle name="Valuta 2 7 7 2 2" xfId="5475" xr:uid="{00000000-0005-0000-0000-0000419E0000}"/>
    <cellStyle name="Valuta 2 7 7 2 2 2" xfId="11183" xr:uid="{00000000-0005-0000-0000-0000429E0000}"/>
    <cellStyle name="Valuta 2 7 7 2 2 2 2" xfId="22601" xr:uid="{00000000-0005-0000-0000-0000439E0000}"/>
    <cellStyle name="Valuta 2 7 7 2 2 2 2 2" xfId="45438" xr:uid="{00000000-0005-0000-0000-0000449E0000}"/>
    <cellStyle name="Valuta 2 7 7 2 2 2 3" xfId="34021" xr:uid="{00000000-0005-0000-0000-0000459E0000}"/>
    <cellStyle name="Valuta 2 7 7 2 2 3" xfId="16893" xr:uid="{00000000-0005-0000-0000-0000469E0000}"/>
    <cellStyle name="Valuta 2 7 7 2 2 3 2" xfId="39730" xr:uid="{00000000-0005-0000-0000-0000479E0000}"/>
    <cellStyle name="Valuta 2 7 7 2 2 4" xfId="28313" xr:uid="{00000000-0005-0000-0000-0000489E0000}"/>
    <cellStyle name="Valuta 2 7 7 2 3" xfId="8330" xr:uid="{00000000-0005-0000-0000-0000499E0000}"/>
    <cellStyle name="Valuta 2 7 7 2 3 2" xfId="19747" xr:uid="{00000000-0005-0000-0000-00004A9E0000}"/>
    <cellStyle name="Valuta 2 7 7 2 3 2 2" xfId="42584" xr:uid="{00000000-0005-0000-0000-00004B9E0000}"/>
    <cellStyle name="Valuta 2 7 7 2 3 3" xfId="31167" xr:uid="{00000000-0005-0000-0000-00004C9E0000}"/>
    <cellStyle name="Valuta 2 7 7 2 4" xfId="14039" xr:uid="{00000000-0005-0000-0000-00004D9E0000}"/>
    <cellStyle name="Valuta 2 7 7 2 4 2" xfId="36876" xr:uid="{00000000-0005-0000-0000-00004E9E0000}"/>
    <cellStyle name="Valuta 2 7 7 2 5" xfId="25459" xr:uid="{00000000-0005-0000-0000-00004F9E0000}"/>
    <cellStyle name="Valuta 2 7 7 3" xfId="4048" xr:uid="{00000000-0005-0000-0000-0000509E0000}"/>
    <cellStyle name="Valuta 2 7 7 3 2" xfId="9757" xr:uid="{00000000-0005-0000-0000-0000519E0000}"/>
    <cellStyle name="Valuta 2 7 7 3 2 2" xfId="21174" xr:uid="{00000000-0005-0000-0000-0000529E0000}"/>
    <cellStyle name="Valuta 2 7 7 3 2 2 2" xfId="44011" xr:uid="{00000000-0005-0000-0000-0000539E0000}"/>
    <cellStyle name="Valuta 2 7 7 3 2 3" xfId="32594" xr:uid="{00000000-0005-0000-0000-0000549E0000}"/>
    <cellStyle name="Valuta 2 7 7 3 3" xfId="15466" xr:uid="{00000000-0005-0000-0000-0000559E0000}"/>
    <cellStyle name="Valuta 2 7 7 3 3 2" xfId="38303" xr:uid="{00000000-0005-0000-0000-0000569E0000}"/>
    <cellStyle name="Valuta 2 7 7 3 4" xfId="26886" xr:uid="{00000000-0005-0000-0000-0000579E0000}"/>
    <cellStyle name="Valuta 2 7 7 4" xfId="6903" xr:uid="{00000000-0005-0000-0000-0000589E0000}"/>
    <cellStyle name="Valuta 2 7 7 4 2" xfId="18320" xr:uid="{00000000-0005-0000-0000-0000599E0000}"/>
    <cellStyle name="Valuta 2 7 7 4 2 2" xfId="41157" xr:uid="{00000000-0005-0000-0000-00005A9E0000}"/>
    <cellStyle name="Valuta 2 7 7 4 3" xfId="29740" xr:uid="{00000000-0005-0000-0000-00005B9E0000}"/>
    <cellStyle name="Valuta 2 7 7 5" xfId="12612" xr:uid="{00000000-0005-0000-0000-00005C9E0000}"/>
    <cellStyle name="Valuta 2 7 7 5 2" xfId="35449" xr:uid="{00000000-0005-0000-0000-00005D9E0000}"/>
    <cellStyle name="Valuta 2 7 7 6" xfId="24032" xr:uid="{00000000-0005-0000-0000-00005E9E0000}"/>
    <cellStyle name="Valuta 2 7 8" xfId="1361" xr:uid="{00000000-0005-0000-0000-00005F9E0000}"/>
    <cellStyle name="Valuta 2 7 8 2" xfId="2836" xr:uid="{00000000-0005-0000-0000-0000609E0000}"/>
    <cellStyle name="Valuta 2 7 8 2 2" xfId="5692" xr:uid="{00000000-0005-0000-0000-0000619E0000}"/>
    <cellStyle name="Valuta 2 7 8 2 2 2" xfId="11400" xr:uid="{00000000-0005-0000-0000-0000629E0000}"/>
    <cellStyle name="Valuta 2 7 8 2 2 2 2" xfId="22818" xr:uid="{00000000-0005-0000-0000-0000639E0000}"/>
    <cellStyle name="Valuta 2 7 8 2 2 2 2 2" xfId="45655" xr:uid="{00000000-0005-0000-0000-0000649E0000}"/>
    <cellStyle name="Valuta 2 7 8 2 2 2 3" xfId="34238" xr:uid="{00000000-0005-0000-0000-0000659E0000}"/>
    <cellStyle name="Valuta 2 7 8 2 2 3" xfId="17110" xr:uid="{00000000-0005-0000-0000-0000669E0000}"/>
    <cellStyle name="Valuta 2 7 8 2 2 3 2" xfId="39947" xr:uid="{00000000-0005-0000-0000-0000679E0000}"/>
    <cellStyle name="Valuta 2 7 8 2 2 4" xfId="28530" xr:uid="{00000000-0005-0000-0000-0000689E0000}"/>
    <cellStyle name="Valuta 2 7 8 2 3" xfId="8547" xr:uid="{00000000-0005-0000-0000-0000699E0000}"/>
    <cellStyle name="Valuta 2 7 8 2 3 2" xfId="19964" xr:uid="{00000000-0005-0000-0000-00006A9E0000}"/>
    <cellStyle name="Valuta 2 7 8 2 3 2 2" xfId="42801" xr:uid="{00000000-0005-0000-0000-00006B9E0000}"/>
    <cellStyle name="Valuta 2 7 8 2 3 3" xfId="31384" xr:uid="{00000000-0005-0000-0000-00006C9E0000}"/>
    <cellStyle name="Valuta 2 7 8 2 4" xfId="14256" xr:uid="{00000000-0005-0000-0000-00006D9E0000}"/>
    <cellStyle name="Valuta 2 7 8 2 4 2" xfId="37093" xr:uid="{00000000-0005-0000-0000-00006E9E0000}"/>
    <cellStyle name="Valuta 2 7 8 2 5" xfId="25676" xr:uid="{00000000-0005-0000-0000-00006F9E0000}"/>
    <cellStyle name="Valuta 2 7 8 3" xfId="4265" xr:uid="{00000000-0005-0000-0000-0000709E0000}"/>
    <cellStyle name="Valuta 2 7 8 3 2" xfId="9974" xr:uid="{00000000-0005-0000-0000-0000719E0000}"/>
    <cellStyle name="Valuta 2 7 8 3 2 2" xfId="21391" xr:uid="{00000000-0005-0000-0000-0000729E0000}"/>
    <cellStyle name="Valuta 2 7 8 3 2 2 2" xfId="44228" xr:uid="{00000000-0005-0000-0000-0000739E0000}"/>
    <cellStyle name="Valuta 2 7 8 3 2 3" xfId="32811" xr:uid="{00000000-0005-0000-0000-0000749E0000}"/>
    <cellStyle name="Valuta 2 7 8 3 3" xfId="15683" xr:uid="{00000000-0005-0000-0000-0000759E0000}"/>
    <cellStyle name="Valuta 2 7 8 3 3 2" xfId="38520" xr:uid="{00000000-0005-0000-0000-0000769E0000}"/>
    <cellStyle name="Valuta 2 7 8 3 4" xfId="27103" xr:uid="{00000000-0005-0000-0000-0000779E0000}"/>
    <cellStyle name="Valuta 2 7 8 4" xfId="7120" xr:uid="{00000000-0005-0000-0000-0000789E0000}"/>
    <cellStyle name="Valuta 2 7 8 4 2" xfId="18537" xr:uid="{00000000-0005-0000-0000-0000799E0000}"/>
    <cellStyle name="Valuta 2 7 8 4 2 2" xfId="41374" xr:uid="{00000000-0005-0000-0000-00007A9E0000}"/>
    <cellStyle name="Valuta 2 7 8 4 3" xfId="29957" xr:uid="{00000000-0005-0000-0000-00007B9E0000}"/>
    <cellStyle name="Valuta 2 7 8 5" xfId="12829" xr:uid="{00000000-0005-0000-0000-00007C9E0000}"/>
    <cellStyle name="Valuta 2 7 8 5 2" xfId="35666" xr:uid="{00000000-0005-0000-0000-00007D9E0000}"/>
    <cellStyle name="Valuta 2 7 8 6" xfId="24249" xr:uid="{00000000-0005-0000-0000-00007E9E0000}"/>
    <cellStyle name="Valuta 2 7 9" xfId="1608" xr:uid="{00000000-0005-0000-0000-00007F9E0000}"/>
    <cellStyle name="Valuta 2 7 9 2" xfId="3053" xr:uid="{00000000-0005-0000-0000-0000809E0000}"/>
    <cellStyle name="Valuta 2 7 9 2 2" xfId="5909" xr:uid="{00000000-0005-0000-0000-0000819E0000}"/>
    <cellStyle name="Valuta 2 7 9 2 2 2" xfId="11617" xr:uid="{00000000-0005-0000-0000-0000829E0000}"/>
    <cellStyle name="Valuta 2 7 9 2 2 2 2" xfId="23035" xr:uid="{00000000-0005-0000-0000-0000839E0000}"/>
    <cellStyle name="Valuta 2 7 9 2 2 2 2 2" xfId="45872" xr:uid="{00000000-0005-0000-0000-0000849E0000}"/>
    <cellStyle name="Valuta 2 7 9 2 2 2 3" xfId="34455" xr:uid="{00000000-0005-0000-0000-0000859E0000}"/>
    <cellStyle name="Valuta 2 7 9 2 2 3" xfId="17327" xr:uid="{00000000-0005-0000-0000-0000869E0000}"/>
    <cellStyle name="Valuta 2 7 9 2 2 3 2" xfId="40164" xr:uid="{00000000-0005-0000-0000-0000879E0000}"/>
    <cellStyle name="Valuta 2 7 9 2 2 4" xfId="28747" xr:uid="{00000000-0005-0000-0000-0000889E0000}"/>
    <cellStyle name="Valuta 2 7 9 2 3" xfId="8764" xr:uid="{00000000-0005-0000-0000-0000899E0000}"/>
    <cellStyle name="Valuta 2 7 9 2 3 2" xfId="20181" xr:uid="{00000000-0005-0000-0000-00008A9E0000}"/>
    <cellStyle name="Valuta 2 7 9 2 3 2 2" xfId="43018" xr:uid="{00000000-0005-0000-0000-00008B9E0000}"/>
    <cellStyle name="Valuta 2 7 9 2 3 3" xfId="31601" xr:uid="{00000000-0005-0000-0000-00008C9E0000}"/>
    <cellStyle name="Valuta 2 7 9 2 4" xfId="14473" xr:uid="{00000000-0005-0000-0000-00008D9E0000}"/>
    <cellStyle name="Valuta 2 7 9 2 4 2" xfId="37310" xr:uid="{00000000-0005-0000-0000-00008E9E0000}"/>
    <cellStyle name="Valuta 2 7 9 2 5" xfId="25893" xr:uid="{00000000-0005-0000-0000-00008F9E0000}"/>
    <cellStyle name="Valuta 2 7 9 3" xfId="4482" xr:uid="{00000000-0005-0000-0000-0000909E0000}"/>
    <cellStyle name="Valuta 2 7 9 3 2" xfId="10191" xr:uid="{00000000-0005-0000-0000-0000919E0000}"/>
    <cellStyle name="Valuta 2 7 9 3 2 2" xfId="21608" xr:uid="{00000000-0005-0000-0000-0000929E0000}"/>
    <cellStyle name="Valuta 2 7 9 3 2 2 2" xfId="44445" xr:uid="{00000000-0005-0000-0000-0000939E0000}"/>
    <cellStyle name="Valuta 2 7 9 3 2 3" xfId="33028" xr:uid="{00000000-0005-0000-0000-0000949E0000}"/>
    <cellStyle name="Valuta 2 7 9 3 3" xfId="15900" xr:uid="{00000000-0005-0000-0000-0000959E0000}"/>
    <cellStyle name="Valuta 2 7 9 3 3 2" xfId="38737" xr:uid="{00000000-0005-0000-0000-0000969E0000}"/>
    <cellStyle name="Valuta 2 7 9 3 4" xfId="27320" xr:uid="{00000000-0005-0000-0000-0000979E0000}"/>
    <cellStyle name="Valuta 2 7 9 4" xfId="7337" xr:uid="{00000000-0005-0000-0000-0000989E0000}"/>
    <cellStyle name="Valuta 2 7 9 4 2" xfId="18754" xr:uid="{00000000-0005-0000-0000-0000999E0000}"/>
    <cellStyle name="Valuta 2 7 9 4 2 2" xfId="41591" xr:uid="{00000000-0005-0000-0000-00009A9E0000}"/>
    <cellStyle name="Valuta 2 7 9 4 3" xfId="30174" xr:uid="{00000000-0005-0000-0000-00009B9E0000}"/>
    <cellStyle name="Valuta 2 7 9 5" xfId="13046" xr:uid="{00000000-0005-0000-0000-00009C9E0000}"/>
    <cellStyle name="Valuta 2 7 9 5 2" xfId="35883" xr:uid="{00000000-0005-0000-0000-00009D9E0000}"/>
    <cellStyle name="Valuta 2 7 9 6" xfId="24466" xr:uid="{00000000-0005-0000-0000-00009E9E0000}"/>
    <cellStyle name="Valuta 2 8" xfId="341" xr:uid="{00000000-0005-0000-0000-00009F9E0000}"/>
    <cellStyle name="Valuta 2 8 2" xfId="609" xr:uid="{00000000-0005-0000-0000-0000A09E0000}"/>
    <cellStyle name="Valuta 2 8 3" xfId="872" xr:uid="{00000000-0005-0000-0000-0000A19E0000}"/>
    <cellStyle name="Valuta 2 8 4" xfId="1119" xr:uid="{00000000-0005-0000-0000-0000A29E0000}"/>
    <cellStyle name="Valuta 2 8 5" xfId="1366" xr:uid="{00000000-0005-0000-0000-0000A39E0000}"/>
    <cellStyle name="Valuta 2 8 6" xfId="1613" xr:uid="{00000000-0005-0000-0000-0000A49E0000}"/>
    <cellStyle name="Valuta 2 9" xfId="358" xr:uid="{00000000-0005-0000-0000-0000A59E0000}"/>
    <cellStyle name="Valuta 2 9 2" xfId="619" xr:uid="{00000000-0005-0000-0000-0000A69E0000}"/>
    <cellStyle name="Valuta 2 9 3" xfId="880" xr:uid="{00000000-0005-0000-0000-0000A79E0000}"/>
    <cellStyle name="Valuta 2 9 4" xfId="1127" xr:uid="{00000000-0005-0000-0000-0000A89E0000}"/>
    <cellStyle name="Valuta 2 9 5" xfId="1374" xr:uid="{00000000-0005-0000-0000-0000A99E0000}"/>
    <cellStyle name="Valuta 2 9 6" xfId="1621" xr:uid="{00000000-0005-0000-0000-0000AA9E0000}"/>
    <cellStyle name="Valuta 20" xfId="6033" xr:uid="{00000000-0005-0000-0000-0000AB9E0000}"/>
    <cellStyle name="Valuta 21" xfId="11742" xr:uid="{00000000-0005-0000-0000-0000AC9E0000}"/>
    <cellStyle name="Valuta 22" xfId="23162" xr:uid="{00000000-0005-0000-0000-0000AD9E0000}"/>
    <cellStyle name="Valuta 23" xfId="46023" xr:uid="{00000000-0005-0000-0000-0000AE9E0000}"/>
    <cellStyle name="Valuta 3" xfId="26" xr:uid="{00000000-0005-0000-0000-0000AF9E0000}"/>
    <cellStyle name="Valuta 3 10" xfId="184" xr:uid="{00000000-0005-0000-0000-0000B09E0000}"/>
    <cellStyle name="Valuta 3 10 2" xfId="1835" xr:uid="{00000000-0005-0000-0000-0000B19E0000}"/>
    <cellStyle name="Valuta 3 10 2 2" xfId="4691" xr:uid="{00000000-0005-0000-0000-0000B29E0000}"/>
    <cellStyle name="Valuta 3 10 2 2 2" xfId="10400" xr:uid="{00000000-0005-0000-0000-0000B39E0000}"/>
    <cellStyle name="Valuta 3 10 2 2 2 2" xfId="21817" xr:uid="{00000000-0005-0000-0000-0000B49E0000}"/>
    <cellStyle name="Valuta 3 10 2 2 2 2 2" xfId="44654" xr:uid="{00000000-0005-0000-0000-0000B59E0000}"/>
    <cellStyle name="Valuta 3 10 2 2 2 3" xfId="33237" xr:uid="{00000000-0005-0000-0000-0000B69E0000}"/>
    <cellStyle name="Valuta 3 10 2 2 3" xfId="16109" xr:uid="{00000000-0005-0000-0000-0000B79E0000}"/>
    <cellStyle name="Valuta 3 10 2 2 3 2" xfId="38946" xr:uid="{00000000-0005-0000-0000-0000B89E0000}"/>
    <cellStyle name="Valuta 3 10 2 2 4" xfId="27529" xr:uid="{00000000-0005-0000-0000-0000B99E0000}"/>
    <cellStyle name="Valuta 3 10 2 3" xfId="7546" xr:uid="{00000000-0005-0000-0000-0000BA9E0000}"/>
    <cellStyle name="Valuta 3 10 2 3 2" xfId="18963" xr:uid="{00000000-0005-0000-0000-0000BB9E0000}"/>
    <cellStyle name="Valuta 3 10 2 3 2 2" xfId="41800" xr:uid="{00000000-0005-0000-0000-0000BC9E0000}"/>
    <cellStyle name="Valuta 3 10 2 3 3" xfId="30383" xr:uid="{00000000-0005-0000-0000-0000BD9E0000}"/>
    <cellStyle name="Valuta 3 10 2 4" xfId="13255" xr:uid="{00000000-0005-0000-0000-0000BE9E0000}"/>
    <cellStyle name="Valuta 3 10 2 4 2" xfId="36092" xr:uid="{00000000-0005-0000-0000-0000BF9E0000}"/>
    <cellStyle name="Valuta 3 10 2 5" xfId="24675" xr:uid="{00000000-0005-0000-0000-0000C09E0000}"/>
    <cellStyle name="Valuta 3 10 3" xfId="3264" xr:uid="{00000000-0005-0000-0000-0000C19E0000}"/>
    <cellStyle name="Valuta 3 10 3 2" xfId="8973" xr:uid="{00000000-0005-0000-0000-0000C29E0000}"/>
    <cellStyle name="Valuta 3 10 3 2 2" xfId="20390" xr:uid="{00000000-0005-0000-0000-0000C39E0000}"/>
    <cellStyle name="Valuta 3 10 3 2 2 2" xfId="43227" xr:uid="{00000000-0005-0000-0000-0000C49E0000}"/>
    <cellStyle name="Valuta 3 10 3 2 3" xfId="31810" xr:uid="{00000000-0005-0000-0000-0000C59E0000}"/>
    <cellStyle name="Valuta 3 10 3 3" xfId="14682" xr:uid="{00000000-0005-0000-0000-0000C69E0000}"/>
    <cellStyle name="Valuta 3 10 3 3 2" xfId="37519" xr:uid="{00000000-0005-0000-0000-0000C79E0000}"/>
    <cellStyle name="Valuta 3 10 3 4" xfId="26102" xr:uid="{00000000-0005-0000-0000-0000C89E0000}"/>
    <cellStyle name="Valuta 3 10 4" xfId="6119" xr:uid="{00000000-0005-0000-0000-0000C99E0000}"/>
    <cellStyle name="Valuta 3 10 4 2" xfId="17536" xr:uid="{00000000-0005-0000-0000-0000CA9E0000}"/>
    <cellStyle name="Valuta 3 10 4 2 2" xfId="40373" xr:uid="{00000000-0005-0000-0000-0000CB9E0000}"/>
    <cellStyle name="Valuta 3 10 4 3" xfId="28956" xr:uid="{00000000-0005-0000-0000-0000CC9E0000}"/>
    <cellStyle name="Valuta 3 10 5" xfId="11828" xr:uid="{00000000-0005-0000-0000-0000CD9E0000}"/>
    <cellStyle name="Valuta 3 10 5 2" xfId="34665" xr:uid="{00000000-0005-0000-0000-0000CE9E0000}"/>
    <cellStyle name="Valuta 3 10 6" xfId="23248" xr:uid="{00000000-0005-0000-0000-0000CF9E0000}"/>
    <cellStyle name="Valuta 3 11" xfId="155" xr:uid="{00000000-0005-0000-0000-0000D09E0000}"/>
    <cellStyle name="Valuta 3 11 2" xfId="1820" xr:uid="{00000000-0005-0000-0000-0000D19E0000}"/>
    <cellStyle name="Valuta 3 11 2 2" xfId="4676" xr:uid="{00000000-0005-0000-0000-0000D29E0000}"/>
    <cellStyle name="Valuta 3 11 2 2 2" xfId="10385" xr:uid="{00000000-0005-0000-0000-0000D39E0000}"/>
    <cellStyle name="Valuta 3 11 2 2 2 2" xfId="21802" xr:uid="{00000000-0005-0000-0000-0000D49E0000}"/>
    <cellStyle name="Valuta 3 11 2 2 2 2 2" xfId="44639" xr:uid="{00000000-0005-0000-0000-0000D59E0000}"/>
    <cellStyle name="Valuta 3 11 2 2 2 3" xfId="33222" xr:uid="{00000000-0005-0000-0000-0000D69E0000}"/>
    <cellStyle name="Valuta 3 11 2 2 3" xfId="16094" xr:uid="{00000000-0005-0000-0000-0000D79E0000}"/>
    <cellStyle name="Valuta 3 11 2 2 3 2" xfId="38931" xr:uid="{00000000-0005-0000-0000-0000D89E0000}"/>
    <cellStyle name="Valuta 3 11 2 2 4" xfId="27514" xr:uid="{00000000-0005-0000-0000-0000D99E0000}"/>
    <cellStyle name="Valuta 3 11 2 3" xfId="7531" xr:uid="{00000000-0005-0000-0000-0000DA9E0000}"/>
    <cellStyle name="Valuta 3 11 2 3 2" xfId="18948" xr:uid="{00000000-0005-0000-0000-0000DB9E0000}"/>
    <cellStyle name="Valuta 3 11 2 3 2 2" xfId="41785" xr:uid="{00000000-0005-0000-0000-0000DC9E0000}"/>
    <cellStyle name="Valuta 3 11 2 3 3" xfId="30368" xr:uid="{00000000-0005-0000-0000-0000DD9E0000}"/>
    <cellStyle name="Valuta 3 11 2 4" xfId="13240" xr:uid="{00000000-0005-0000-0000-0000DE9E0000}"/>
    <cellStyle name="Valuta 3 11 2 4 2" xfId="36077" xr:uid="{00000000-0005-0000-0000-0000DF9E0000}"/>
    <cellStyle name="Valuta 3 11 2 5" xfId="24660" xr:uid="{00000000-0005-0000-0000-0000E09E0000}"/>
    <cellStyle name="Valuta 3 11 3" xfId="3249" xr:uid="{00000000-0005-0000-0000-0000E19E0000}"/>
    <cellStyle name="Valuta 3 11 3 2" xfId="8958" xr:uid="{00000000-0005-0000-0000-0000E29E0000}"/>
    <cellStyle name="Valuta 3 11 3 2 2" xfId="20375" xr:uid="{00000000-0005-0000-0000-0000E39E0000}"/>
    <cellStyle name="Valuta 3 11 3 2 2 2" xfId="43212" xr:uid="{00000000-0005-0000-0000-0000E49E0000}"/>
    <cellStyle name="Valuta 3 11 3 2 3" xfId="31795" xr:uid="{00000000-0005-0000-0000-0000E59E0000}"/>
    <cellStyle name="Valuta 3 11 3 3" xfId="14667" xr:uid="{00000000-0005-0000-0000-0000E69E0000}"/>
    <cellStyle name="Valuta 3 11 3 3 2" xfId="37504" xr:uid="{00000000-0005-0000-0000-0000E79E0000}"/>
    <cellStyle name="Valuta 3 11 3 4" xfId="26087" xr:uid="{00000000-0005-0000-0000-0000E89E0000}"/>
    <cellStyle name="Valuta 3 11 4" xfId="6104" xr:uid="{00000000-0005-0000-0000-0000E99E0000}"/>
    <cellStyle name="Valuta 3 11 4 2" xfId="17521" xr:uid="{00000000-0005-0000-0000-0000EA9E0000}"/>
    <cellStyle name="Valuta 3 11 4 2 2" xfId="40358" xr:uid="{00000000-0005-0000-0000-0000EB9E0000}"/>
    <cellStyle name="Valuta 3 11 4 3" xfId="28941" xr:uid="{00000000-0005-0000-0000-0000EC9E0000}"/>
    <cellStyle name="Valuta 3 11 5" xfId="11813" xr:uid="{00000000-0005-0000-0000-0000ED9E0000}"/>
    <cellStyle name="Valuta 3 11 5 2" xfId="34650" xr:uid="{00000000-0005-0000-0000-0000EE9E0000}"/>
    <cellStyle name="Valuta 3 11 6" xfId="23233" xr:uid="{00000000-0005-0000-0000-0000EF9E0000}"/>
    <cellStyle name="Valuta 3 2" xfId="18" xr:uid="{00000000-0005-0000-0000-0000F09E0000}"/>
    <cellStyle name="Valuta 3 2 10" xfId="1498" xr:uid="{00000000-0005-0000-0000-0000F19E0000}"/>
    <cellStyle name="Valuta 3 2 10 2" xfId="2954" xr:uid="{00000000-0005-0000-0000-0000F29E0000}"/>
    <cellStyle name="Valuta 3 2 10 2 2" xfId="5810" xr:uid="{00000000-0005-0000-0000-0000F39E0000}"/>
    <cellStyle name="Valuta 3 2 10 2 2 2" xfId="11518" xr:uid="{00000000-0005-0000-0000-0000F49E0000}"/>
    <cellStyle name="Valuta 3 2 10 2 2 2 2" xfId="22936" xr:uid="{00000000-0005-0000-0000-0000F59E0000}"/>
    <cellStyle name="Valuta 3 2 10 2 2 2 2 2" xfId="45773" xr:uid="{00000000-0005-0000-0000-0000F69E0000}"/>
    <cellStyle name="Valuta 3 2 10 2 2 2 3" xfId="34356" xr:uid="{00000000-0005-0000-0000-0000F79E0000}"/>
    <cellStyle name="Valuta 3 2 10 2 2 3" xfId="17228" xr:uid="{00000000-0005-0000-0000-0000F89E0000}"/>
    <cellStyle name="Valuta 3 2 10 2 2 3 2" xfId="40065" xr:uid="{00000000-0005-0000-0000-0000F99E0000}"/>
    <cellStyle name="Valuta 3 2 10 2 2 4" xfId="28648" xr:uid="{00000000-0005-0000-0000-0000FA9E0000}"/>
    <cellStyle name="Valuta 3 2 10 2 3" xfId="8665" xr:uid="{00000000-0005-0000-0000-0000FB9E0000}"/>
    <cellStyle name="Valuta 3 2 10 2 3 2" xfId="20082" xr:uid="{00000000-0005-0000-0000-0000FC9E0000}"/>
    <cellStyle name="Valuta 3 2 10 2 3 2 2" xfId="42919" xr:uid="{00000000-0005-0000-0000-0000FD9E0000}"/>
    <cellStyle name="Valuta 3 2 10 2 3 3" xfId="31502" xr:uid="{00000000-0005-0000-0000-0000FE9E0000}"/>
    <cellStyle name="Valuta 3 2 10 2 4" xfId="14374" xr:uid="{00000000-0005-0000-0000-0000FF9E0000}"/>
    <cellStyle name="Valuta 3 2 10 2 4 2" xfId="37211" xr:uid="{00000000-0005-0000-0000-0000009F0000}"/>
    <cellStyle name="Valuta 3 2 10 2 5" xfId="25794" xr:uid="{00000000-0005-0000-0000-0000019F0000}"/>
    <cellStyle name="Valuta 3 2 10 3" xfId="4383" xr:uid="{00000000-0005-0000-0000-0000029F0000}"/>
    <cellStyle name="Valuta 3 2 10 3 2" xfId="10092" xr:uid="{00000000-0005-0000-0000-0000039F0000}"/>
    <cellStyle name="Valuta 3 2 10 3 2 2" xfId="21509" xr:uid="{00000000-0005-0000-0000-0000049F0000}"/>
    <cellStyle name="Valuta 3 2 10 3 2 2 2" xfId="44346" xr:uid="{00000000-0005-0000-0000-0000059F0000}"/>
    <cellStyle name="Valuta 3 2 10 3 2 3" xfId="32929" xr:uid="{00000000-0005-0000-0000-0000069F0000}"/>
    <cellStyle name="Valuta 3 2 10 3 3" xfId="15801" xr:uid="{00000000-0005-0000-0000-0000079F0000}"/>
    <cellStyle name="Valuta 3 2 10 3 3 2" xfId="38638" xr:uid="{00000000-0005-0000-0000-0000089F0000}"/>
    <cellStyle name="Valuta 3 2 10 3 4" xfId="27221" xr:uid="{00000000-0005-0000-0000-0000099F0000}"/>
    <cellStyle name="Valuta 3 2 10 4" xfId="7238" xr:uid="{00000000-0005-0000-0000-00000A9F0000}"/>
    <cellStyle name="Valuta 3 2 10 4 2" xfId="18655" xr:uid="{00000000-0005-0000-0000-00000B9F0000}"/>
    <cellStyle name="Valuta 3 2 10 4 2 2" xfId="41492" xr:uid="{00000000-0005-0000-0000-00000C9F0000}"/>
    <cellStyle name="Valuta 3 2 10 4 3" xfId="30075" xr:uid="{00000000-0005-0000-0000-00000D9F0000}"/>
    <cellStyle name="Valuta 3 2 10 5" xfId="12947" xr:uid="{00000000-0005-0000-0000-00000E9F0000}"/>
    <cellStyle name="Valuta 3 2 10 5 2" xfId="35784" xr:uid="{00000000-0005-0000-0000-00000F9F0000}"/>
    <cellStyle name="Valuta 3 2 10 6" xfId="24367" xr:uid="{00000000-0005-0000-0000-0000109F0000}"/>
    <cellStyle name="Valuta 3 2 11" xfId="170" xr:uid="{00000000-0005-0000-0000-0000119F0000}"/>
    <cellStyle name="Valuta 3 2 11 2" xfId="1825" xr:uid="{00000000-0005-0000-0000-0000129F0000}"/>
    <cellStyle name="Valuta 3 2 11 2 2" xfId="4681" xr:uid="{00000000-0005-0000-0000-0000139F0000}"/>
    <cellStyle name="Valuta 3 2 11 2 2 2" xfId="10390" xr:uid="{00000000-0005-0000-0000-0000149F0000}"/>
    <cellStyle name="Valuta 3 2 11 2 2 2 2" xfId="21807" xr:uid="{00000000-0005-0000-0000-0000159F0000}"/>
    <cellStyle name="Valuta 3 2 11 2 2 2 2 2" xfId="44644" xr:uid="{00000000-0005-0000-0000-0000169F0000}"/>
    <cellStyle name="Valuta 3 2 11 2 2 2 3" xfId="33227" xr:uid="{00000000-0005-0000-0000-0000179F0000}"/>
    <cellStyle name="Valuta 3 2 11 2 2 3" xfId="16099" xr:uid="{00000000-0005-0000-0000-0000189F0000}"/>
    <cellStyle name="Valuta 3 2 11 2 2 3 2" xfId="38936" xr:uid="{00000000-0005-0000-0000-0000199F0000}"/>
    <cellStyle name="Valuta 3 2 11 2 2 4" xfId="27519" xr:uid="{00000000-0005-0000-0000-00001A9F0000}"/>
    <cellStyle name="Valuta 3 2 11 2 3" xfId="7536" xr:uid="{00000000-0005-0000-0000-00001B9F0000}"/>
    <cellStyle name="Valuta 3 2 11 2 3 2" xfId="18953" xr:uid="{00000000-0005-0000-0000-00001C9F0000}"/>
    <cellStyle name="Valuta 3 2 11 2 3 2 2" xfId="41790" xr:uid="{00000000-0005-0000-0000-00001D9F0000}"/>
    <cellStyle name="Valuta 3 2 11 2 3 3" xfId="30373" xr:uid="{00000000-0005-0000-0000-00001E9F0000}"/>
    <cellStyle name="Valuta 3 2 11 2 4" xfId="13245" xr:uid="{00000000-0005-0000-0000-00001F9F0000}"/>
    <cellStyle name="Valuta 3 2 11 2 4 2" xfId="36082" xr:uid="{00000000-0005-0000-0000-0000209F0000}"/>
    <cellStyle name="Valuta 3 2 11 2 5" xfId="24665" xr:uid="{00000000-0005-0000-0000-0000219F0000}"/>
    <cellStyle name="Valuta 3 2 11 3" xfId="3254" xr:uid="{00000000-0005-0000-0000-0000229F0000}"/>
    <cellStyle name="Valuta 3 2 11 3 2" xfId="8963" xr:uid="{00000000-0005-0000-0000-0000239F0000}"/>
    <cellStyle name="Valuta 3 2 11 3 2 2" xfId="20380" xr:uid="{00000000-0005-0000-0000-0000249F0000}"/>
    <cellStyle name="Valuta 3 2 11 3 2 2 2" xfId="43217" xr:uid="{00000000-0005-0000-0000-0000259F0000}"/>
    <cellStyle name="Valuta 3 2 11 3 2 3" xfId="31800" xr:uid="{00000000-0005-0000-0000-0000269F0000}"/>
    <cellStyle name="Valuta 3 2 11 3 3" xfId="14672" xr:uid="{00000000-0005-0000-0000-0000279F0000}"/>
    <cellStyle name="Valuta 3 2 11 3 3 2" xfId="37509" xr:uid="{00000000-0005-0000-0000-0000289F0000}"/>
    <cellStyle name="Valuta 3 2 11 3 4" xfId="26092" xr:uid="{00000000-0005-0000-0000-0000299F0000}"/>
    <cellStyle name="Valuta 3 2 11 4" xfId="6109" xr:uid="{00000000-0005-0000-0000-00002A9F0000}"/>
    <cellStyle name="Valuta 3 2 11 4 2" xfId="17526" xr:uid="{00000000-0005-0000-0000-00002B9F0000}"/>
    <cellStyle name="Valuta 3 2 11 4 2 2" xfId="40363" xr:uid="{00000000-0005-0000-0000-00002C9F0000}"/>
    <cellStyle name="Valuta 3 2 11 4 3" xfId="28946" xr:uid="{00000000-0005-0000-0000-00002D9F0000}"/>
    <cellStyle name="Valuta 3 2 11 5" xfId="11818" xr:uid="{00000000-0005-0000-0000-00002E9F0000}"/>
    <cellStyle name="Valuta 3 2 11 5 2" xfId="34655" xr:uid="{00000000-0005-0000-0000-00002F9F0000}"/>
    <cellStyle name="Valuta 3 2 11 6" xfId="23238" xr:uid="{00000000-0005-0000-0000-0000309F0000}"/>
    <cellStyle name="Valuta 3 2 2" xfId="38" xr:uid="{00000000-0005-0000-0000-0000319F0000}"/>
    <cellStyle name="Valuta 3 2 2 2" xfId="87" xr:uid="{00000000-0005-0000-0000-0000329F0000}"/>
    <cellStyle name="Valuta 3 2 2 2 2" xfId="667" xr:uid="{00000000-0005-0000-0000-0000339F0000}"/>
    <cellStyle name="Valuta 3 2 2 2 2 2" xfId="2230" xr:uid="{00000000-0005-0000-0000-0000349F0000}"/>
    <cellStyle name="Valuta 3 2 2 2 2 2 2" xfId="5086" xr:uid="{00000000-0005-0000-0000-0000359F0000}"/>
    <cellStyle name="Valuta 3 2 2 2 2 2 2 2" xfId="10794" xr:uid="{00000000-0005-0000-0000-0000369F0000}"/>
    <cellStyle name="Valuta 3 2 2 2 2 2 2 2 2" xfId="22212" xr:uid="{00000000-0005-0000-0000-0000379F0000}"/>
    <cellStyle name="Valuta 3 2 2 2 2 2 2 2 2 2" xfId="45049" xr:uid="{00000000-0005-0000-0000-0000389F0000}"/>
    <cellStyle name="Valuta 3 2 2 2 2 2 2 2 3" xfId="33632" xr:uid="{00000000-0005-0000-0000-0000399F0000}"/>
    <cellStyle name="Valuta 3 2 2 2 2 2 2 3" xfId="16504" xr:uid="{00000000-0005-0000-0000-00003A9F0000}"/>
    <cellStyle name="Valuta 3 2 2 2 2 2 2 3 2" xfId="39341" xr:uid="{00000000-0005-0000-0000-00003B9F0000}"/>
    <cellStyle name="Valuta 3 2 2 2 2 2 2 4" xfId="27924" xr:uid="{00000000-0005-0000-0000-00003C9F0000}"/>
    <cellStyle name="Valuta 3 2 2 2 2 2 3" xfId="7941" xr:uid="{00000000-0005-0000-0000-00003D9F0000}"/>
    <cellStyle name="Valuta 3 2 2 2 2 2 3 2" xfId="19358" xr:uid="{00000000-0005-0000-0000-00003E9F0000}"/>
    <cellStyle name="Valuta 3 2 2 2 2 2 3 2 2" xfId="42195" xr:uid="{00000000-0005-0000-0000-00003F9F0000}"/>
    <cellStyle name="Valuta 3 2 2 2 2 2 3 3" xfId="30778" xr:uid="{00000000-0005-0000-0000-0000409F0000}"/>
    <cellStyle name="Valuta 3 2 2 2 2 2 4" xfId="13650" xr:uid="{00000000-0005-0000-0000-0000419F0000}"/>
    <cellStyle name="Valuta 3 2 2 2 2 2 4 2" xfId="36487" xr:uid="{00000000-0005-0000-0000-0000429F0000}"/>
    <cellStyle name="Valuta 3 2 2 2 2 2 5" xfId="25070" xr:uid="{00000000-0005-0000-0000-0000439F0000}"/>
    <cellStyle name="Valuta 3 2 2 2 2 3" xfId="3659" xr:uid="{00000000-0005-0000-0000-0000449F0000}"/>
    <cellStyle name="Valuta 3 2 2 2 2 3 2" xfId="9368" xr:uid="{00000000-0005-0000-0000-0000459F0000}"/>
    <cellStyle name="Valuta 3 2 2 2 2 3 2 2" xfId="20785" xr:uid="{00000000-0005-0000-0000-0000469F0000}"/>
    <cellStyle name="Valuta 3 2 2 2 2 3 2 2 2" xfId="43622" xr:uid="{00000000-0005-0000-0000-0000479F0000}"/>
    <cellStyle name="Valuta 3 2 2 2 2 3 2 3" xfId="32205" xr:uid="{00000000-0005-0000-0000-0000489F0000}"/>
    <cellStyle name="Valuta 3 2 2 2 2 3 3" xfId="15077" xr:uid="{00000000-0005-0000-0000-0000499F0000}"/>
    <cellStyle name="Valuta 3 2 2 2 2 3 3 2" xfId="37914" xr:uid="{00000000-0005-0000-0000-00004A9F0000}"/>
    <cellStyle name="Valuta 3 2 2 2 2 3 4" xfId="26497" xr:uid="{00000000-0005-0000-0000-00004B9F0000}"/>
    <cellStyle name="Valuta 3 2 2 2 2 4" xfId="6514" xr:uid="{00000000-0005-0000-0000-00004C9F0000}"/>
    <cellStyle name="Valuta 3 2 2 2 2 4 2" xfId="17931" xr:uid="{00000000-0005-0000-0000-00004D9F0000}"/>
    <cellStyle name="Valuta 3 2 2 2 2 4 2 2" xfId="40768" xr:uid="{00000000-0005-0000-0000-00004E9F0000}"/>
    <cellStyle name="Valuta 3 2 2 2 2 4 3" xfId="29351" xr:uid="{00000000-0005-0000-0000-00004F9F0000}"/>
    <cellStyle name="Valuta 3 2 2 2 2 5" xfId="12223" xr:uid="{00000000-0005-0000-0000-0000509F0000}"/>
    <cellStyle name="Valuta 3 2 2 2 2 5 2" xfId="35060" xr:uid="{00000000-0005-0000-0000-0000519F0000}"/>
    <cellStyle name="Valuta 3 2 2 2 2 6" xfId="23643" xr:uid="{00000000-0005-0000-0000-0000529F0000}"/>
    <cellStyle name="Valuta 3 2 2 2 3" xfId="927" xr:uid="{00000000-0005-0000-0000-0000539F0000}"/>
    <cellStyle name="Valuta 3 2 2 2 3 2" xfId="2447" xr:uid="{00000000-0005-0000-0000-0000549F0000}"/>
    <cellStyle name="Valuta 3 2 2 2 3 2 2" xfId="5303" xr:uid="{00000000-0005-0000-0000-0000559F0000}"/>
    <cellStyle name="Valuta 3 2 2 2 3 2 2 2" xfId="11011" xr:uid="{00000000-0005-0000-0000-0000569F0000}"/>
    <cellStyle name="Valuta 3 2 2 2 3 2 2 2 2" xfId="22429" xr:uid="{00000000-0005-0000-0000-0000579F0000}"/>
    <cellStyle name="Valuta 3 2 2 2 3 2 2 2 2 2" xfId="45266" xr:uid="{00000000-0005-0000-0000-0000589F0000}"/>
    <cellStyle name="Valuta 3 2 2 2 3 2 2 2 3" xfId="33849" xr:uid="{00000000-0005-0000-0000-0000599F0000}"/>
    <cellStyle name="Valuta 3 2 2 2 3 2 2 3" xfId="16721" xr:uid="{00000000-0005-0000-0000-00005A9F0000}"/>
    <cellStyle name="Valuta 3 2 2 2 3 2 2 3 2" xfId="39558" xr:uid="{00000000-0005-0000-0000-00005B9F0000}"/>
    <cellStyle name="Valuta 3 2 2 2 3 2 2 4" xfId="28141" xr:uid="{00000000-0005-0000-0000-00005C9F0000}"/>
    <cellStyle name="Valuta 3 2 2 2 3 2 3" xfId="8158" xr:uid="{00000000-0005-0000-0000-00005D9F0000}"/>
    <cellStyle name="Valuta 3 2 2 2 3 2 3 2" xfId="19575" xr:uid="{00000000-0005-0000-0000-00005E9F0000}"/>
    <cellStyle name="Valuta 3 2 2 2 3 2 3 2 2" xfId="42412" xr:uid="{00000000-0005-0000-0000-00005F9F0000}"/>
    <cellStyle name="Valuta 3 2 2 2 3 2 3 3" xfId="30995" xr:uid="{00000000-0005-0000-0000-0000609F0000}"/>
    <cellStyle name="Valuta 3 2 2 2 3 2 4" xfId="13867" xr:uid="{00000000-0005-0000-0000-0000619F0000}"/>
    <cellStyle name="Valuta 3 2 2 2 3 2 4 2" xfId="36704" xr:uid="{00000000-0005-0000-0000-0000629F0000}"/>
    <cellStyle name="Valuta 3 2 2 2 3 2 5" xfId="25287" xr:uid="{00000000-0005-0000-0000-0000639F0000}"/>
    <cellStyle name="Valuta 3 2 2 2 3 3" xfId="3876" xr:uid="{00000000-0005-0000-0000-0000649F0000}"/>
    <cellStyle name="Valuta 3 2 2 2 3 3 2" xfId="9585" xr:uid="{00000000-0005-0000-0000-0000659F0000}"/>
    <cellStyle name="Valuta 3 2 2 2 3 3 2 2" xfId="21002" xr:uid="{00000000-0005-0000-0000-0000669F0000}"/>
    <cellStyle name="Valuta 3 2 2 2 3 3 2 2 2" xfId="43839" xr:uid="{00000000-0005-0000-0000-0000679F0000}"/>
    <cellStyle name="Valuta 3 2 2 2 3 3 2 3" xfId="32422" xr:uid="{00000000-0005-0000-0000-0000689F0000}"/>
    <cellStyle name="Valuta 3 2 2 2 3 3 3" xfId="15294" xr:uid="{00000000-0005-0000-0000-0000699F0000}"/>
    <cellStyle name="Valuta 3 2 2 2 3 3 3 2" xfId="38131" xr:uid="{00000000-0005-0000-0000-00006A9F0000}"/>
    <cellStyle name="Valuta 3 2 2 2 3 3 4" xfId="26714" xr:uid="{00000000-0005-0000-0000-00006B9F0000}"/>
    <cellStyle name="Valuta 3 2 2 2 3 4" xfId="6731" xr:uid="{00000000-0005-0000-0000-00006C9F0000}"/>
    <cellStyle name="Valuta 3 2 2 2 3 4 2" xfId="18148" xr:uid="{00000000-0005-0000-0000-00006D9F0000}"/>
    <cellStyle name="Valuta 3 2 2 2 3 4 2 2" xfId="40985" xr:uid="{00000000-0005-0000-0000-00006E9F0000}"/>
    <cellStyle name="Valuta 3 2 2 2 3 4 3" xfId="29568" xr:uid="{00000000-0005-0000-0000-00006F9F0000}"/>
    <cellStyle name="Valuta 3 2 2 2 3 5" xfId="12440" xr:uid="{00000000-0005-0000-0000-0000709F0000}"/>
    <cellStyle name="Valuta 3 2 2 2 3 5 2" xfId="35277" xr:uid="{00000000-0005-0000-0000-0000719F0000}"/>
    <cellStyle name="Valuta 3 2 2 2 3 6" xfId="23860" xr:uid="{00000000-0005-0000-0000-0000729F0000}"/>
    <cellStyle name="Valuta 3 2 2 2 4" xfId="1174" xr:uid="{00000000-0005-0000-0000-0000739F0000}"/>
    <cellStyle name="Valuta 3 2 2 2 4 2" xfId="2664" xr:uid="{00000000-0005-0000-0000-0000749F0000}"/>
    <cellStyle name="Valuta 3 2 2 2 4 2 2" xfId="5520" xr:uid="{00000000-0005-0000-0000-0000759F0000}"/>
    <cellStyle name="Valuta 3 2 2 2 4 2 2 2" xfId="11228" xr:uid="{00000000-0005-0000-0000-0000769F0000}"/>
    <cellStyle name="Valuta 3 2 2 2 4 2 2 2 2" xfId="22646" xr:uid="{00000000-0005-0000-0000-0000779F0000}"/>
    <cellStyle name="Valuta 3 2 2 2 4 2 2 2 2 2" xfId="45483" xr:uid="{00000000-0005-0000-0000-0000789F0000}"/>
    <cellStyle name="Valuta 3 2 2 2 4 2 2 2 3" xfId="34066" xr:uid="{00000000-0005-0000-0000-0000799F0000}"/>
    <cellStyle name="Valuta 3 2 2 2 4 2 2 3" xfId="16938" xr:uid="{00000000-0005-0000-0000-00007A9F0000}"/>
    <cellStyle name="Valuta 3 2 2 2 4 2 2 3 2" xfId="39775" xr:uid="{00000000-0005-0000-0000-00007B9F0000}"/>
    <cellStyle name="Valuta 3 2 2 2 4 2 2 4" xfId="28358" xr:uid="{00000000-0005-0000-0000-00007C9F0000}"/>
    <cellStyle name="Valuta 3 2 2 2 4 2 3" xfId="8375" xr:uid="{00000000-0005-0000-0000-00007D9F0000}"/>
    <cellStyle name="Valuta 3 2 2 2 4 2 3 2" xfId="19792" xr:uid="{00000000-0005-0000-0000-00007E9F0000}"/>
    <cellStyle name="Valuta 3 2 2 2 4 2 3 2 2" xfId="42629" xr:uid="{00000000-0005-0000-0000-00007F9F0000}"/>
    <cellStyle name="Valuta 3 2 2 2 4 2 3 3" xfId="31212" xr:uid="{00000000-0005-0000-0000-0000809F0000}"/>
    <cellStyle name="Valuta 3 2 2 2 4 2 4" xfId="14084" xr:uid="{00000000-0005-0000-0000-0000819F0000}"/>
    <cellStyle name="Valuta 3 2 2 2 4 2 4 2" xfId="36921" xr:uid="{00000000-0005-0000-0000-0000829F0000}"/>
    <cellStyle name="Valuta 3 2 2 2 4 2 5" xfId="25504" xr:uid="{00000000-0005-0000-0000-0000839F0000}"/>
    <cellStyle name="Valuta 3 2 2 2 4 3" xfId="4093" xr:uid="{00000000-0005-0000-0000-0000849F0000}"/>
    <cellStyle name="Valuta 3 2 2 2 4 3 2" xfId="9802" xr:uid="{00000000-0005-0000-0000-0000859F0000}"/>
    <cellStyle name="Valuta 3 2 2 2 4 3 2 2" xfId="21219" xr:uid="{00000000-0005-0000-0000-0000869F0000}"/>
    <cellStyle name="Valuta 3 2 2 2 4 3 2 2 2" xfId="44056" xr:uid="{00000000-0005-0000-0000-0000879F0000}"/>
    <cellStyle name="Valuta 3 2 2 2 4 3 2 3" xfId="32639" xr:uid="{00000000-0005-0000-0000-0000889F0000}"/>
    <cellStyle name="Valuta 3 2 2 2 4 3 3" xfId="15511" xr:uid="{00000000-0005-0000-0000-0000899F0000}"/>
    <cellStyle name="Valuta 3 2 2 2 4 3 3 2" xfId="38348" xr:uid="{00000000-0005-0000-0000-00008A9F0000}"/>
    <cellStyle name="Valuta 3 2 2 2 4 3 4" xfId="26931" xr:uid="{00000000-0005-0000-0000-00008B9F0000}"/>
    <cellStyle name="Valuta 3 2 2 2 4 4" xfId="6948" xr:uid="{00000000-0005-0000-0000-00008C9F0000}"/>
    <cellStyle name="Valuta 3 2 2 2 4 4 2" xfId="18365" xr:uid="{00000000-0005-0000-0000-00008D9F0000}"/>
    <cellStyle name="Valuta 3 2 2 2 4 4 2 2" xfId="41202" xr:uid="{00000000-0005-0000-0000-00008E9F0000}"/>
    <cellStyle name="Valuta 3 2 2 2 4 4 3" xfId="29785" xr:uid="{00000000-0005-0000-0000-00008F9F0000}"/>
    <cellStyle name="Valuta 3 2 2 2 4 5" xfId="12657" xr:uid="{00000000-0005-0000-0000-0000909F0000}"/>
    <cellStyle name="Valuta 3 2 2 2 4 5 2" xfId="35494" xr:uid="{00000000-0005-0000-0000-0000919F0000}"/>
    <cellStyle name="Valuta 3 2 2 2 4 6" xfId="24077" xr:uid="{00000000-0005-0000-0000-0000929F0000}"/>
    <cellStyle name="Valuta 3 2 2 2 5" xfId="1421" xr:uid="{00000000-0005-0000-0000-0000939F0000}"/>
    <cellStyle name="Valuta 3 2 2 2 5 2" xfId="2881" xr:uid="{00000000-0005-0000-0000-0000949F0000}"/>
    <cellStyle name="Valuta 3 2 2 2 5 2 2" xfId="5737" xr:uid="{00000000-0005-0000-0000-0000959F0000}"/>
    <cellStyle name="Valuta 3 2 2 2 5 2 2 2" xfId="11445" xr:uid="{00000000-0005-0000-0000-0000969F0000}"/>
    <cellStyle name="Valuta 3 2 2 2 5 2 2 2 2" xfId="22863" xr:uid="{00000000-0005-0000-0000-0000979F0000}"/>
    <cellStyle name="Valuta 3 2 2 2 5 2 2 2 2 2" xfId="45700" xr:uid="{00000000-0005-0000-0000-0000989F0000}"/>
    <cellStyle name="Valuta 3 2 2 2 5 2 2 2 3" xfId="34283" xr:uid="{00000000-0005-0000-0000-0000999F0000}"/>
    <cellStyle name="Valuta 3 2 2 2 5 2 2 3" xfId="17155" xr:uid="{00000000-0005-0000-0000-00009A9F0000}"/>
    <cellStyle name="Valuta 3 2 2 2 5 2 2 3 2" xfId="39992" xr:uid="{00000000-0005-0000-0000-00009B9F0000}"/>
    <cellStyle name="Valuta 3 2 2 2 5 2 2 4" xfId="28575" xr:uid="{00000000-0005-0000-0000-00009C9F0000}"/>
    <cellStyle name="Valuta 3 2 2 2 5 2 3" xfId="8592" xr:uid="{00000000-0005-0000-0000-00009D9F0000}"/>
    <cellStyle name="Valuta 3 2 2 2 5 2 3 2" xfId="20009" xr:uid="{00000000-0005-0000-0000-00009E9F0000}"/>
    <cellStyle name="Valuta 3 2 2 2 5 2 3 2 2" xfId="42846" xr:uid="{00000000-0005-0000-0000-00009F9F0000}"/>
    <cellStyle name="Valuta 3 2 2 2 5 2 3 3" xfId="31429" xr:uid="{00000000-0005-0000-0000-0000A09F0000}"/>
    <cellStyle name="Valuta 3 2 2 2 5 2 4" xfId="14301" xr:uid="{00000000-0005-0000-0000-0000A19F0000}"/>
    <cellStyle name="Valuta 3 2 2 2 5 2 4 2" xfId="37138" xr:uid="{00000000-0005-0000-0000-0000A29F0000}"/>
    <cellStyle name="Valuta 3 2 2 2 5 2 5" xfId="25721" xr:uid="{00000000-0005-0000-0000-0000A39F0000}"/>
    <cellStyle name="Valuta 3 2 2 2 5 3" xfId="4310" xr:uid="{00000000-0005-0000-0000-0000A49F0000}"/>
    <cellStyle name="Valuta 3 2 2 2 5 3 2" xfId="10019" xr:uid="{00000000-0005-0000-0000-0000A59F0000}"/>
    <cellStyle name="Valuta 3 2 2 2 5 3 2 2" xfId="21436" xr:uid="{00000000-0005-0000-0000-0000A69F0000}"/>
    <cellStyle name="Valuta 3 2 2 2 5 3 2 2 2" xfId="44273" xr:uid="{00000000-0005-0000-0000-0000A79F0000}"/>
    <cellStyle name="Valuta 3 2 2 2 5 3 2 3" xfId="32856" xr:uid="{00000000-0005-0000-0000-0000A89F0000}"/>
    <cellStyle name="Valuta 3 2 2 2 5 3 3" xfId="15728" xr:uid="{00000000-0005-0000-0000-0000A99F0000}"/>
    <cellStyle name="Valuta 3 2 2 2 5 3 3 2" xfId="38565" xr:uid="{00000000-0005-0000-0000-0000AA9F0000}"/>
    <cellStyle name="Valuta 3 2 2 2 5 3 4" xfId="27148" xr:uid="{00000000-0005-0000-0000-0000AB9F0000}"/>
    <cellStyle name="Valuta 3 2 2 2 5 4" xfId="7165" xr:uid="{00000000-0005-0000-0000-0000AC9F0000}"/>
    <cellStyle name="Valuta 3 2 2 2 5 4 2" xfId="18582" xr:uid="{00000000-0005-0000-0000-0000AD9F0000}"/>
    <cellStyle name="Valuta 3 2 2 2 5 4 2 2" xfId="41419" xr:uid="{00000000-0005-0000-0000-0000AE9F0000}"/>
    <cellStyle name="Valuta 3 2 2 2 5 4 3" xfId="30002" xr:uid="{00000000-0005-0000-0000-0000AF9F0000}"/>
    <cellStyle name="Valuta 3 2 2 2 5 5" xfId="12874" xr:uid="{00000000-0005-0000-0000-0000B09F0000}"/>
    <cellStyle name="Valuta 3 2 2 2 5 5 2" xfId="35711" xr:uid="{00000000-0005-0000-0000-0000B19F0000}"/>
    <cellStyle name="Valuta 3 2 2 2 5 6" xfId="24294" xr:uid="{00000000-0005-0000-0000-0000B29F0000}"/>
    <cellStyle name="Valuta 3 2 2 2 6" xfId="1668" xr:uid="{00000000-0005-0000-0000-0000B39F0000}"/>
    <cellStyle name="Valuta 3 2 2 2 6 2" xfId="3098" xr:uid="{00000000-0005-0000-0000-0000B49F0000}"/>
    <cellStyle name="Valuta 3 2 2 2 6 2 2" xfId="5954" xr:uid="{00000000-0005-0000-0000-0000B59F0000}"/>
    <cellStyle name="Valuta 3 2 2 2 6 2 2 2" xfId="11662" xr:uid="{00000000-0005-0000-0000-0000B69F0000}"/>
    <cellStyle name="Valuta 3 2 2 2 6 2 2 2 2" xfId="23080" xr:uid="{00000000-0005-0000-0000-0000B79F0000}"/>
    <cellStyle name="Valuta 3 2 2 2 6 2 2 2 2 2" xfId="45917" xr:uid="{00000000-0005-0000-0000-0000B89F0000}"/>
    <cellStyle name="Valuta 3 2 2 2 6 2 2 2 3" xfId="34500" xr:uid="{00000000-0005-0000-0000-0000B99F0000}"/>
    <cellStyle name="Valuta 3 2 2 2 6 2 2 3" xfId="17372" xr:uid="{00000000-0005-0000-0000-0000BA9F0000}"/>
    <cellStyle name="Valuta 3 2 2 2 6 2 2 3 2" xfId="40209" xr:uid="{00000000-0005-0000-0000-0000BB9F0000}"/>
    <cellStyle name="Valuta 3 2 2 2 6 2 2 4" xfId="28792" xr:uid="{00000000-0005-0000-0000-0000BC9F0000}"/>
    <cellStyle name="Valuta 3 2 2 2 6 2 3" xfId="8809" xr:uid="{00000000-0005-0000-0000-0000BD9F0000}"/>
    <cellStyle name="Valuta 3 2 2 2 6 2 3 2" xfId="20226" xr:uid="{00000000-0005-0000-0000-0000BE9F0000}"/>
    <cellStyle name="Valuta 3 2 2 2 6 2 3 2 2" xfId="43063" xr:uid="{00000000-0005-0000-0000-0000BF9F0000}"/>
    <cellStyle name="Valuta 3 2 2 2 6 2 3 3" xfId="31646" xr:uid="{00000000-0005-0000-0000-0000C09F0000}"/>
    <cellStyle name="Valuta 3 2 2 2 6 2 4" xfId="14518" xr:uid="{00000000-0005-0000-0000-0000C19F0000}"/>
    <cellStyle name="Valuta 3 2 2 2 6 2 4 2" xfId="37355" xr:uid="{00000000-0005-0000-0000-0000C29F0000}"/>
    <cellStyle name="Valuta 3 2 2 2 6 2 5" xfId="25938" xr:uid="{00000000-0005-0000-0000-0000C39F0000}"/>
    <cellStyle name="Valuta 3 2 2 2 6 3" xfId="4527" xr:uid="{00000000-0005-0000-0000-0000C49F0000}"/>
    <cellStyle name="Valuta 3 2 2 2 6 3 2" xfId="10236" xr:uid="{00000000-0005-0000-0000-0000C59F0000}"/>
    <cellStyle name="Valuta 3 2 2 2 6 3 2 2" xfId="21653" xr:uid="{00000000-0005-0000-0000-0000C69F0000}"/>
    <cellStyle name="Valuta 3 2 2 2 6 3 2 2 2" xfId="44490" xr:uid="{00000000-0005-0000-0000-0000C79F0000}"/>
    <cellStyle name="Valuta 3 2 2 2 6 3 2 3" xfId="33073" xr:uid="{00000000-0005-0000-0000-0000C89F0000}"/>
    <cellStyle name="Valuta 3 2 2 2 6 3 3" xfId="15945" xr:uid="{00000000-0005-0000-0000-0000C99F0000}"/>
    <cellStyle name="Valuta 3 2 2 2 6 3 3 2" xfId="38782" xr:uid="{00000000-0005-0000-0000-0000CA9F0000}"/>
    <cellStyle name="Valuta 3 2 2 2 6 3 4" xfId="27365" xr:uid="{00000000-0005-0000-0000-0000CB9F0000}"/>
    <cellStyle name="Valuta 3 2 2 2 6 4" xfId="7382" xr:uid="{00000000-0005-0000-0000-0000CC9F0000}"/>
    <cellStyle name="Valuta 3 2 2 2 6 4 2" xfId="18799" xr:uid="{00000000-0005-0000-0000-0000CD9F0000}"/>
    <cellStyle name="Valuta 3 2 2 2 6 4 2 2" xfId="41636" xr:uid="{00000000-0005-0000-0000-0000CE9F0000}"/>
    <cellStyle name="Valuta 3 2 2 2 6 4 3" xfId="30219" xr:uid="{00000000-0005-0000-0000-0000CF9F0000}"/>
    <cellStyle name="Valuta 3 2 2 2 6 5" xfId="13091" xr:uid="{00000000-0005-0000-0000-0000D09F0000}"/>
    <cellStyle name="Valuta 3 2 2 2 6 5 2" xfId="35928" xr:uid="{00000000-0005-0000-0000-0000D19F0000}"/>
    <cellStyle name="Valuta 3 2 2 2 6 6" xfId="24511" xr:uid="{00000000-0005-0000-0000-0000D29F0000}"/>
    <cellStyle name="Valuta 3 2 2 2 7" xfId="413" xr:uid="{00000000-0005-0000-0000-0000D39F0000}"/>
    <cellStyle name="Valuta 3 2 2 2 7 2" xfId="2013" xr:uid="{00000000-0005-0000-0000-0000D49F0000}"/>
    <cellStyle name="Valuta 3 2 2 2 7 2 2" xfId="4869" xr:uid="{00000000-0005-0000-0000-0000D59F0000}"/>
    <cellStyle name="Valuta 3 2 2 2 7 2 2 2" xfId="10577" xr:uid="{00000000-0005-0000-0000-0000D69F0000}"/>
    <cellStyle name="Valuta 3 2 2 2 7 2 2 2 2" xfId="21995" xr:uid="{00000000-0005-0000-0000-0000D79F0000}"/>
    <cellStyle name="Valuta 3 2 2 2 7 2 2 2 2 2" xfId="44832" xr:uid="{00000000-0005-0000-0000-0000D89F0000}"/>
    <cellStyle name="Valuta 3 2 2 2 7 2 2 2 3" xfId="33415" xr:uid="{00000000-0005-0000-0000-0000D99F0000}"/>
    <cellStyle name="Valuta 3 2 2 2 7 2 2 3" xfId="16287" xr:uid="{00000000-0005-0000-0000-0000DA9F0000}"/>
    <cellStyle name="Valuta 3 2 2 2 7 2 2 3 2" xfId="39124" xr:uid="{00000000-0005-0000-0000-0000DB9F0000}"/>
    <cellStyle name="Valuta 3 2 2 2 7 2 2 4" xfId="27707" xr:uid="{00000000-0005-0000-0000-0000DC9F0000}"/>
    <cellStyle name="Valuta 3 2 2 2 7 2 3" xfId="7724" xr:uid="{00000000-0005-0000-0000-0000DD9F0000}"/>
    <cellStyle name="Valuta 3 2 2 2 7 2 3 2" xfId="19141" xr:uid="{00000000-0005-0000-0000-0000DE9F0000}"/>
    <cellStyle name="Valuta 3 2 2 2 7 2 3 2 2" xfId="41978" xr:uid="{00000000-0005-0000-0000-0000DF9F0000}"/>
    <cellStyle name="Valuta 3 2 2 2 7 2 3 3" xfId="30561" xr:uid="{00000000-0005-0000-0000-0000E09F0000}"/>
    <cellStyle name="Valuta 3 2 2 2 7 2 4" xfId="13433" xr:uid="{00000000-0005-0000-0000-0000E19F0000}"/>
    <cellStyle name="Valuta 3 2 2 2 7 2 4 2" xfId="36270" xr:uid="{00000000-0005-0000-0000-0000E29F0000}"/>
    <cellStyle name="Valuta 3 2 2 2 7 2 5" xfId="24853" xr:uid="{00000000-0005-0000-0000-0000E39F0000}"/>
    <cellStyle name="Valuta 3 2 2 2 7 3" xfId="3442" xr:uid="{00000000-0005-0000-0000-0000E49F0000}"/>
    <cellStyle name="Valuta 3 2 2 2 7 3 2" xfId="9151" xr:uid="{00000000-0005-0000-0000-0000E59F0000}"/>
    <cellStyle name="Valuta 3 2 2 2 7 3 2 2" xfId="20568" xr:uid="{00000000-0005-0000-0000-0000E69F0000}"/>
    <cellStyle name="Valuta 3 2 2 2 7 3 2 2 2" xfId="43405" xr:uid="{00000000-0005-0000-0000-0000E79F0000}"/>
    <cellStyle name="Valuta 3 2 2 2 7 3 2 3" xfId="31988" xr:uid="{00000000-0005-0000-0000-0000E89F0000}"/>
    <cellStyle name="Valuta 3 2 2 2 7 3 3" xfId="14860" xr:uid="{00000000-0005-0000-0000-0000E99F0000}"/>
    <cellStyle name="Valuta 3 2 2 2 7 3 3 2" xfId="37697" xr:uid="{00000000-0005-0000-0000-0000EA9F0000}"/>
    <cellStyle name="Valuta 3 2 2 2 7 3 4" xfId="26280" xr:uid="{00000000-0005-0000-0000-0000EB9F0000}"/>
    <cellStyle name="Valuta 3 2 2 2 7 4" xfId="6297" xr:uid="{00000000-0005-0000-0000-0000EC9F0000}"/>
    <cellStyle name="Valuta 3 2 2 2 7 4 2" xfId="17714" xr:uid="{00000000-0005-0000-0000-0000ED9F0000}"/>
    <cellStyle name="Valuta 3 2 2 2 7 4 2 2" xfId="40551" xr:uid="{00000000-0005-0000-0000-0000EE9F0000}"/>
    <cellStyle name="Valuta 3 2 2 2 7 4 3" xfId="29134" xr:uid="{00000000-0005-0000-0000-0000EF9F0000}"/>
    <cellStyle name="Valuta 3 2 2 2 7 5" xfId="12006" xr:uid="{00000000-0005-0000-0000-0000F09F0000}"/>
    <cellStyle name="Valuta 3 2 2 2 7 5 2" xfId="34843" xr:uid="{00000000-0005-0000-0000-0000F19F0000}"/>
    <cellStyle name="Valuta 3 2 2 2 7 6" xfId="23426" xr:uid="{00000000-0005-0000-0000-0000F29F0000}"/>
    <cellStyle name="Valuta 3 2 2 3" xfId="533" xr:uid="{00000000-0005-0000-0000-0000F39F0000}"/>
    <cellStyle name="Valuta 3 2 2 3 2" xfId="2116" xr:uid="{00000000-0005-0000-0000-0000F49F0000}"/>
    <cellStyle name="Valuta 3 2 2 3 2 2" xfId="4972" xr:uid="{00000000-0005-0000-0000-0000F59F0000}"/>
    <cellStyle name="Valuta 3 2 2 3 2 2 2" xfId="10680" xr:uid="{00000000-0005-0000-0000-0000F69F0000}"/>
    <cellStyle name="Valuta 3 2 2 3 2 2 2 2" xfId="22098" xr:uid="{00000000-0005-0000-0000-0000F79F0000}"/>
    <cellStyle name="Valuta 3 2 2 3 2 2 2 2 2" xfId="44935" xr:uid="{00000000-0005-0000-0000-0000F89F0000}"/>
    <cellStyle name="Valuta 3 2 2 3 2 2 2 3" xfId="33518" xr:uid="{00000000-0005-0000-0000-0000F99F0000}"/>
    <cellStyle name="Valuta 3 2 2 3 2 2 3" xfId="16390" xr:uid="{00000000-0005-0000-0000-0000FA9F0000}"/>
    <cellStyle name="Valuta 3 2 2 3 2 2 3 2" xfId="39227" xr:uid="{00000000-0005-0000-0000-0000FB9F0000}"/>
    <cellStyle name="Valuta 3 2 2 3 2 2 4" xfId="27810" xr:uid="{00000000-0005-0000-0000-0000FC9F0000}"/>
    <cellStyle name="Valuta 3 2 2 3 2 3" xfId="7827" xr:uid="{00000000-0005-0000-0000-0000FD9F0000}"/>
    <cellStyle name="Valuta 3 2 2 3 2 3 2" xfId="19244" xr:uid="{00000000-0005-0000-0000-0000FE9F0000}"/>
    <cellStyle name="Valuta 3 2 2 3 2 3 2 2" xfId="42081" xr:uid="{00000000-0005-0000-0000-0000FF9F0000}"/>
    <cellStyle name="Valuta 3 2 2 3 2 3 3" xfId="30664" xr:uid="{00000000-0005-0000-0000-000000A00000}"/>
    <cellStyle name="Valuta 3 2 2 3 2 4" xfId="13536" xr:uid="{00000000-0005-0000-0000-000001A00000}"/>
    <cellStyle name="Valuta 3 2 2 3 2 4 2" xfId="36373" xr:uid="{00000000-0005-0000-0000-000002A00000}"/>
    <cellStyle name="Valuta 3 2 2 3 2 5" xfId="24956" xr:uid="{00000000-0005-0000-0000-000003A00000}"/>
    <cellStyle name="Valuta 3 2 2 3 3" xfId="3545" xr:uid="{00000000-0005-0000-0000-000004A00000}"/>
    <cellStyle name="Valuta 3 2 2 3 3 2" xfId="9254" xr:uid="{00000000-0005-0000-0000-000005A00000}"/>
    <cellStyle name="Valuta 3 2 2 3 3 2 2" xfId="20671" xr:uid="{00000000-0005-0000-0000-000006A00000}"/>
    <cellStyle name="Valuta 3 2 2 3 3 2 2 2" xfId="43508" xr:uid="{00000000-0005-0000-0000-000007A00000}"/>
    <cellStyle name="Valuta 3 2 2 3 3 2 3" xfId="32091" xr:uid="{00000000-0005-0000-0000-000008A00000}"/>
    <cellStyle name="Valuta 3 2 2 3 3 3" xfId="14963" xr:uid="{00000000-0005-0000-0000-000009A00000}"/>
    <cellStyle name="Valuta 3 2 2 3 3 3 2" xfId="37800" xr:uid="{00000000-0005-0000-0000-00000AA00000}"/>
    <cellStyle name="Valuta 3 2 2 3 3 4" xfId="26383" xr:uid="{00000000-0005-0000-0000-00000BA00000}"/>
    <cellStyle name="Valuta 3 2 2 3 4" xfId="6400" xr:uid="{00000000-0005-0000-0000-00000CA00000}"/>
    <cellStyle name="Valuta 3 2 2 3 4 2" xfId="17817" xr:uid="{00000000-0005-0000-0000-00000DA00000}"/>
    <cellStyle name="Valuta 3 2 2 3 4 2 2" xfId="40654" xr:uid="{00000000-0005-0000-0000-00000EA00000}"/>
    <cellStyle name="Valuta 3 2 2 3 4 3" xfId="29237" xr:uid="{00000000-0005-0000-0000-00000FA00000}"/>
    <cellStyle name="Valuta 3 2 2 3 5" xfId="12109" xr:uid="{00000000-0005-0000-0000-000010A00000}"/>
    <cellStyle name="Valuta 3 2 2 3 5 2" xfId="34946" xr:uid="{00000000-0005-0000-0000-000011A00000}"/>
    <cellStyle name="Valuta 3 2 2 3 6" xfId="23529" xr:uid="{00000000-0005-0000-0000-000012A00000}"/>
    <cellStyle name="Valuta 3 2 2 4" xfId="796" xr:uid="{00000000-0005-0000-0000-000013A00000}"/>
    <cellStyle name="Valuta 3 2 2 4 2" xfId="2333" xr:uid="{00000000-0005-0000-0000-000014A00000}"/>
    <cellStyle name="Valuta 3 2 2 4 2 2" xfId="5189" xr:uid="{00000000-0005-0000-0000-000015A00000}"/>
    <cellStyle name="Valuta 3 2 2 4 2 2 2" xfId="10897" xr:uid="{00000000-0005-0000-0000-000016A00000}"/>
    <cellStyle name="Valuta 3 2 2 4 2 2 2 2" xfId="22315" xr:uid="{00000000-0005-0000-0000-000017A00000}"/>
    <cellStyle name="Valuta 3 2 2 4 2 2 2 2 2" xfId="45152" xr:uid="{00000000-0005-0000-0000-000018A00000}"/>
    <cellStyle name="Valuta 3 2 2 4 2 2 2 3" xfId="33735" xr:uid="{00000000-0005-0000-0000-000019A00000}"/>
    <cellStyle name="Valuta 3 2 2 4 2 2 3" xfId="16607" xr:uid="{00000000-0005-0000-0000-00001AA00000}"/>
    <cellStyle name="Valuta 3 2 2 4 2 2 3 2" xfId="39444" xr:uid="{00000000-0005-0000-0000-00001BA00000}"/>
    <cellStyle name="Valuta 3 2 2 4 2 2 4" xfId="28027" xr:uid="{00000000-0005-0000-0000-00001CA00000}"/>
    <cellStyle name="Valuta 3 2 2 4 2 3" xfId="8044" xr:uid="{00000000-0005-0000-0000-00001DA00000}"/>
    <cellStyle name="Valuta 3 2 2 4 2 3 2" xfId="19461" xr:uid="{00000000-0005-0000-0000-00001EA00000}"/>
    <cellStyle name="Valuta 3 2 2 4 2 3 2 2" xfId="42298" xr:uid="{00000000-0005-0000-0000-00001FA00000}"/>
    <cellStyle name="Valuta 3 2 2 4 2 3 3" xfId="30881" xr:uid="{00000000-0005-0000-0000-000020A00000}"/>
    <cellStyle name="Valuta 3 2 2 4 2 4" xfId="13753" xr:uid="{00000000-0005-0000-0000-000021A00000}"/>
    <cellStyle name="Valuta 3 2 2 4 2 4 2" xfId="36590" xr:uid="{00000000-0005-0000-0000-000022A00000}"/>
    <cellStyle name="Valuta 3 2 2 4 2 5" xfId="25173" xr:uid="{00000000-0005-0000-0000-000023A00000}"/>
    <cellStyle name="Valuta 3 2 2 4 3" xfId="3762" xr:uid="{00000000-0005-0000-0000-000024A00000}"/>
    <cellStyle name="Valuta 3 2 2 4 3 2" xfId="9471" xr:uid="{00000000-0005-0000-0000-000025A00000}"/>
    <cellStyle name="Valuta 3 2 2 4 3 2 2" xfId="20888" xr:uid="{00000000-0005-0000-0000-000026A00000}"/>
    <cellStyle name="Valuta 3 2 2 4 3 2 2 2" xfId="43725" xr:uid="{00000000-0005-0000-0000-000027A00000}"/>
    <cellStyle name="Valuta 3 2 2 4 3 2 3" xfId="32308" xr:uid="{00000000-0005-0000-0000-000028A00000}"/>
    <cellStyle name="Valuta 3 2 2 4 3 3" xfId="15180" xr:uid="{00000000-0005-0000-0000-000029A00000}"/>
    <cellStyle name="Valuta 3 2 2 4 3 3 2" xfId="38017" xr:uid="{00000000-0005-0000-0000-00002AA00000}"/>
    <cellStyle name="Valuta 3 2 2 4 3 4" xfId="26600" xr:uid="{00000000-0005-0000-0000-00002BA00000}"/>
    <cellStyle name="Valuta 3 2 2 4 4" xfId="6617" xr:uid="{00000000-0005-0000-0000-00002CA00000}"/>
    <cellStyle name="Valuta 3 2 2 4 4 2" xfId="18034" xr:uid="{00000000-0005-0000-0000-00002DA00000}"/>
    <cellStyle name="Valuta 3 2 2 4 4 2 2" xfId="40871" xr:uid="{00000000-0005-0000-0000-00002EA00000}"/>
    <cellStyle name="Valuta 3 2 2 4 4 3" xfId="29454" xr:uid="{00000000-0005-0000-0000-00002FA00000}"/>
    <cellStyle name="Valuta 3 2 2 4 5" xfId="12326" xr:uid="{00000000-0005-0000-0000-000030A00000}"/>
    <cellStyle name="Valuta 3 2 2 4 5 2" xfId="35163" xr:uid="{00000000-0005-0000-0000-000031A00000}"/>
    <cellStyle name="Valuta 3 2 2 4 6" xfId="23746" xr:uid="{00000000-0005-0000-0000-000032A00000}"/>
    <cellStyle name="Valuta 3 2 2 5" xfId="1043" xr:uid="{00000000-0005-0000-0000-000033A00000}"/>
    <cellStyle name="Valuta 3 2 2 5 2" xfId="2550" xr:uid="{00000000-0005-0000-0000-000034A00000}"/>
    <cellStyle name="Valuta 3 2 2 5 2 2" xfId="5406" xr:uid="{00000000-0005-0000-0000-000035A00000}"/>
    <cellStyle name="Valuta 3 2 2 5 2 2 2" xfId="11114" xr:uid="{00000000-0005-0000-0000-000036A00000}"/>
    <cellStyle name="Valuta 3 2 2 5 2 2 2 2" xfId="22532" xr:uid="{00000000-0005-0000-0000-000037A00000}"/>
    <cellStyle name="Valuta 3 2 2 5 2 2 2 2 2" xfId="45369" xr:uid="{00000000-0005-0000-0000-000038A00000}"/>
    <cellStyle name="Valuta 3 2 2 5 2 2 2 3" xfId="33952" xr:uid="{00000000-0005-0000-0000-000039A00000}"/>
    <cellStyle name="Valuta 3 2 2 5 2 2 3" xfId="16824" xr:uid="{00000000-0005-0000-0000-00003AA00000}"/>
    <cellStyle name="Valuta 3 2 2 5 2 2 3 2" xfId="39661" xr:uid="{00000000-0005-0000-0000-00003BA00000}"/>
    <cellStyle name="Valuta 3 2 2 5 2 2 4" xfId="28244" xr:uid="{00000000-0005-0000-0000-00003CA00000}"/>
    <cellStyle name="Valuta 3 2 2 5 2 3" xfId="8261" xr:uid="{00000000-0005-0000-0000-00003DA00000}"/>
    <cellStyle name="Valuta 3 2 2 5 2 3 2" xfId="19678" xr:uid="{00000000-0005-0000-0000-00003EA00000}"/>
    <cellStyle name="Valuta 3 2 2 5 2 3 2 2" xfId="42515" xr:uid="{00000000-0005-0000-0000-00003FA00000}"/>
    <cellStyle name="Valuta 3 2 2 5 2 3 3" xfId="31098" xr:uid="{00000000-0005-0000-0000-000040A00000}"/>
    <cellStyle name="Valuta 3 2 2 5 2 4" xfId="13970" xr:uid="{00000000-0005-0000-0000-000041A00000}"/>
    <cellStyle name="Valuta 3 2 2 5 2 4 2" xfId="36807" xr:uid="{00000000-0005-0000-0000-000042A00000}"/>
    <cellStyle name="Valuta 3 2 2 5 2 5" xfId="25390" xr:uid="{00000000-0005-0000-0000-000043A00000}"/>
    <cellStyle name="Valuta 3 2 2 5 3" xfId="3979" xr:uid="{00000000-0005-0000-0000-000044A00000}"/>
    <cellStyle name="Valuta 3 2 2 5 3 2" xfId="9688" xr:uid="{00000000-0005-0000-0000-000045A00000}"/>
    <cellStyle name="Valuta 3 2 2 5 3 2 2" xfId="21105" xr:uid="{00000000-0005-0000-0000-000046A00000}"/>
    <cellStyle name="Valuta 3 2 2 5 3 2 2 2" xfId="43942" xr:uid="{00000000-0005-0000-0000-000047A00000}"/>
    <cellStyle name="Valuta 3 2 2 5 3 2 3" xfId="32525" xr:uid="{00000000-0005-0000-0000-000048A00000}"/>
    <cellStyle name="Valuta 3 2 2 5 3 3" xfId="15397" xr:uid="{00000000-0005-0000-0000-000049A00000}"/>
    <cellStyle name="Valuta 3 2 2 5 3 3 2" xfId="38234" xr:uid="{00000000-0005-0000-0000-00004AA00000}"/>
    <cellStyle name="Valuta 3 2 2 5 3 4" xfId="26817" xr:uid="{00000000-0005-0000-0000-00004BA00000}"/>
    <cellStyle name="Valuta 3 2 2 5 4" xfId="6834" xr:uid="{00000000-0005-0000-0000-00004CA00000}"/>
    <cellStyle name="Valuta 3 2 2 5 4 2" xfId="18251" xr:uid="{00000000-0005-0000-0000-00004DA00000}"/>
    <cellStyle name="Valuta 3 2 2 5 4 2 2" xfId="41088" xr:uid="{00000000-0005-0000-0000-00004EA00000}"/>
    <cellStyle name="Valuta 3 2 2 5 4 3" xfId="29671" xr:uid="{00000000-0005-0000-0000-00004FA00000}"/>
    <cellStyle name="Valuta 3 2 2 5 5" xfId="12543" xr:uid="{00000000-0005-0000-0000-000050A00000}"/>
    <cellStyle name="Valuta 3 2 2 5 5 2" xfId="35380" xr:uid="{00000000-0005-0000-0000-000051A00000}"/>
    <cellStyle name="Valuta 3 2 2 5 6" xfId="23963" xr:uid="{00000000-0005-0000-0000-000052A00000}"/>
    <cellStyle name="Valuta 3 2 2 6" xfId="1290" xr:uid="{00000000-0005-0000-0000-000053A00000}"/>
    <cellStyle name="Valuta 3 2 2 6 2" xfId="2767" xr:uid="{00000000-0005-0000-0000-000054A00000}"/>
    <cellStyle name="Valuta 3 2 2 6 2 2" xfId="5623" xr:uid="{00000000-0005-0000-0000-000055A00000}"/>
    <cellStyle name="Valuta 3 2 2 6 2 2 2" xfId="11331" xr:uid="{00000000-0005-0000-0000-000056A00000}"/>
    <cellStyle name="Valuta 3 2 2 6 2 2 2 2" xfId="22749" xr:uid="{00000000-0005-0000-0000-000057A00000}"/>
    <cellStyle name="Valuta 3 2 2 6 2 2 2 2 2" xfId="45586" xr:uid="{00000000-0005-0000-0000-000058A00000}"/>
    <cellStyle name="Valuta 3 2 2 6 2 2 2 3" xfId="34169" xr:uid="{00000000-0005-0000-0000-000059A00000}"/>
    <cellStyle name="Valuta 3 2 2 6 2 2 3" xfId="17041" xr:uid="{00000000-0005-0000-0000-00005AA00000}"/>
    <cellStyle name="Valuta 3 2 2 6 2 2 3 2" xfId="39878" xr:uid="{00000000-0005-0000-0000-00005BA00000}"/>
    <cellStyle name="Valuta 3 2 2 6 2 2 4" xfId="28461" xr:uid="{00000000-0005-0000-0000-00005CA00000}"/>
    <cellStyle name="Valuta 3 2 2 6 2 3" xfId="8478" xr:uid="{00000000-0005-0000-0000-00005DA00000}"/>
    <cellStyle name="Valuta 3 2 2 6 2 3 2" xfId="19895" xr:uid="{00000000-0005-0000-0000-00005EA00000}"/>
    <cellStyle name="Valuta 3 2 2 6 2 3 2 2" xfId="42732" xr:uid="{00000000-0005-0000-0000-00005FA00000}"/>
    <cellStyle name="Valuta 3 2 2 6 2 3 3" xfId="31315" xr:uid="{00000000-0005-0000-0000-000060A00000}"/>
    <cellStyle name="Valuta 3 2 2 6 2 4" xfId="14187" xr:uid="{00000000-0005-0000-0000-000061A00000}"/>
    <cellStyle name="Valuta 3 2 2 6 2 4 2" xfId="37024" xr:uid="{00000000-0005-0000-0000-000062A00000}"/>
    <cellStyle name="Valuta 3 2 2 6 2 5" xfId="25607" xr:uid="{00000000-0005-0000-0000-000063A00000}"/>
    <cellStyle name="Valuta 3 2 2 6 3" xfId="4196" xr:uid="{00000000-0005-0000-0000-000064A00000}"/>
    <cellStyle name="Valuta 3 2 2 6 3 2" xfId="9905" xr:uid="{00000000-0005-0000-0000-000065A00000}"/>
    <cellStyle name="Valuta 3 2 2 6 3 2 2" xfId="21322" xr:uid="{00000000-0005-0000-0000-000066A00000}"/>
    <cellStyle name="Valuta 3 2 2 6 3 2 2 2" xfId="44159" xr:uid="{00000000-0005-0000-0000-000067A00000}"/>
    <cellStyle name="Valuta 3 2 2 6 3 2 3" xfId="32742" xr:uid="{00000000-0005-0000-0000-000068A00000}"/>
    <cellStyle name="Valuta 3 2 2 6 3 3" xfId="15614" xr:uid="{00000000-0005-0000-0000-000069A00000}"/>
    <cellStyle name="Valuta 3 2 2 6 3 3 2" xfId="38451" xr:uid="{00000000-0005-0000-0000-00006AA00000}"/>
    <cellStyle name="Valuta 3 2 2 6 3 4" xfId="27034" xr:uid="{00000000-0005-0000-0000-00006BA00000}"/>
    <cellStyle name="Valuta 3 2 2 6 4" xfId="7051" xr:uid="{00000000-0005-0000-0000-00006CA00000}"/>
    <cellStyle name="Valuta 3 2 2 6 4 2" xfId="18468" xr:uid="{00000000-0005-0000-0000-00006DA00000}"/>
    <cellStyle name="Valuta 3 2 2 6 4 2 2" xfId="41305" xr:uid="{00000000-0005-0000-0000-00006EA00000}"/>
    <cellStyle name="Valuta 3 2 2 6 4 3" xfId="29888" xr:uid="{00000000-0005-0000-0000-00006FA00000}"/>
    <cellStyle name="Valuta 3 2 2 6 5" xfId="12760" xr:uid="{00000000-0005-0000-0000-000070A00000}"/>
    <cellStyle name="Valuta 3 2 2 6 5 2" xfId="35597" xr:uid="{00000000-0005-0000-0000-000071A00000}"/>
    <cellStyle name="Valuta 3 2 2 6 6" xfId="24180" xr:uid="{00000000-0005-0000-0000-000072A00000}"/>
    <cellStyle name="Valuta 3 2 2 7" xfId="1537" xr:uid="{00000000-0005-0000-0000-000073A00000}"/>
    <cellStyle name="Valuta 3 2 2 7 2" xfId="2984" xr:uid="{00000000-0005-0000-0000-000074A00000}"/>
    <cellStyle name="Valuta 3 2 2 7 2 2" xfId="5840" xr:uid="{00000000-0005-0000-0000-000075A00000}"/>
    <cellStyle name="Valuta 3 2 2 7 2 2 2" xfId="11548" xr:uid="{00000000-0005-0000-0000-000076A00000}"/>
    <cellStyle name="Valuta 3 2 2 7 2 2 2 2" xfId="22966" xr:uid="{00000000-0005-0000-0000-000077A00000}"/>
    <cellStyle name="Valuta 3 2 2 7 2 2 2 2 2" xfId="45803" xr:uid="{00000000-0005-0000-0000-000078A00000}"/>
    <cellStyle name="Valuta 3 2 2 7 2 2 2 3" xfId="34386" xr:uid="{00000000-0005-0000-0000-000079A00000}"/>
    <cellStyle name="Valuta 3 2 2 7 2 2 3" xfId="17258" xr:uid="{00000000-0005-0000-0000-00007AA00000}"/>
    <cellStyle name="Valuta 3 2 2 7 2 2 3 2" xfId="40095" xr:uid="{00000000-0005-0000-0000-00007BA00000}"/>
    <cellStyle name="Valuta 3 2 2 7 2 2 4" xfId="28678" xr:uid="{00000000-0005-0000-0000-00007CA00000}"/>
    <cellStyle name="Valuta 3 2 2 7 2 3" xfId="8695" xr:uid="{00000000-0005-0000-0000-00007DA00000}"/>
    <cellStyle name="Valuta 3 2 2 7 2 3 2" xfId="20112" xr:uid="{00000000-0005-0000-0000-00007EA00000}"/>
    <cellStyle name="Valuta 3 2 2 7 2 3 2 2" xfId="42949" xr:uid="{00000000-0005-0000-0000-00007FA00000}"/>
    <cellStyle name="Valuta 3 2 2 7 2 3 3" xfId="31532" xr:uid="{00000000-0005-0000-0000-000080A00000}"/>
    <cellStyle name="Valuta 3 2 2 7 2 4" xfId="14404" xr:uid="{00000000-0005-0000-0000-000081A00000}"/>
    <cellStyle name="Valuta 3 2 2 7 2 4 2" xfId="37241" xr:uid="{00000000-0005-0000-0000-000082A00000}"/>
    <cellStyle name="Valuta 3 2 2 7 2 5" xfId="25824" xr:uid="{00000000-0005-0000-0000-000083A00000}"/>
    <cellStyle name="Valuta 3 2 2 7 3" xfId="4413" xr:uid="{00000000-0005-0000-0000-000084A00000}"/>
    <cellStyle name="Valuta 3 2 2 7 3 2" xfId="10122" xr:uid="{00000000-0005-0000-0000-000085A00000}"/>
    <cellStyle name="Valuta 3 2 2 7 3 2 2" xfId="21539" xr:uid="{00000000-0005-0000-0000-000086A00000}"/>
    <cellStyle name="Valuta 3 2 2 7 3 2 2 2" xfId="44376" xr:uid="{00000000-0005-0000-0000-000087A00000}"/>
    <cellStyle name="Valuta 3 2 2 7 3 2 3" xfId="32959" xr:uid="{00000000-0005-0000-0000-000088A00000}"/>
    <cellStyle name="Valuta 3 2 2 7 3 3" xfId="15831" xr:uid="{00000000-0005-0000-0000-000089A00000}"/>
    <cellStyle name="Valuta 3 2 2 7 3 3 2" xfId="38668" xr:uid="{00000000-0005-0000-0000-00008AA00000}"/>
    <cellStyle name="Valuta 3 2 2 7 3 4" xfId="27251" xr:uid="{00000000-0005-0000-0000-00008BA00000}"/>
    <cellStyle name="Valuta 3 2 2 7 4" xfId="7268" xr:uid="{00000000-0005-0000-0000-00008CA00000}"/>
    <cellStyle name="Valuta 3 2 2 7 4 2" xfId="18685" xr:uid="{00000000-0005-0000-0000-00008DA00000}"/>
    <cellStyle name="Valuta 3 2 2 7 4 2 2" xfId="41522" xr:uid="{00000000-0005-0000-0000-00008EA00000}"/>
    <cellStyle name="Valuta 3 2 2 7 4 3" xfId="30105" xr:uid="{00000000-0005-0000-0000-00008FA00000}"/>
    <cellStyle name="Valuta 3 2 2 7 5" xfId="12977" xr:uid="{00000000-0005-0000-0000-000090A00000}"/>
    <cellStyle name="Valuta 3 2 2 7 5 2" xfId="35814" xr:uid="{00000000-0005-0000-0000-000091A00000}"/>
    <cellStyle name="Valuta 3 2 2 7 6" xfId="24397" xr:uid="{00000000-0005-0000-0000-000092A00000}"/>
    <cellStyle name="Valuta 3 2 2 8" xfId="244" xr:uid="{00000000-0005-0000-0000-000093A00000}"/>
    <cellStyle name="Valuta 3 2 2 8 2" xfId="1878" xr:uid="{00000000-0005-0000-0000-000094A00000}"/>
    <cellStyle name="Valuta 3 2 2 8 2 2" xfId="4734" xr:uid="{00000000-0005-0000-0000-000095A00000}"/>
    <cellStyle name="Valuta 3 2 2 8 2 2 2" xfId="10443" xr:uid="{00000000-0005-0000-0000-000096A00000}"/>
    <cellStyle name="Valuta 3 2 2 8 2 2 2 2" xfId="21860" xr:uid="{00000000-0005-0000-0000-000097A00000}"/>
    <cellStyle name="Valuta 3 2 2 8 2 2 2 2 2" xfId="44697" xr:uid="{00000000-0005-0000-0000-000098A00000}"/>
    <cellStyle name="Valuta 3 2 2 8 2 2 2 3" xfId="33280" xr:uid="{00000000-0005-0000-0000-000099A00000}"/>
    <cellStyle name="Valuta 3 2 2 8 2 2 3" xfId="16152" xr:uid="{00000000-0005-0000-0000-00009AA00000}"/>
    <cellStyle name="Valuta 3 2 2 8 2 2 3 2" xfId="38989" xr:uid="{00000000-0005-0000-0000-00009BA00000}"/>
    <cellStyle name="Valuta 3 2 2 8 2 2 4" xfId="27572" xr:uid="{00000000-0005-0000-0000-00009CA00000}"/>
    <cellStyle name="Valuta 3 2 2 8 2 3" xfId="7589" xr:uid="{00000000-0005-0000-0000-00009DA00000}"/>
    <cellStyle name="Valuta 3 2 2 8 2 3 2" xfId="19006" xr:uid="{00000000-0005-0000-0000-00009EA00000}"/>
    <cellStyle name="Valuta 3 2 2 8 2 3 2 2" xfId="41843" xr:uid="{00000000-0005-0000-0000-00009FA00000}"/>
    <cellStyle name="Valuta 3 2 2 8 2 3 3" xfId="30426" xr:uid="{00000000-0005-0000-0000-0000A0A00000}"/>
    <cellStyle name="Valuta 3 2 2 8 2 4" xfId="13298" xr:uid="{00000000-0005-0000-0000-0000A1A00000}"/>
    <cellStyle name="Valuta 3 2 2 8 2 4 2" xfId="36135" xr:uid="{00000000-0005-0000-0000-0000A2A00000}"/>
    <cellStyle name="Valuta 3 2 2 8 2 5" xfId="24718" xr:uid="{00000000-0005-0000-0000-0000A3A00000}"/>
    <cellStyle name="Valuta 3 2 2 8 3" xfId="3307" xr:uid="{00000000-0005-0000-0000-0000A4A00000}"/>
    <cellStyle name="Valuta 3 2 2 8 3 2" xfId="9016" xr:uid="{00000000-0005-0000-0000-0000A5A00000}"/>
    <cellStyle name="Valuta 3 2 2 8 3 2 2" xfId="20433" xr:uid="{00000000-0005-0000-0000-0000A6A00000}"/>
    <cellStyle name="Valuta 3 2 2 8 3 2 2 2" xfId="43270" xr:uid="{00000000-0005-0000-0000-0000A7A00000}"/>
    <cellStyle name="Valuta 3 2 2 8 3 2 3" xfId="31853" xr:uid="{00000000-0005-0000-0000-0000A8A00000}"/>
    <cellStyle name="Valuta 3 2 2 8 3 3" xfId="14725" xr:uid="{00000000-0005-0000-0000-0000A9A00000}"/>
    <cellStyle name="Valuta 3 2 2 8 3 3 2" xfId="37562" xr:uid="{00000000-0005-0000-0000-0000AAA00000}"/>
    <cellStyle name="Valuta 3 2 2 8 3 4" xfId="26145" xr:uid="{00000000-0005-0000-0000-0000ABA00000}"/>
    <cellStyle name="Valuta 3 2 2 8 4" xfId="6162" xr:uid="{00000000-0005-0000-0000-0000ACA00000}"/>
    <cellStyle name="Valuta 3 2 2 8 4 2" xfId="17579" xr:uid="{00000000-0005-0000-0000-0000ADA00000}"/>
    <cellStyle name="Valuta 3 2 2 8 4 2 2" xfId="40416" xr:uid="{00000000-0005-0000-0000-0000AEA00000}"/>
    <cellStyle name="Valuta 3 2 2 8 4 3" xfId="28999" xr:uid="{00000000-0005-0000-0000-0000AFA00000}"/>
    <cellStyle name="Valuta 3 2 2 8 5" xfId="11871" xr:uid="{00000000-0005-0000-0000-0000B0A00000}"/>
    <cellStyle name="Valuta 3 2 2 8 5 2" xfId="34708" xr:uid="{00000000-0005-0000-0000-0000B1A00000}"/>
    <cellStyle name="Valuta 3 2 2 8 6" xfId="23291" xr:uid="{00000000-0005-0000-0000-0000B2A00000}"/>
    <cellStyle name="Valuta 3 2 3" xfId="73" xr:uid="{00000000-0005-0000-0000-0000B3A00000}"/>
    <cellStyle name="Valuta 3 2 3 2" xfId="615" xr:uid="{00000000-0005-0000-0000-0000B4A00000}"/>
    <cellStyle name="Valuta 3 2 3 2 2" xfId="2191" xr:uid="{00000000-0005-0000-0000-0000B5A00000}"/>
    <cellStyle name="Valuta 3 2 3 2 2 2" xfId="5047" xr:uid="{00000000-0005-0000-0000-0000B6A00000}"/>
    <cellStyle name="Valuta 3 2 3 2 2 2 2" xfId="10755" xr:uid="{00000000-0005-0000-0000-0000B7A00000}"/>
    <cellStyle name="Valuta 3 2 3 2 2 2 2 2" xfId="22173" xr:uid="{00000000-0005-0000-0000-0000B8A00000}"/>
    <cellStyle name="Valuta 3 2 3 2 2 2 2 2 2" xfId="45010" xr:uid="{00000000-0005-0000-0000-0000B9A00000}"/>
    <cellStyle name="Valuta 3 2 3 2 2 2 2 3" xfId="33593" xr:uid="{00000000-0005-0000-0000-0000BAA00000}"/>
    <cellStyle name="Valuta 3 2 3 2 2 2 3" xfId="16465" xr:uid="{00000000-0005-0000-0000-0000BBA00000}"/>
    <cellStyle name="Valuta 3 2 3 2 2 2 3 2" xfId="39302" xr:uid="{00000000-0005-0000-0000-0000BCA00000}"/>
    <cellStyle name="Valuta 3 2 3 2 2 2 4" xfId="27885" xr:uid="{00000000-0005-0000-0000-0000BDA00000}"/>
    <cellStyle name="Valuta 3 2 3 2 2 3" xfId="7902" xr:uid="{00000000-0005-0000-0000-0000BEA00000}"/>
    <cellStyle name="Valuta 3 2 3 2 2 3 2" xfId="19319" xr:uid="{00000000-0005-0000-0000-0000BFA00000}"/>
    <cellStyle name="Valuta 3 2 3 2 2 3 2 2" xfId="42156" xr:uid="{00000000-0005-0000-0000-0000C0A00000}"/>
    <cellStyle name="Valuta 3 2 3 2 2 3 3" xfId="30739" xr:uid="{00000000-0005-0000-0000-0000C1A00000}"/>
    <cellStyle name="Valuta 3 2 3 2 2 4" xfId="13611" xr:uid="{00000000-0005-0000-0000-0000C2A00000}"/>
    <cellStyle name="Valuta 3 2 3 2 2 4 2" xfId="36448" xr:uid="{00000000-0005-0000-0000-0000C3A00000}"/>
    <cellStyle name="Valuta 3 2 3 2 2 5" xfId="25031" xr:uid="{00000000-0005-0000-0000-0000C4A00000}"/>
    <cellStyle name="Valuta 3 2 3 2 3" xfId="3620" xr:uid="{00000000-0005-0000-0000-0000C5A00000}"/>
    <cellStyle name="Valuta 3 2 3 2 3 2" xfId="9329" xr:uid="{00000000-0005-0000-0000-0000C6A00000}"/>
    <cellStyle name="Valuta 3 2 3 2 3 2 2" xfId="20746" xr:uid="{00000000-0005-0000-0000-0000C7A00000}"/>
    <cellStyle name="Valuta 3 2 3 2 3 2 2 2" xfId="43583" xr:uid="{00000000-0005-0000-0000-0000C8A00000}"/>
    <cellStyle name="Valuta 3 2 3 2 3 2 3" xfId="32166" xr:uid="{00000000-0005-0000-0000-0000C9A00000}"/>
    <cellStyle name="Valuta 3 2 3 2 3 3" xfId="15038" xr:uid="{00000000-0005-0000-0000-0000CAA00000}"/>
    <cellStyle name="Valuta 3 2 3 2 3 3 2" xfId="37875" xr:uid="{00000000-0005-0000-0000-0000CBA00000}"/>
    <cellStyle name="Valuta 3 2 3 2 3 4" xfId="26458" xr:uid="{00000000-0005-0000-0000-0000CCA00000}"/>
    <cellStyle name="Valuta 3 2 3 2 4" xfId="6475" xr:uid="{00000000-0005-0000-0000-0000CDA00000}"/>
    <cellStyle name="Valuta 3 2 3 2 4 2" xfId="17892" xr:uid="{00000000-0005-0000-0000-0000CEA00000}"/>
    <cellStyle name="Valuta 3 2 3 2 4 2 2" xfId="40729" xr:uid="{00000000-0005-0000-0000-0000CFA00000}"/>
    <cellStyle name="Valuta 3 2 3 2 4 3" xfId="29312" xr:uid="{00000000-0005-0000-0000-0000D0A00000}"/>
    <cellStyle name="Valuta 3 2 3 2 5" xfId="12184" xr:uid="{00000000-0005-0000-0000-0000D1A00000}"/>
    <cellStyle name="Valuta 3 2 3 2 5 2" xfId="35021" xr:uid="{00000000-0005-0000-0000-0000D2A00000}"/>
    <cellStyle name="Valuta 3 2 3 2 6" xfId="23604" xr:uid="{00000000-0005-0000-0000-0000D3A00000}"/>
    <cellStyle name="Valuta 3 2 3 3" xfId="876" xr:uid="{00000000-0005-0000-0000-0000D4A00000}"/>
    <cellStyle name="Valuta 3 2 3 3 2" xfId="2408" xr:uid="{00000000-0005-0000-0000-0000D5A00000}"/>
    <cellStyle name="Valuta 3 2 3 3 2 2" xfId="5264" xr:uid="{00000000-0005-0000-0000-0000D6A00000}"/>
    <cellStyle name="Valuta 3 2 3 3 2 2 2" xfId="10972" xr:uid="{00000000-0005-0000-0000-0000D7A00000}"/>
    <cellStyle name="Valuta 3 2 3 3 2 2 2 2" xfId="22390" xr:uid="{00000000-0005-0000-0000-0000D8A00000}"/>
    <cellStyle name="Valuta 3 2 3 3 2 2 2 2 2" xfId="45227" xr:uid="{00000000-0005-0000-0000-0000D9A00000}"/>
    <cellStyle name="Valuta 3 2 3 3 2 2 2 3" xfId="33810" xr:uid="{00000000-0005-0000-0000-0000DAA00000}"/>
    <cellStyle name="Valuta 3 2 3 3 2 2 3" xfId="16682" xr:uid="{00000000-0005-0000-0000-0000DBA00000}"/>
    <cellStyle name="Valuta 3 2 3 3 2 2 3 2" xfId="39519" xr:uid="{00000000-0005-0000-0000-0000DCA00000}"/>
    <cellStyle name="Valuta 3 2 3 3 2 2 4" xfId="28102" xr:uid="{00000000-0005-0000-0000-0000DDA00000}"/>
    <cellStyle name="Valuta 3 2 3 3 2 3" xfId="8119" xr:uid="{00000000-0005-0000-0000-0000DEA00000}"/>
    <cellStyle name="Valuta 3 2 3 3 2 3 2" xfId="19536" xr:uid="{00000000-0005-0000-0000-0000DFA00000}"/>
    <cellStyle name="Valuta 3 2 3 3 2 3 2 2" xfId="42373" xr:uid="{00000000-0005-0000-0000-0000E0A00000}"/>
    <cellStyle name="Valuta 3 2 3 3 2 3 3" xfId="30956" xr:uid="{00000000-0005-0000-0000-0000E1A00000}"/>
    <cellStyle name="Valuta 3 2 3 3 2 4" xfId="13828" xr:uid="{00000000-0005-0000-0000-0000E2A00000}"/>
    <cellStyle name="Valuta 3 2 3 3 2 4 2" xfId="36665" xr:uid="{00000000-0005-0000-0000-0000E3A00000}"/>
    <cellStyle name="Valuta 3 2 3 3 2 5" xfId="25248" xr:uid="{00000000-0005-0000-0000-0000E4A00000}"/>
    <cellStyle name="Valuta 3 2 3 3 3" xfId="3837" xr:uid="{00000000-0005-0000-0000-0000E5A00000}"/>
    <cellStyle name="Valuta 3 2 3 3 3 2" xfId="9546" xr:uid="{00000000-0005-0000-0000-0000E6A00000}"/>
    <cellStyle name="Valuta 3 2 3 3 3 2 2" xfId="20963" xr:uid="{00000000-0005-0000-0000-0000E7A00000}"/>
    <cellStyle name="Valuta 3 2 3 3 3 2 2 2" xfId="43800" xr:uid="{00000000-0005-0000-0000-0000E8A00000}"/>
    <cellStyle name="Valuta 3 2 3 3 3 2 3" xfId="32383" xr:uid="{00000000-0005-0000-0000-0000E9A00000}"/>
    <cellStyle name="Valuta 3 2 3 3 3 3" xfId="15255" xr:uid="{00000000-0005-0000-0000-0000EAA00000}"/>
    <cellStyle name="Valuta 3 2 3 3 3 3 2" xfId="38092" xr:uid="{00000000-0005-0000-0000-0000EBA00000}"/>
    <cellStyle name="Valuta 3 2 3 3 3 4" xfId="26675" xr:uid="{00000000-0005-0000-0000-0000ECA00000}"/>
    <cellStyle name="Valuta 3 2 3 3 4" xfId="6692" xr:uid="{00000000-0005-0000-0000-0000EDA00000}"/>
    <cellStyle name="Valuta 3 2 3 3 4 2" xfId="18109" xr:uid="{00000000-0005-0000-0000-0000EEA00000}"/>
    <cellStyle name="Valuta 3 2 3 3 4 2 2" xfId="40946" xr:uid="{00000000-0005-0000-0000-0000EFA00000}"/>
    <cellStyle name="Valuta 3 2 3 3 4 3" xfId="29529" xr:uid="{00000000-0005-0000-0000-0000F0A00000}"/>
    <cellStyle name="Valuta 3 2 3 3 5" xfId="12401" xr:uid="{00000000-0005-0000-0000-0000F1A00000}"/>
    <cellStyle name="Valuta 3 2 3 3 5 2" xfId="35238" xr:uid="{00000000-0005-0000-0000-0000F2A00000}"/>
    <cellStyle name="Valuta 3 2 3 3 6" xfId="23821" xr:uid="{00000000-0005-0000-0000-0000F3A00000}"/>
    <cellStyle name="Valuta 3 2 3 4" xfId="1123" xr:uid="{00000000-0005-0000-0000-0000F4A00000}"/>
    <cellStyle name="Valuta 3 2 3 4 2" xfId="2625" xr:uid="{00000000-0005-0000-0000-0000F5A00000}"/>
    <cellStyle name="Valuta 3 2 3 4 2 2" xfId="5481" xr:uid="{00000000-0005-0000-0000-0000F6A00000}"/>
    <cellStyle name="Valuta 3 2 3 4 2 2 2" xfId="11189" xr:uid="{00000000-0005-0000-0000-0000F7A00000}"/>
    <cellStyle name="Valuta 3 2 3 4 2 2 2 2" xfId="22607" xr:uid="{00000000-0005-0000-0000-0000F8A00000}"/>
    <cellStyle name="Valuta 3 2 3 4 2 2 2 2 2" xfId="45444" xr:uid="{00000000-0005-0000-0000-0000F9A00000}"/>
    <cellStyle name="Valuta 3 2 3 4 2 2 2 3" xfId="34027" xr:uid="{00000000-0005-0000-0000-0000FAA00000}"/>
    <cellStyle name="Valuta 3 2 3 4 2 2 3" xfId="16899" xr:uid="{00000000-0005-0000-0000-0000FBA00000}"/>
    <cellStyle name="Valuta 3 2 3 4 2 2 3 2" xfId="39736" xr:uid="{00000000-0005-0000-0000-0000FCA00000}"/>
    <cellStyle name="Valuta 3 2 3 4 2 2 4" xfId="28319" xr:uid="{00000000-0005-0000-0000-0000FDA00000}"/>
    <cellStyle name="Valuta 3 2 3 4 2 3" xfId="8336" xr:uid="{00000000-0005-0000-0000-0000FEA00000}"/>
    <cellStyle name="Valuta 3 2 3 4 2 3 2" xfId="19753" xr:uid="{00000000-0005-0000-0000-0000FFA00000}"/>
    <cellStyle name="Valuta 3 2 3 4 2 3 2 2" xfId="42590" xr:uid="{00000000-0005-0000-0000-000000A10000}"/>
    <cellStyle name="Valuta 3 2 3 4 2 3 3" xfId="31173" xr:uid="{00000000-0005-0000-0000-000001A10000}"/>
    <cellStyle name="Valuta 3 2 3 4 2 4" xfId="14045" xr:uid="{00000000-0005-0000-0000-000002A10000}"/>
    <cellStyle name="Valuta 3 2 3 4 2 4 2" xfId="36882" xr:uid="{00000000-0005-0000-0000-000003A10000}"/>
    <cellStyle name="Valuta 3 2 3 4 2 5" xfId="25465" xr:uid="{00000000-0005-0000-0000-000004A10000}"/>
    <cellStyle name="Valuta 3 2 3 4 3" xfId="4054" xr:uid="{00000000-0005-0000-0000-000005A10000}"/>
    <cellStyle name="Valuta 3 2 3 4 3 2" xfId="9763" xr:uid="{00000000-0005-0000-0000-000006A10000}"/>
    <cellStyle name="Valuta 3 2 3 4 3 2 2" xfId="21180" xr:uid="{00000000-0005-0000-0000-000007A10000}"/>
    <cellStyle name="Valuta 3 2 3 4 3 2 2 2" xfId="44017" xr:uid="{00000000-0005-0000-0000-000008A10000}"/>
    <cellStyle name="Valuta 3 2 3 4 3 2 3" xfId="32600" xr:uid="{00000000-0005-0000-0000-000009A10000}"/>
    <cellStyle name="Valuta 3 2 3 4 3 3" xfId="15472" xr:uid="{00000000-0005-0000-0000-00000AA10000}"/>
    <cellStyle name="Valuta 3 2 3 4 3 3 2" xfId="38309" xr:uid="{00000000-0005-0000-0000-00000BA10000}"/>
    <cellStyle name="Valuta 3 2 3 4 3 4" xfId="26892" xr:uid="{00000000-0005-0000-0000-00000CA10000}"/>
    <cellStyle name="Valuta 3 2 3 4 4" xfId="6909" xr:uid="{00000000-0005-0000-0000-00000DA10000}"/>
    <cellStyle name="Valuta 3 2 3 4 4 2" xfId="18326" xr:uid="{00000000-0005-0000-0000-00000EA10000}"/>
    <cellStyle name="Valuta 3 2 3 4 4 2 2" xfId="41163" xr:uid="{00000000-0005-0000-0000-00000FA10000}"/>
    <cellStyle name="Valuta 3 2 3 4 4 3" xfId="29746" xr:uid="{00000000-0005-0000-0000-000010A10000}"/>
    <cellStyle name="Valuta 3 2 3 4 5" xfId="12618" xr:uid="{00000000-0005-0000-0000-000011A10000}"/>
    <cellStyle name="Valuta 3 2 3 4 5 2" xfId="35455" xr:uid="{00000000-0005-0000-0000-000012A10000}"/>
    <cellStyle name="Valuta 3 2 3 4 6" xfId="24038" xr:uid="{00000000-0005-0000-0000-000013A10000}"/>
    <cellStyle name="Valuta 3 2 3 5" xfId="1370" xr:uid="{00000000-0005-0000-0000-000014A10000}"/>
    <cellStyle name="Valuta 3 2 3 5 2" xfId="2842" xr:uid="{00000000-0005-0000-0000-000015A10000}"/>
    <cellStyle name="Valuta 3 2 3 5 2 2" xfId="5698" xr:uid="{00000000-0005-0000-0000-000016A10000}"/>
    <cellStyle name="Valuta 3 2 3 5 2 2 2" xfId="11406" xr:uid="{00000000-0005-0000-0000-000017A10000}"/>
    <cellStyle name="Valuta 3 2 3 5 2 2 2 2" xfId="22824" xr:uid="{00000000-0005-0000-0000-000018A10000}"/>
    <cellStyle name="Valuta 3 2 3 5 2 2 2 2 2" xfId="45661" xr:uid="{00000000-0005-0000-0000-000019A10000}"/>
    <cellStyle name="Valuta 3 2 3 5 2 2 2 3" xfId="34244" xr:uid="{00000000-0005-0000-0000-00001AA10000}"/>
    <cellStyle name="Valuta 3 2 3 5 2 2 3" xfId="17116" xr:uid="{00000000-0005-0000-0000-00001BA10000}"/>
    <cellStyle name="Valuta 3 2 3 5 2 2 3 2" xfId="39953" xr:uid="{00000000-0005-0000-0000-00001CA10000}"/>
    <cellStyle name="Valuta 3 2 3 5 2 2 4" xfId="28536" xr:uid="{00000000-0005-0000-0000-00001DA10000}"/>
    <cellStyle name="Valuta 3 2 3 5 2 3" xfId="8553" xr:uid="{00000000-0005-0000-0000-00001EA10000}"/>
    <cellStyle name="Valuta 3 2 3 5 2 3 2" xfId="19970" xr:uid="{00000000-0005-0000-0000-00001FA10000}"/>
    <cellStyle name="Valuta 3 2 3 5 2 3 2 2" xfId="42807" xr:uid="{00000000-0005-0000-0000-000020A10000}"/>
    <cellStyle name="Valuta 3 2 3 5 2 3 3" xfId="31390" xr:uid="{00000000-0005-0000-0000-000021A10000}"/>
    <cellStyle name="Valuta 3 2 3 5 2 4" xfId="14262" xr:uid="{00000000-0005-0000-0000-000022A10000}"/>
    <cellStyle name="Valuta 3 2 3 5 2 4 2" xfId="37099" xr:uid="{00000000-0005-0000-0000-000023A10000}"/>
    <cellStyle name="Valuta 3 2 3 5 2 5" xfId="25682" xr:uid="{00000000-0005-0000-0000-000024A10000}"/>
    <cellStyle name="Valuta 3 2 3 5 3" xfId="4271" xr:uid="{00000000-0005-0000-0000-000025A10000}"/>
    <cellStyle name="Valuta 3 2 3 5 3 2" xfId="9980" xr:uid="{00000000-0005-0000-0000-000026A10000}"/>
    <cellStyle name="Valuta 3 2 3 5 3 2 2" xfId="21397" xr:uid="{00000000-0005-0000-0000-000027A10000}"/>
    <cellStyle name="Valuta 3 2 3 5 3 2 2 2" xfId="44234" xr:uid="{00000000-0005-0000-0000-000028A10000}"/>
    <cellStyle name="Valuta 3 2 3 5 3 2 3" xfId="32817" xr:uid="{00000000-0005-0000-0000-000029A10000}"/>
    <cellStyle name="Valuta 3 2 3 5 3 3" xfId="15689" xr:uid="{00000000-0005-0000-0000-00002AA10000}"/>
    <cellStyle name="Valuta 3 2 3 5 3 3 2" xfId="38526" xr:uid="{00000000-0005-0000-0000-00002BA10000}"/>
    <cellStyle name="Valuta 3 2 3 5 3 4" xfId="27109" xr:uid="{00000000-0005-0000-0000-00002CA10000}"/>
    <cellStyle name="Valuta 3 2 3 5 4" xfId="7126" xr:uid="{00000000-0005-0000-0000-00002DA10000}"/>
    <cellStyle name="Valuta 3 2 3 5 4 2" xfId="18543" xr:uid="{00000000-0005-0000-0000-00002EA10000}"/>
    <cellStyle name="Valuta 3 2 3 5 4 2 2" xfId="41380" xr:uid="{00000000-0005-0000-0000-00002FA10000}"/>
    <cellStyle name="Valuta 3 2 3 5 4 3" xfId="29963" xr:uid="{00000000-0005-0000-0000-000030A10000}"/>
    <cellStyle name="Valuta 3 2 3 5 5" xfId="12835" xr:uid="{00000000-0005-0000-0000-000031A10000}"/>
    <cellStyle name="Valuta 3 2 3 5 5 2" xfId="35672" xr:uid="{00000000-0005-0000-0000-000032A10000}"/>
    <cellStyle name="Valuta 3 2 3 5 6" xfId="24255" xr:uid="{00000000-0005-0000-0000-000033A10000}"/>
    <cellStyle name="Valuta 3 2 3 6" xfId="1617" xr:uid="{00000000-0005-0000-0000-000034A10000}"/>
    <cellStyle name="Valuta 3 2 3 6 2" xfId="3059" xr:uid="{00000000-0005-0000-0000-000035A10000}"/>
    <cellStyle name="Valuta 3 2 3 6 2 2" xfId="5915" xr:uid="{00000000-0005-0000-0000-000036A10000}"/>
    <cellStyle name="Valuta 3 2 3 6 2 2 2" xfId="11623" xr:uid="{00000000-0005-0000-0000-000037A10000}"/>
    <cellStyle name="Valuta 3 2 3 6 2 2 2 2" xfId="23041" xr:uid="{00000000-0005-0000-0000-000038A10000}"/>
    <cellStyle name="Valuta 3 2 3 6 2 2 2 2 2" xfId="45878" xr:uid="{00000000-0005-0000-0000-000039A10000}"/>
    <cellStyle name="Valuta 3 2 3 6 2 2 2 3" xfId="34461" xr:uid="{00000000-0005-0000-0000-00003AA10000}"/>
    <cellStyle name="Valuta 3 2 3 6 2 2 3" xfId="17333" xr:uid="{00000000-0005-0000-0000-00003BA10000}"/>
    <cellStyle name="Valuta 3 2 3 6 2 2 3 2" xfId="40170" xr:uid="{00000000-0005-0000-0000-00003CA10000}"/>
    <cellStyle name="Valuta 3 2 3 6 2 2 4" xfId="28753" xr:uid="{00000000-0005-0000-0000-00003DA10000}"/>
    <cellStyle name="Valuta 3 2 3 6 2 3" xfId="8770" xr:uid="{00000000-0005-0000-0000-00003EA10000}"/>
    <cellStyle name="Valuta 3 2 3 6 2 3 2" xfId="20187" xr:uid="{00000000-0005-0000-0000-00003FA10000}"/>
    <cellStyle name="Valuta 3 2 3 6 2 3 2 2" xfId="43024" xr:uid="{00000000-0005-0000-0000-000040A10000}"/>
    <cellStyle name="Valuta 3 2 3 6 2 3 3" xfId="31607" xr:uid="{00000000-0005-0000-0000-000041A10000}"/>
    <cellStyle name="Valuta 3 2 3 6 2 4" xfId="14479" xr:uid="{00000000-0005-0000-0000-000042A10000}"/>
    <cellStyle name="Valuta 3 2 3 6 2 4 2" xfId="37316" xr:uid="{00000000-0005-0000-0000-000043A10000}"/>
    <cellStyle name="Valuta 3 2 3 6 2 5" xfId="25899" xr:uid="{00000000-0005-0000-0000-000044A10000}"/>
    <cellStyle name="Valuta 3 2 3 6 3" xfId="4488" xr:uid="{00000000-0005-0000-0000-000045A10000}"/>
    <cellStyle name="Valuta 3 2 3 6 3 2" xfId="10197" xr:uid="{00000000-0005-0000-0000-000046A10000}"/>
    <cellStyle name="Valuta 3 2 3 6 3 2 2" xfId="21614" xr:uid="{00000000-0005-0000-0000-000047A10000}"/>
    <cellStyle name="Valuta 3 2 3 6 3 2 2 2" xfId="44451" xr:uid="{00000000-0005-0000-0000-000048A10000}"/>
    <cellStyle name="Valuta 3 2 3 6 3 2 3" xfId="33034" xr:uid="{00000000-0005-0000-0000-000049A10000}"/>
    <cellStyle name="Valuta 3 2 3 6 3 3" xfId="15906" xr:uid="{00000000-0005-0000-0000-00004AA10000}"/>
    <cellStyle name="Valuta 3 2 3 6 3 3 2" xfId="38743" xr:uid="{00000000-0005-0000-0000-00004BA10000}"/>
    <cellStyle name="Valuta 3 2 3 6 3 4" xfId="27326" xr:uid="{00000000-0005-0000-0000-00004CA10000}"/>
    <cellStyle name="Valuta 3 2 3 6 4" xfId="7343" xr:uid="{00000000-0005-0000-0000-00004DA10000}"/>
    <cellStyle name="Valuta 3 2 3 6 4 2" xfId="18760" xr:uid="{00000000-0005-0000-0000-00004EA10000}"/>
    <cellStyle name="Valuta 3 2 3 6 4 2 2" xfId="41597" xr:uid="{00000000-0005-0000-0000-00004FA10000}"/>
    <cellStyle name="Valuta 3 2 3 6 4 3" xfId="30180" xr:uid="{00000000-0005-0000-0000-000050A10000}"/>
    <cellStyle name="Valuta 3 2 3 6 5" xfId="13052" xr:uid="{00000000-0005-0000-0000-000051A10000}"/>
    <cellStyle name="Valuta 3 2 3 6 5 2" xfId="35889" xr:uid="{00000000-0005-0000-0000-000052A10000}"/>
    <cellStyle name="Valuta 3 2 3 6 6" xfId="24472" xr:uid="{00000000-0005-0000-0000-000053A10000}"/>
    <cellStyle name="Valuta 3 2 3 7" xfId="351" xr:uid="{00000000-0005-0000-0000-000054A10000}"/>
    <cellStyle name="Valuta 3 2 3 7 2" xfId="1970" xr:uid="{00000000-0005-0000-0000-000055A10000}"/>
    <cellStyle name="Valuta 3 2 3 7 2 2" xfId="4826" xr:uid="{00000000-0005-0000-0000-000056A10000}"/>
    <cellStyle name="Valuta 3 2 3 7 2 2 2" xfId="10534" xr:uid="{00000000-0005-0000-0000-000057A10000}"/>
    <cellStyle name="Valuta 3 2 3 7 2 2 2 2" xfId="21952" xr:uid="{00000000-0005-0000-0000-000058A10000}"/>
    <cellStyle name="Valuta 3 2 3 7 2 2 2 2 2" xfId="44789" xr:uid="{00000000-0005-0000-0000-000059A10000}"/>
    <cellStyle name="Valuta 3 2 3 7 2 2 2 3" xfId="33372" xr:uid="{00000000-0005-0000-0000-00005AA10000}"/>
    <cellStyle name="Valuta 3 2 3 7 2 2 3" xfId="16244" xr:uid="{00000000-0005-0000-0000-00005BA10000}"/>
    <cellStyle name="Valuta 3 2 3 7 2 2 3 2" xfId="39081" xr:uid="{00000000-0005-0000-0000-00005CA10000}"/>
    <cellStyle name="Valuta 3 2 3 7 2 2 4" xfId="27664" xr:uid="{00000000-0005-0000-0000-00005DA10000}"/>
    <cellStyle name="Valuta 3 2 3 7 2 3" xfId="7681" xr:uid="{00000000-0005-0000-0000-00005EA10000}"/>
    <cellStyle name="Valuta 3 2 3 7 2 3 2" xfId="19098" xr:uid="{00000000-0005-0000-0000-00005FA10000}"/>
    <cellStyle name="Valuta 3 2 3 7 2 3 2 2" xfId="41935" xr:uid="{00000000-0005-0000-0000-000060A10000}"/>
    <cellStyle name="Valuta 3 2 3 7 2 3 3" xfId="30518" xr:uid="{00000000-0005-0000-0000-000061A10000}"/>
    <cellStyle name="Valuta 3 2 3 7 2 4" xfId="13390" xr:uid="{00000000-0005-0000-0000-000062A10000}"/>
    <cellStyle name="Valuta 3 2 3 7 2 4 2" xfId="36227" xr:uid="{00000000-0005-0000-0000-000063A10000}"/>
    <cellStyle name="Valuta 3 2 3 7 2 5" xfId="24810" xr:uid="{00000000-0005-0000-0000-000064A10000}"/>
    <cellStyle name="Valuta 3 2 3 7 3" xfId="3399" xr:uid="{00000000-0005-0000-0000-000065A10000}"/>
    <cellStyle name="Valuta 3 2 3 7 3 2" xfId="9108" xr:uid="{00000000-0005-0000-0000-000066A10000}"/>
    <cellStyle name="Valuta 3 2 3 7 3 2 2" xfId="20525" xr:uid="{00000000-0005-0000-0000-000067A10000}"/>
    <cellStyle name="Valuta 3 2 3 7 3 2 2 2" xfId="43362" xr:uid="{00000000-0005-0000-0000-000068A10000}"/>
    <cellStyle name="Valuta 3 2 3 7 3 2 3" xfId="31945" xr:uid="{00000000-0005-0000-0000-000069A10000}"/>
    <cellStyle name="Valuta 3 2 3 7 3 3" xfId="14817" xr:uid="{00000000-0005-0000-0000-00006AA10000}"/>
    <cellStyle name="Valuta 3 2 3 7 3 3 2" xfId="37654" xr:uid="{00000000-0005-0000-0000-00006BA10000}"/>
    <cellStyle name="Valuta 3 2 3 7 3 4" xfId="26237" xr:uid="{00000000-0005-0000-0000-00006CA10000}"/>
    <cellStyle name="Valuta 3 2 3 7 4" xfId="6254" xr:uid="{00000000-0005-0000-0000-00006DA10000}"/>
    <cellStyle name="Valuta 3 2 3 7 4 2" xfId="17671" xr:uid="{00000000-0005-0000-0000-00006EA10000}"/>
    <cellStyle name="Valuta 3 2 3 7 4 2 2" xfId="40508" xr:uid="{00000000-0005-0000-0000-00006FA10000}"/>
    <cellStyle name="Valuta 3 2 3 7 4 3" xfId="29091" xr:uid="{00000000-0005-0000-0000-000070A10000}"/>
    <cellStyle name="Valuta 3 2 3 7 5" xfId="11963" xr:uid="{00000000-0005-0000-0000-000071A10000}"/>
    <cellStyle name="Valuta 3 2 3 7 5 2" xfId="34800" xr:uid="{00000000-0005-0000-0000-000072A10000}"/>
    <cellStyle name="Valuta 3 2 3 7 6" xfId="23383" xr:uid="{00000000-0005-0000-0000-000073A10000}"/>
    <cellStyle name="Valuta 3 2 4" xfId="373" xr:uid="{00000000-0005-0000-0000-000074A10000}"/>
    <cellStyle name="Valuta 3 2 4 10" xfId="11976" xr:uid="{00000000-0005-0000-0000-000075A10000}"/>
    <cellStyle name="Valuta 3 2 4 10 2" xfId="34813" xr:uid="{00000000-0005-0000-0000-000076A10000}"/>
    <cellStyle name="Valuta 3 2 4 11" xfId="23396" xr:uid="{00000000-0005-0000-0000-000077A10000}"/>
    <cellStyle name="Valuta 3 2 4 2" xfId="628" xr:uid="{00000000-0005-0000-0000-000078A10000}"/>
    <cellStyle name="Valuta 3 2 4 2 2" xfId="2200" xr:uid="{00000000-0005-0000-0000-000079A10000}"/>
    <cellStyle name="Valuta 3 2 4 2 2 2" xfId="5056" xr:uid="{00000000-0005-0000-0000-00007AA10000}"/>
    <cellStyle name="Valuta 3 2 4 2 2 2 2" xfId="10764" xr:uid="{00000000-0005-0000-0000-00007BA10000}"/>
    <cellStyle name="Valuta 3 2 4 2 2 2 2 2" xfId="22182" xr:uid="{00000000-0005-0000-0000-00007CA10000}"/>
    <cellStyle name="Valuta 3 2 4 2 2 2 2 2 2" xfId="45019" xr:uid="{00000000-0005-0000-0000-00007DA10000}"/>
    <cellStyle name="Valuta 3 2 4 2 2 2 2 3" xfId="33602" xr:uid="{00000000-0005-0000-0000-00007EA10000}"/>
    <cellStyle name="Valuta 3 2 4 2 2 2 3" xfId="16474" xr:uid="{00000000-0005-0000-0000-00007FA10000}"/>
    <cellStyle name="Valuta 3 2 4 2 2 2 3 2" xfId="39311" xr:uid="{00000000-0005-0000-0000-000080A10000}"/>
    <cellStyle name="Valuta 3 2 4 2 2 2 4" xfId="27894" xr:uid="{00000000-0005-0000-0000-000081A10000}"/>
    <cellStyle name="Valuta 3 2 4 2 2 3" xfId="7911" xr:uid="{00000000-0005-0000-0000-000082A10000}"/>
    <cellStyle name="Valuta 3 2 4 2 2 3 2" xfId="19328" xr:uid="{00000000-0005-0000-0000-000083A10000}"/>
    <cellStyle name="Valuta 3 2 4 2 2 3 2 2" xfId="42165" xr:uid="{00000000-0005-0000-0000-000084A10000}"/>
    <cellStyle name="Valuta 3 2 4 2 2 3 3" xfId="30748" xr:uid="{00000000-0005-0000-0000-000085A10000}"/>
    <cellStyle name="Valuta 3 2 4 2 2 4" xfId="13620" xr:uid="{00000000-0005-0000-0000-000086A10000}"/>
    <cellStyle name="Valuta 3 2 4 2 2 4 2" xfId="36457" xr:uid="{00000000-0005-0000-0000-000087A10000}"/>
    <cellStyle name="Valuta 3 2 4 2 2 5" xfId="25040" xr:uid="{00000000-0005-0000-0000-000088A10000}"/>
    <cellStyle name="Valuta 3 2 4 2 3" xfId="3629" xr:uid="{00000000-0005-0000-0000-000089A10000}"/>
    <cellStyle name="Valuta 3 2 4 2 3 2" xfId="9338" xr:uid="{00000000-0005-0000-0000-00008AA10000}"/>
    <cellStyle name="Valuta 3 2 4 2 3 2 2" xfId="20755" xr:uid="{00000000-0005-0000-0000-00008BA10000}"/>
    <cellStyle name="Valuta 3 2 4 2 3 2 2 2" xfId="43592" xr:uid="{00000000-0005-0000-0000-00008CA10000}"/>
    <cellStyle name="Valuta 3 2 4 2 3 2 3" xfId="32175" xr:uid="{00000000-0005-0000-0000-00008DA10000}"/>
    <cellStyle name="Valuta 3 2 4 2 3 3" xfId="15047" xr:uid="{00000000-0005-0000-0000-00008EA10000}"/>
    <cellStyle name="Valuta 3 2 4 2 3 3 2" xfId="37884" xr:uid="{00000000-0005-0000-0000-00008FA10000}"/>
    <cellStyle name="Valuta 3 2 4 2 3 4" xfId="26467" xr:uid="{00000000-0005-0000-0000-000090A10000}"/>
    <cellStyle name="Valuta 3 2 4 2 4" xfId="6484" xr:uid="{00000000-0005-0000-0000-000091A10000}"/>
    <cellStyle name="Valuta 3 2 4 2 4 2" xfId="17901" xr:uid="{00000000-0005-0000-0000-000092A10000}"/>
    <cellStyle name="Valuta 3 2 4 2 4 2 2" xfId="40738" xr:uid="{00000000-0005-0000-0000-000093A10000}"/>
    <cellStyle name="Valuta 3 2 4 2 4 3" xfId="29321" xr:uid="{00000000-0005-0000-0000-000094A10000}"/>
    <cellStyle name="Valuta 3 2 4 2 5" xfId="12193" xr:uid="{00000000-0005-0000-0000-000095A10000}"/>
    <cellStyle name="Valuta 3 2 4 2 5 2" xfId="35030" xr:uid="{00000000-0005-0000-0000-000096A10000}"/>
    <cellStyle name="Valuta 3 2 4 2 6" xfId="23613" xr:uid="{00000000-0005-0000-0000-000097A10000}"/>
    <cellStyle name="Valuta 3 2 4 3" xfId="888" xr:uid="{00000000-0005-0000-0000-000098A10000}"/>
    <cellStyle name="Valuta 3 2 4 3 2" xfId="2417" xr:uid="{00000000-0005-0000-0000-000099A10000}"/>
    <cellStyle name="Valuta 3 2 4 3 2 2" xfId="5273" xr:uid="{00000000-0005-0000-0000-00009AA10000}"/>
    <cellStyle name="Valuta 3 2 4 3 2 2 2" xfId="10981" xr:uid="{00000000-0005-0000-0000-00009BA10000}"/>
    <cellStyle name="Valuta 3 2 4 3 2 2 2 2" xfId="22399" xr:uid="{00000000-0005-0000-0000-00009CA10000}"/>
    <cellStyle name="Valuta 3 2 4 3 2 2 2 2 2" xfId="45236" xr:uid="{00000000-0005-0000-0000-00009DA10000}"/>
    <cellStyle name="Valuta 3 2 4 3 2 2 2 3" xfId="33819" xr:uid="{00000000-0005-0000-0000-00009EA10000}"/>
    <cellStyle name="Valuta 3 2 4 3 2 2 3" xfId="16691" xr:uid="{00000000-0005-0000-0000-00009FA10000}"/>
    <cellStyle name="Valuta 3 2 4 3 2 2 3 2" xfId="39528" xr:uid="{00000000-0005-0000-0000-0000A0A10000}"/>
    <cellStyle name="Valuta 3 2 4 3 2 2 4" xfId="28111" xr:uid="{00000000-0005-0000-0000-0000A1A10000}"/>
    <cellStyle name="Valuta 3 2 4 3 2 3" xfId="8128" xr:uid="{00000000-0005-0000-0000-0000A2A10000}"/>
    <cellStyle name="Valuta 3 2 4 3 2 3 2" xfId="19545" xr:uid="{00000000-0005-0000-0000-0000A3A10000}"/>
    <cellStyle name="Valuta 3 2 4 3 2 3 2 2" xfId="42382" xr:uid="{00000000-0005-0000-0000-0000A4A10000}"/>
    <cellStyle name="Valuta 3 2 4 3 2 3 3" xfId="30965" xr:uid="{00000000-0005-0000-0000-0000A5A10000}"/>
    <cellStyle name="Valuta 3 2 4 3 2 4" xfId="13837" xr:uid="{00000000-0005-0000-0000-0000A6A10000}"/>
    <cellStyle name="Valuta 3 2 4 3 2 4 2" xfId="36674" xr:uid="{00000000-0005-0000-0000-0000A7A10000}"/>
    <cellStyle name="Valuta 3 2 4 3 2 5" xfId="25257" xr:uid="{00000000-0005-0000-0000-0000A8A10000}"/>
    <cellStyle name="Valuta 3 2 4 3 3" xfId="3846" xr:uid="{00000000-0005-0000-0000-0000A9A10000}"/>
    <cellStyle name="Valuta 3 2 4 3 3 2" xfId="9555" xr:uid="{00000000-0005-0000-0000-0000AAA10000}"/>
    <cellStyle name="Valuta 3 2 4 3 3 2 2" xfId="20972" xr:uid="{00000000-0005-0000-0000-0000ABA10000}"/>
    <cellStyle name="Valuta 3 2 4 3 3 2 2 2" xfId="43809" xr:uid="{00000000-0005-0000-0000-0000ACA10000}"/>
    <cellStyle name="Valuta 3 2 4 3 3 2 3" xfId="32392" xr:uid="{00000000-0005-0000-0000-0000ADA10000}"/>
    <cellStyle name="Valuta 3 2 4 3 3 3" xfId="15264" xr:uid="{00000000-0005-0000-0000-0000AEA10000}"/>
    <cellStyle name="Valuta 3 2 4 3 3 3 2" xfId="38101" xr:uid="{00000000-0005-0000-0000-0000AFA10000}"/>
    <cellStyle name="Valuta 3 2 4 3 3 4" xfId="26684" xr:uid="{00000000-0005-0000-0000-0000B0A10000}"/>
    <cellStyle name="Valuta 3 2 4 3 4" xfId="6701" xr:uid="{00000000-0005-0000-0000-0000B1A10000}"/>
    <cellStyle name="Valuta 3 2 4 3 4 2" xfId="18118" xr:uid="{00000000-0005-0000-0000-0000B2A10000}"/>
    <cellStyle name="Valuta 3 2 4 3 4 2 2" xfId="40955" xr:uid="{00000000-0005-0000-0000-0000B3A10000}"/>
    <cellStyle name="Valuta 3 2 4 3 4 3" xfId="29538" xr:uid="{00000000-0005-0000-0000-0000B4A10000}"/>
    <cellStyle name="Valuta 3 2 4 3 5" xfId="12410" xr:uid="{00000000-0005-0000-0000-0000B5A10000}"/>
    <cellStyle name="Valuta 3 2 4 3 5 2" xfId="35247" xr:uid="{00000000-0005-0000-0000-0000B6A10000}"/>
    <cellStyle name="Valuta 3 2 4 3 6" xfId="23830" xr:uid="{00000000-0005-0000-0000-0000B7A10000}"/>
    <cellStyle name="Valuta 3 2 4 4" xfId="1135" xr:uid="{00000000-0005-0000-0000-0000B8A10000}"/>
    <cellStyle name="Valuta 3 2 4 4 2" xfId="2634" xr:uid="{00000000-0005-0000-0000-0000B9A10000}"/>
    <cellStyle name="Valuta 3 2 4 4 2 2" xfId="5490" xr:uid="{00000000-0005-0000-0000-0000BAA10000}"/>
    <cellStyle name="Valuta 3 2 4 4 2 2 2" xfId="11198" xr:uid="{00000000-0005-0000-0000-0000BBA10000}"/>
    <cellStyle name="Valuta 3 2 4 4 2 2 2 2" xfId="22616" xr:uid="{00000000-0005-0000-0000-0000BCA10000}"/>
    <cellStyle name="Valuta 3 2 4 4 2 2 2 2 2" xfId="45453" xr:uid="{00000000-0005-0000-0000-0000BDA10000}"/>
    <cellStyle name="Valuta 3 2 4 4 2 2 2 3" xfId="34036" xr:uid="{00000000-0005-0000-0000-0000BEA10000}"/>
    <cellStyle name="Valuta 3 2 4 4 2 2 3" xfId="16908" xr:uid="{00000000-0005-0000-0000-0000BFA10000}"/>
    <cellStyle name="Valuta 3 2 4 4 2 2 3 2" xfId="39745" xr:uid="{00000000-0005-0000-0000-0000C0A10000}"/>
    <cellStyle name="Valuta 3 2 4 4 2 2 4" xfId="28328" xr:uid="{00000000-0005-0000-0000-0000C1A10000}"/>
    <cellStyle name="Valuta 3 2 4 4 2 3" xfId="8345" xr:uid="{00000000-0005-0000-0000-0000C2A10000}"/>
    <cellStyle name="Valuta 3 2 4 4 2 3 2" xfId="19762" xr:uid="{00000000-0005-0000-0000-0000C3A10000}"/>
    <cellStyle name="Valuta 3 2 4 4 2 3 2 2" xfId="42599" xr:uid="{00000000-0005-0000-0000-0000C4A10000}"/>
    <cellStyle name="Valuta 3 2 4 4 2 3 3" xfId="31182" xr:uid="{00000000-0005-0000-0000-0000C5A10000}"/>
    <cellStyle name="Valuta 3 2 4 4 2 4" xfId="14054" xr:uid="{00000000-0005-0000-0000-0000C6A10000}"/>
    <cellStyle name="Valuta 3 2 4 4 2 4 2" xfId="36891" xr:uid="{00000000-0005-0000-0000-0000C7A10000}"/>
    <cellStyle name="Valuta 3 2 4 4 2 5" xfId="25474" xr:uid="{00000000-0005-0000-0000-0000C8A10000}"/>
    <cellStyle name="Valuta 3 2 4 4 3" xfId="4063" xr:uid="{00000000-0005-0000-0000-0000C9A10000}"/>
    <cellStyle name="Valuta 3 2 4 4 3 2" xfId="9772" xr:uid="{00000000-0005-0000-0000-0000CAA10000}"/>
    <cellStyle name="Valuta 3 2 4 4 3 2 2" xfId="21189" xr:uid="{00000000-0005-0000-0000-0000CBA10000}"/>
    <cellStyle name="Valuta 3 2 4 4 3 2 2 2" xfId="44026" xr:uid="{00000000-0005-0000-0000-0000CCA10000}"/>
    <cellStyle name="Valuta 3 2 4 4 3 2 3" xfId="32609" xr:uid="{00000000-0005-0000-0000-0000CDA10000}"/>
    <cellStyle name="Valuta 3 2 4 4 3 3" xfId="15481" xr:uid="{00000000-0005-0000-0000-0000CEA10000}"/>
    <cellStyle name="Valuta 3 2 4 4 3 3 2" xfId="38318" xr:uid="{00000000-0005-0000-0000-0000CFA10000}"/>
    <cellStyle name="Valuta 3 2 4 4 3 4" xfId="26901" xr:uid="{00000000-0005-0000-0000-0000D0A10000}"/>
    <cellStyle name="Valuta 3 2 4 4 4" xfId="6918" xr:uid="{00000000-0005-0000-0000-0000D1A10000}"/>
    <cellStyle name="Valuta 3 2 4 4 4 2" xfId="18335" xr:uid="{00000000-0005-0000-0000-0000D2A10000}"/>
    <cellStyle name="Valuta 3 2 4 4 4 2 2" xfId="41172" xr:uid="{00000000-0005-0000-0000-0000D3A10000}"/>
    <cellStyle name="Valuta 3 2 4 4 4 3" xfId="29755" xr:uid="{00000000-0005-0000-0000-0000D4A10000}"/>
    <cellStyle name="Valuta 3 2 4 4 5" xfId="12627" xr:uid="{00000000-0005-0000-0000-0000D5A10000}"/>
    <cellStyle name="Valuta 3 2 4 4 5 2" xfId="35464" xr:uid="{00000000-0005-0000-0000-0000D6A10000}"/>
    <cellStyle name="Valuta 3 2 4 4 6" xfId="24047" xr:uid="{00000000-0005-0000-0000-0000D7A10000}"/>
    <cellStyle name="Valuta 3 2 4 5" xfId="1382" xr:uid="{00000000-0005-0000-0000-0000D8A10000}"/>
    <cellStyle name="Valuta 3 2 4 5 2" xfId="2851" xr:uid="{00000000-0005-0000-0000-0000D9A10000}"/>
    <cellStyle name="Valuta 3 2 4 5 2 2" xfId="5707" xr:uid="{00000000-0005-0000-0000-0000DAA10000}"/>
    <cellStyle name="Valuta 3 2 4 5 2 2 2" xfId="11415" xr:uid="{00000000-0005-0000-0000-0000DBA10000}"/>
    <cellStyle name="Valuta 3 2 4 5 2 2 2 2" xfId="22833" xr:uid="{00000000-0005-0000-0000-0000DCA10000}"/>
    <cellStyle name="Valuta 3 2 4 5 2 2 2 2 2" xfId="45670" xr:uid="{00000000-0005-0000-0000-0000DDA10000}"/>
    <cellStyle name="Valuta 3 2 4 5 2 2 2 3" xfId="34253" xr:uid="{00000000-0005-0000-0000-0000DEA10000}"/>
    <cellStyle name="Valuta 3 2 4 5 2 2 3" xfId="17125" xr:uid="{00000000-0005-0000-0000-0000DFA10000}"/>
    <cellStyle name="Valuta 3 2 4 5 2 2 3 2" xfId="39962" xr:uid="{00000000-0005-0000-0000-0000E0A10000}"/>
    <cellStyle name="Valuta 3 2 4 5 2 2 4" xfId="28545" xr:uid="{00000000-0005-0000-0000-0000E1A10000}"/>
    <cellStyle name="Valuta 3 2 4 5 2 3" xfId="8562" xr:uid="{00000000-0005-0000-0000-0000E2A10000}"/>
    <cellStyle name="Valuta 3 2 4 5 2 3 2" xfId="19979" xr:uid="{00000000-0005-0000-0000-0000E3A10000}"/>
    <cellStyle name="Valuta 3 2 4 5 2 3 2 2" xfId="42816" xr:uid="{00000000-0005-0000-0000-0000E4A10000}"/>
    <cellStyle name="Valuta 3 2 4 5 2 3 3" xfId="31399" xr:uid="{00000000-0005-0000-0000-0000E5A10000}"/>
    <cellStyle name="Valuta 3 2 4 5 2 4" xfId="14271" xr:uid="{00000000-0005-0000-0000-0000E6A10000}"/>
    <cellStyle name="Valuta 3 2 4 5 2 4 2" xfId="37108" xr:uid="{00000000-0005-0000-0000-0000E7A10000}"/>
    <cellStyle name="Valuta 3 2 4 5 2 5" xfId="25691" xr:uid="{00000000-0005-0000-0000-0000E8A10000}"/>
    <cellStyle name="Valuta 3 2 4 5 3" xfId="4280" xr:uid="{00000000-0005-0000-0000-0000E9A10000}"/>
    <cellStyle name="Valuta 3 2 4 5 3 2" xfId="9989" xr:uid="{00000000-0005-0000-0000-0000EAA10000}"/>
    <cellStyle name="Valuta 3 2 4 5 3 2 2" xfId="21406" xr:uid="{00000000-0005-0000-0000-0000EBA10000}"/>
    <cellStyle name="Valuta 3 2 4 5 3 2 2 2" xfId="44243" xr:uid="{00000000-0005-0000-0000-0000ECA10000}"/>
    <cellStyle name="Valuta 3 2 4 5 3 2 3" xfId="32826" xr:uid="{00000000-0005-0000-0000-0000EDA10000}"/>
    <cellStyle name="Valuta 3 2 4 5 3 3" xfId="15698" xr:uid="{00000000-0005-0000-0000-0000EEA10000}"/>
    <cellStyle name="Valuta 3 2 4 5 3 3 2" xfId="38535" xr:uid="{00000000-0005-0000-0000-0000EFA10000}"/>
    <cellStyle name="Valuta 3 2 4 5 3 4" xfId="27118" xr:uid="{00000000-0005-0000-0000-0000F0A10000}"/>
    <cellStyle name="Valuta 3 2 4 5 4" xfId="7135" xr:uid="{00000000-0005-0000-0000-0000F1A10000}"/>
    <cellStyle name="Valuta 3 2 4 5 4 2" xfId="18552" xr:uid="{00000000-0005-0000-0000-0000F2A10000}"/>
    <cellStyle name="Valuta 3 2 4 5 4 2 2" xfId="41389" xr:uid="{00000000-0005-0000-0000-0000F3A10000}"/>
    <cellStyle name="Valuta 3 2 4 5 4 3" xfId="29972" xr:uid="{00000000-0005-0000-0000-0000F4A10000}"/>
    <cellStyle name="Valuta 3 2 4 5 5" xfId="12844" xr:uid="{00000000-0005-0000-0000-0000F5A10000}"/>
    <cellStyle name="Valuta 3 2 4 5 5 2" xfId="35681" xr:uid="{00000000-0005-0000-0000-0000F6A10000}"/>
    <cellStyle name="Valuta 3 2 4 5 6" xfId="24264" xr:uid="{00000000-0005-0000-0000-0000F7A10000}"/>
    <cellStyle name="Valuta 3 2 4 6" xfId="1629" xr:uid="{00000000-0005-0000-0000-0000F8A10000}"/>
    <cellStyle name="Valuta 3 2 4 6 2" xfId="3068" xr:uid="{00000000-0005-0000-0000-0000F9A10000}"/>
    <cellStyle name="Valuta 3 2 4 6 2 2" xfId="5924" xr:uid="{00000000-0005-0000-0000-0000FAA10000}"/>
    <cellStyle name="Valuta 3 2 4 6 2 2 2" xfId="11632" xr:uid="{00000000-0005-0000-0000-0000FBA10000}"/>
    <cellStyle name="Valuta 3 2 4 6 2 2 2 2" xfId="23050" xr:uid="{00000000-0005-0000-0000-0000FCA10000}"/>
    <cellStyle name="Valuta 3 2 4 6 2 2 2 2 2" xfId="45887" xr:uid="{00000000-0005-0000-0000-0000FDA10000}"/>
    <cellStyle name="Valuta 3 2 4 6 2 2 2 3" xfId="34470" xr:uid="{00000000-0005-0000-0000-0000FEA10000}"/>
    <cellStyle name="Valuta 3 2 4 6 2 2 3" xfId="17342" xr:uid="{00000000-0005-0000-0000-0000FFA10000}"/>
    <cellStyle name="Valuta 3 2 4 6 2 2 3 2" xfId="40179" xr:uid="{00000000-0005-0000-0000-000000A20000}"/>
    <cellStyle name="Valuta 3 2 4 6 2 2 4" xfId="28762" xr:uid="{00000000-0005-0000-0000-000001A20000}"/>
    <cellStyle name="Valuta 3 2 4 6 2 3" xfId="8779" xr:uid="{00000000-0005-0000-0000-000002A20000}"/>
    <cellStyle name="Valuta 3 2 4 6 2 3 2" xfId="20196" xr:uid="{00000000-0005-0000-0000-000003A20000}"/>
    <cellStyle name="Valuta 3 2 4 6 2 3 2 2" xfId="43033" xr:uid="{00000000-0005-0000-0000-000004A20000}"/>
    <cellStyle name="Valuta 3 2 4 6 2 3 3" xfId="31616" xr:uid="{00000000-0005-0000-0000-000005A20000}"/>
    <cellStyle name="Valuta 3 2 4 6 2 4" xfId="14488" xr:uid="{00000000-0005-0000-0000-000006A20000}"/>
    <cellStyle name="Valuta 3 2 4 6 2 4 2" xfId="37325" xr:uid="{00000000-0005-0000-0000-000007A20000}"/>
    <cellStyle name="Valuta 3 2 4 6 2 5" xfId="25908" xr:uid="{00000000-0005-0000-0000-000008A20000}"/>
    <cellStyle name="Valuta 3 2 4 6 3" xfId="4497" xr:uid="{00000000-0005-0000-0000-000009A20000}"/>
    <cellStyle name="Valuta 3 2 4 6 3 2" xfId="10206" xr:uid="{00000000-0005-0000-0000-00000AA20000}"/>
    <cellStyle name="Valuta 3 2 4 6 3 2 2" xfId="21623" xr:uid="{00000000-0005-0000-0000-00000BA20000}"/>
    <cellStyle name="Valuta 3 2 4 6 3 2 2 2" xfId="44460" xr:uid="{00000000-0005-0000-0000-00000CA20000}"/>
    <cellStyle name="Valuta 3 2 4 6 3 2 3" xfId="33043" xr:uid="{00000000-0005-0000-0000-00000DA20000}"/>
    <cellStyle name="Valuta 3 2 4 6 3 3" xfId="15915" xr:uid="{00000000-0005-0000-0000-00000EA20000}"/>
    <cellStyle name="Valuta 3 2 4 6 3 3 2" xfId="38752" xr:uid="{00000000-0005-0000-0000-00000FA20000}"/>
    <cellStyle name="Valuta 3 2 4 6 3 4" xfId="27335" xr:uid="{00000000-0005-0000-0000-000010A20000}"/>
    <cellStyle name="Valuta 3 2 4 6 4" xfId="7352" xr:uid="{00000000-0005-0000-0000-000011A20000}"/>
    <cellStyle name="Valuta 3 2 4 6 4 2" xfId="18769" xr:uid="{00000000-0005-0000-0000-000012A20000}"/>
    <cellStyle name="Valuta 3 2 4 6 4 2 2" xfId="41606" xr:uid="{00000000-0005-0000-0000-000013A20000}"/>
    <cellStyle name="Valuta 3 2 4 6 4 3" xfId="30189" xr:uid="{00000000-0005-0000-0000-000014A20000}"/>
    <cellStyle name="Valuta 3 2 4 6 5" xfId="13061" xr:uid="{00000000-0005-0000-0000-000015A20000}"/>
    <cellStyle name="Valuta 3 2 4 6 5 2" xfId="35898" xr:uid="{00000000-0005-0000-0000-000016A20000}"/>
    <cellStyle name="Valuta 3 2 4 6 6" xfId="24481" xr:uid="{00000000-0005-0000-0000-000017A20000}"/>
    <cellStyle name="Valuta 3 2 4 7" xfId="1983" xr:uid="{00000000-0005-0000-0000-000018A20000}"/>
    <cellStyle name="Valuta 3 2 4 7 2" xfId="4839" xr:uid="{00000000-0005-0000-0000-000019A20000}"/>
    <cellStyle name="Valuta 3 2 4 7 2 2" xfId="10547" xr:uid="{00000000-0005-0000-0000-00001AA20000}"/>
    <cellStyle name="Valuta 3 2 4 7 2 2 2" xfId="21965" xr:uid="{00000000-0005-0000-0000-00001BA20000}"/>
    <cellStyle name="Valuta 3 2 4 7 2 2 2 2" xfId="44802" xr:uid="{00000000-0005-0000-0000-00001CA20000}"/>
    <cellStyle name="Valuta 3 2 4 7 2 2 3" xfId="33385" xr:uid="{00000000-0005-0000-0000-00001DA20000}"/>
    <cellStyle name="Valuta 3 2 4 7 2 3" xfId="16257" xr:uid="{00000000-0005-0000-0000-00001EA20000}"/>
    <cellStyle name="Valuta 3 2 4 7 2 3 2" xfId="39094" xr:uid="{00000000-0005-0000-0000-00001FA20000}"/>
    <cellStyle name="Valuta 3 2 4 7 2 4" xfId="27677" xr:uid="{00000000-0005-0000-0000-000020A20000}"/>
    <cellStyle name="Valuta 3 2 4 7 3" xfId="7694" xr:uid="{00000000-0005-0000-0000-000021A20000}"/>
    <cellStyle name="Valuta 3 2 4 7 3 2" xfId="19111" xr:uid="{00000000-0005-0000-0000-000022A20000}"/>
    <cellStyle name="Valuta 3 2 4 7 3 2 2" xfId="41948" xr:uid="{00000000-0005-0000-0000-000023A20000}"/>
    <cellStyle name="Valuta 3 2 4 7 3 3" xfId="30531" xr:uid="{00000000-0005-0000-0000-000024A20000}"/>
    <cellStyle name="Valuta 3 2 4 7 4" xfId="13403" xr:uid="{00000000-0005-0000-0000-000025A20000}"/>
    <cellStyle name="Valuta 3 2 4 7 4 2" xfId="36240" xr:uid="{00000000-0005-0000-0000-000026A20000}"/>
    <cellStyle name="Valuta 3 2 4 7 5" xfId="24823" xr:uid="{00000000-0005-0000-0000-000027A20000}"/>
    <cellStyle name="Valuta 3 2 4 8" xfId="3412" xr:uid="{00000000-0005-0000-0000-000028A20000}"/>
    <cellStyle name="Valuta 3 2 4 8 2" xfId="9121" xr:uid="{00000000-0005-0000-0000-000029A20000}"/>
    <cellStyle name="Valuta 3 2 4 8 2 2" xfId="20538" xr:uid="{00000000-0005-0000-0000-00002AA20000}"/>
    <cellStyle name="Valuta 3 2 4 8 2 2 2" xfId="43375" xr:uid="{00000000-0005-0000-0000-00002BA20000}"/>
    <cellStyle name="Valuta 3 2 4 8 2 3" xfId="31958" xr:uid="{00000000-0005-0000-0000-00002CA20000}"/>
    <cellStyle name="Valuta 3 2 4 8 3" xfId="14830" xr:uid="{00000000-0005-0000-0000-00002DA20000}"/>
    <cellStyle name="Valuta 3 2 4 8 3 2" xfId="37667" xr:uid="{00000000-0005-0000-0000-00002EA20000}"/>
    <cellStyle name="Valuta 3 2 4 8 4" xfId="26250" xr:uid="{00000000-0005-0000-0000-00002FA20000}"/>
    <cellStyle name="Valuta 3 2 4 9" xfId="6267" xr:uid="{00000000-0005-0000-0000-000030A20000}"/>
    <cellStyle name="Valuta 3 2 4 9 2" xfId="17684" xr:uid="{00000000-0005-0000-0000-000031A20000}"/>
    <cellStyle name="Valuta 3 2 4 9 2 2" xfId="40521" xr:uid="{00000000-0005-0000-0000-000032A20000}"/>
    <cellStyle name="Valuta 3 2 4 9 3" xfId="29104" xr:uid="{00000000-0005-0000-0000-000033A20000}"/>
    <cellStyle name="Valuta 3 2 5" xfId="185" xr:uid="{00000000-0005-0000-0000-000034A20000}"/>
    <cellStyle name="Valuta 3 2 5 2" xfId="1836" xr:uid="{00000000-0005-0000-0000-000035A20000}"/>
    <cellStyle name="Valuta 3 2 5 2 2" xfId="4692" xr:uid="{00000000-0005-0000-0000-000036A20000}"/>
    <cellStyle name="Valuta 3 2 5 2 2 2" xfId="10401" xr:uid="{00000000-0005-0000-0000-000037A20000}"/>
    <cellStyle name="Valuta 3 2 5 2 2 2 2" xfId="21818" xr:uid="{00000000-0005-0000-0000-000038A20000}"/>
    <cellStyle name="Valuta 3 2 5 2 2 2 2 2" xfId="44655" xr:uid="{00000000-0005-0000-0000-000039A20000}"/>
    <cellStyle name="Valuta 3 2 5 2 2 2 3" xfId="33238" xr:uid="{00000000-0005-0000-0000-00003AA20000}"/>
    <cellStyle name="Valuta 3 2 5 2 2 3" xfId="16110" xr:uid="{00000000-0005-0000-0000-00003BA20000}"/>
    <cellStyle name="Valuta 3 2 5 2 2 3 2" xfId="38947" xr:uid="{00000000-0005-0000-0000-00003CA20000}"/>
    <cellStyle name="Valuta 3 2 5 2 2 4" xfId="27530" xr:uid="{00000000-0005-0000-0000-00003DA20000}"/>
    <cellStyle name="Valuta 3 2 5 2 3" xfId="7547" xr:uid="{00000000-0005-0000-0000-00003EA20000}"/>
    <cellStyle name="Valuta 3 2 5 2 3 2" xfId="18964" xr:uid="{00000000-0005-0000-0000-00003FA20000}"/>
    <cellStyle name="Valuta 3 2 5 2 3 2 2" xfId="41801" xr:uid="{00000000-0005-0000-0000-000040A20000}"/>
    <cellStyle name="Valuta 3 2 5 2 3 3" xfId="30384" xr:uid="{00000000-0005-0000-0000-000041A20000}"/>
    <cellStyle name="Valuta 3 2 5 2 4" xfId="13256" xr:uid="{00000000-0005-0000-0000-000042A20000}"/>
    <cellStyle name="Valuta 3 2 5 2 4 2" xfId="36093" xr:uid="{00000000-0005-0000-0000-000043A20000}"/>
    <cellStyle name="Valuta 3 2 5 2 5" xfId="24676" xr:uid="{00000000-0005-0000-0000-000044A20000}"/>
    <cellStyle name="Valuta 3 2 5 3" xfId="3265" xr:uid="{00000000-0005-0000-0000-000045A20000}"/>
    <cellStyle name="Valuta 3 2 5 3 2" xfId="8974" xr:uid="{00000000-0005-0000-0000-000046A20000}"/>
    <cellStyle name="Valuta 3 2 5 3 2 2" xfId="20391" xr:uid="{00000000-0005-0000-0000-000047A20000}"/>
    <cellStyle name="Valuta 3 2 5 3 2 2 2" xfId="43228" xr:uid="{00000000-0005-0000-0000-000048A20000}"/>
    <cellStyle name="Valuta 3 2 5 3 2 3" xfId="31811" xr:uid="{00000000-0005-0000-0000-000049A20000}"/>
    <cellStyle name="Valuta 3 2 5 3 3" xfId="14683" xr:uid="{00000000-0005-0000-0000-00004AA20000}"/>
    <cellStyle name="Valuta 3 2 5 3 3 2" xfId="37520" xr:uid="{00000000-0005-0000-0000-00004BA20000}"/>
    <cellStyle name="Valuta 3 2 5 3 4" xfId="26103" xr:uid="{00000000-0005-0000-0000-00004CA20000}"/>
    <cellStyle name="Valuta 3 2 5 4" xfId="6120" xr:uid="{00000000-0005-0000-0000-00004DA20000}"/>
    <cellStyle name="Valuta 3 2 5 4 2" xfId="17537" xr:uid="{00000000-0005-0000-0000-00004EA20000}"/>
    <cellStyle name="Valuta 3 2 5 4 2 2" xfId="40374" xr:uid="{00000000-0005-0000-0000-00004FA20000}"/>
    <cellStyle name="Valuta 3 2 5 4 3" xfId="28957" xr:uid="{00000000-0005-0000-0000-000050A20000}"/>
    <cellStyle name="Valuta 3 2 5 5" xfId="11829" xr:uid="{00000000-0005-0000-0000-000051A20000}"/>
    <cellStyle name="Valuta 3 2 5 5 2" xfId="34666" xr:uid="{00000000-0005-0000-0000-000052A20000}"/>
    <cellStyle name="Valuta 3 2 5 6" xfId="23249" xr:uid="{00000000-0005-0000-0000-000053A20000}"/>
    <cellStyle name="Valuta 3 2 6" xfId="491" xr:uid="{00000000-0005-0000-0000-000054A20000}"/>
    <cellStyle name="Valuta 3 2 6 2" xfId="2086" xr:uid="{00000000-0005-0000-0000-000055A20000}"/>
    <cellStyle name="Valuta 3 2 6 2 2" xfId="4942" xr:uid="{00000000-0005-0000-0000-000056A20000}"/>
    <cellStyle name="Valuta 3 2 6 2 2 2" xfId="10650" xr:uid="{00000000-0005-0000-0000-000057A20000}"/>
    <cellStyle name="Valuta 3 2 6 2 2 2 2" xfId="22068" xr:uid="{00000000-0005-0000-0000-000058A20000}"/>
    <cellStyle name="Valuta 3 2 6 2 2 2 2 2" xfId="44905" xr:uid="{00000000-0005-0000-0000-000059A20000}"/>
    <cellStyle name="Valuta 3 2 6 2 2 2 3" xfId="33488" xr:uid="{00000000-0005-0000-0000-00005AA20000}"/>
    <cellStyle name="Valuta 3 2 6 2 2 3" xfId="16360" xr:uid="{00000000-0005-0000-0000-00005BA20000}"/>
    <cellStyle name="Valuta 3 2 6 2 2 3 2" xfId="39197" xr:uid="{00000000-0005-0000-0000-00005CA20000}"/>
    <cellStyle name="Valuta 3 2 6 2 2 4" xfId="27780" xr:uid="{00000000-0005-0000-0000-00005DA20000}"/>
    <cellStyle name="Valuta 3 2 6 2 3" xfId="7797" xr:uid="{00000000-0005-0000-0000-00005EA20000}"/>
    <cellStyle name="Valuta 3 2 6 2 3 2" xfId="19214" xr:uid="{00000000-0005-0000-0000-00005FA20000}"/>
    <cellStyle name="Valuta 3 2 6 2 3 2 2" xfId="42051" xr:uid="{00000000-0005-0000-0000-000060A20000}"/>
    <cellStyle name="Valuta 3 2 6 2 3 3" xfId="30634" xr:uid="{00000000-0005-0000-0000-000061A20000}"/>
    <cellStyle name="Valuta 3 2 6 2 4" xfId="13506" xr:uid="{00000000-0005-0000-0000-000062A20000}"/>
    <cellStyle name="Valuta 3 2 6 2 4 2" xfId="36343" xr:uid="{00000000-0005-0000-0000-000063A20000}"/>
    <cellStyle name="Valuta 3 2 6 2 5" xfId="24926" xr:uid="{00000000-0005-0000-0000-000064A20000}"/>
    <cellStyle name="Valuta 3 2 6 3" xfId="3515" xr:uid="{00000000-0005-0000-0000-000065A20000}"/>
    <cellStyle name="Valuta 3 2 6 3 2" xfId="9224" xr:uid="{00000000-0005-0000-0000-000066A20000}"/>
    <cellStyle name="Valuta 3 2 6 3 2 2" xfId="20641" xr:uid="{00000000-0005-0000-0000-000067A20000}"/>
    <cellStyle name="Valuta 3 2 6 3 2 2 2" xfId="43478" xr:uid="{00000000-0005-0000-0000-000068A20000}"/>
    <cellStyle name="Valuta 3 2 6 3 2 3" xfId="32061" xr:uid="{00000000-0005-0000-0000-000069A20000}"/>
    <cellStyle name="Valuta 3 2 6 3 3" xfId="14933" xr:uid="{00000000-0005-0000-0000-00006AA20000}"/>
    <cellStyle name="Valuta 3 2 6 3 3 2" xfId="37770" xr:uid="{00000000-0005-0000-0000-00006BA20000}"/>
    <cellStyle name="Valuta 3 2 6 3 4" xfId="26353" xr:uid="{00000000-0005-0000-0000-00006CA20000}"/>
    <cellStyle name="Valuta 3 2 6 4" xfId="6370" xr:uid="{00000000-0005-0000-0000-00006DA20000}"/>
    <cellStyle name="Valuta 3 2 6 4 2" xfId="17787" xr:uid="{00000000-0005-0000-0000-00006EA20000}"/>
    <cellStyle name="Valuta 3 2 6 4 2 2" xfId="40624" xr:uid="{00000000-0005-0000-0000-00006FA20000}"/>
    <cellStyle name="Valuta 3 2 6 4 3" xfId="29207" xr:uid="{00000000-0005-0000-0000-000070A20000}"/>
    <cellStyle name="Valuta 3 2 6 5" xfId="12079" xr:uid="{00000000-0005-0000-0000-000071A20000}"/>
    <cellStyle name="Valuta 3 2 6 5 2" xfId="34916" xr:uid="{00000000-0005-0000-0000-000072A20000}"/>
    <cellStyle name="Valuta 3 2 6 6" xfId="23499" xr:uid="{00000000-0005-0000-0000-000073A20000}"/>
    <cellStyle name="Valuta 3 2 7" xfId="757" xr:uid="{00000000-0005-0000-0000-000074A20000}"/>
    <cellStyle name="Valuta 3 2 7 2" xfId="2303" xr:uid="{00000000-0005-0000-0000-000075A20000}"/>
    <cellStyle name="Valuta 3 2 7 2 2" xfId="5159" xr:uid="{00000000-0005-0000-0000-000076A20000}"/>
    <cellStyle name="Valuta 3 2 7 2 2 2" xfId="10867" xr:uid="{00000000-0005-0000-0000-000077A20000}"/>
    <cellStyle name="Valuta 3 2 7 2 2 2 2" xfId="22285" xr:uid="{00000000-0005-0000-0000-000078A20000}"/>
    <cellStyle name="Valuta 3 2 7 2 2 2 2 2" xfId="45122" xr:uid="{00000000-0005-0000-0000-000079A20000}"/>
    <cellStyle name="Valuta 3 2 7 2 2 2 3" xfId="33705" xr:uid="{00000000-0005-0000-0000-00007AA20000}"/>
    <cellStyle name="Valuta 3 2 7 2 2 3" xfId="16577" xr:uid="{00000000-0005-0000-0000-00007BA20000}"/>
    <cellStyle name="Valuta 3 2 7 2 2 3 2" xfId="39414" xr:uid="{00000000-0005-0000-0000-00007CA20000}"/>
    <cellStyle name="Valuta 3 2 7 2 2 4" xfId="27997" xr:uid="{00000000-0005-0000-0000-00007DA20000}"/>
    <cellStyle name="Valuta 3 2 7 2 3" xfId="8014" xr:uid="{00000000-0005-0000-0000-00007EA20000}"/>
    <cellStyle name="Valuta 3 2 7 2 3 2" xfId="19431" xr:uid="{00000000-0005-0000-0000-00007FA20000}"/>
    <cellStyle name="Valuta 3 2 7 2 3 2 2" xfId="42268" xr:uid="{00000000-0005-0000-0000-000080A20000}"/>
    <cellStyle name="Valuta 3 2 7 2 3 3" xfId="30851" xr:uid="{00000000-0005-0000-0000-000081A20000}"/>
    <cellStyle name="Valuta 3 2 7 2 4" xfId="13723" xr:uid="{00000000-0005-0000-0000-000082A20000}"/>
    <cellStyle name="Valuta 3 2 7 2 4 2" xfId="36560" xr:uid="{00000000-0005-0000-0000-000083A20000}"/>
    <cellStyle name="Valuta 3 2 7 2 5" xfId="25143" xr:uid="{00000000-0005-0000-0000-000084A20000}"/>
    <cellStyle name="Valuta 3 2 7 3" xfId="3732" xr:uid="{00000000-0005-0000-0000-000085A20000}"/>
    <cellStyle name="Valuta 3 2 7 3 2" xfId="9441" xr:uid="{00000000-0005-0000-0000-000086A20000}"/>
    <cellStyle name="Valuta 3 2 7 3 2 2" xfId="20858" xr:uid="{00000000-0005-0000-0000-000087A20000}"/>
    <cellStyle name="Valuta 3 2 7 3 2 2 2" xfId="43695" xr:uid="{00000000-0005-0000-0000-000088A20000}"/>
    <cellStyle name="Valuta 3 2 7 3 2 3" xfId="32278" xr:uid="{00000000-0005-0000-0000-000089A20000}"/>
    <cellStyle name="Valuta 3 2 7 3 3" xfId="15150" xr:uid="{00000000-0005-0000-0000-00008AA20000}"/>
    <cellStyle name="Valuta 3 2 7 3 3 2" xfId="37987" xr:uid="{00000000-0005-0000-0000-00008BA20000}"/>
    <cellStyle name="Valuta 3 2 7 3 4" xfId="26570" xr:uid="{00000000-0005-0000-0000-00008CA20000}"/>
    <cellStyle name="Valuta 3 2 7 4" xfId="6587" xr:uid="{00000000-0005-0000-0000-00008DA20000}"/>
    <cellStyle name="Valuta 3 2 7 4 2" xfId="18004" xr:uid="{00000000-0005-0000-0000-00008EA20000}"/>
    <cellStyle name="Valuta 3 2 7 4 2 2" xfId="40841" xr:uid="{00000000-0005-0000-0000-00008FA20000}"/>
    <cellStyle name="Valuta 3 2 7 4 3" xfId="29424" xr:uid="{00000000-0005-0000-0000-000090A20000}"/>
    <cellStyle name="Valuta 3 2 7 5" xfId="12296" xr:uid="{00000000-0005-0000-0000-000091A20000}"/>
    <cellStyle name="Valuta 3 2 7 5 2" xfId="35133" xr:uid="{00000000-0005-0000-0000-000092A20000}"/>
    <cellStyle name="Valuta 3 2 7 6" xfId="23716" xr:uid="{00000000-0005-0000-0000-000093A20000}"/>
    <cellStyle name="Valuta 3 2 8" xfId="1004" xr:uid="{00000000-0005-0000-0000-000094A20000}"/>
    <cellStyle name="Valuta 3 2 8 2" xfId="2520" xr:uid="{00000000-0005-0000-0000-000095A20000}"/>
    <cellStyle name="Valuta 3 2 8 2 2" xfId="5376" xr:uid="{00000000-0005-0000-0000-000096A20000}"/>
    <cellStyle name="Valuta 3 2 8 2 2 2" xfId="11084" xr:uid="{00000000-0005-0000-0000-000097A20000}"/>
    <cellStyle name="Valuta 3 2 8 2 2 2 2" xfId="22502" xr:uid="{00000000-0005-0000-0000-000098A20000}"/>
    <cellStyle name="Valuta 3 2 8 2 2 2 2 2" xfId="45339" xr:uid="{00000000-0005-0000-0000-000099A20000}"/>
    <cellStyle name="Valuta 3 2 8 2 2 2 3" xfId="33922" xr:uid="{00000000-0005-0000-0000-00009AA20000}"/>
    <cellStyle name="Valuta 3 2 8 2 2 3" xfId="16794" xr:uid="{00000000-0005-0000-0000-00009BA20000}"/>
    <cellStyle name="Valuta 3 2 8 2 2 3 2" xfId="39631" xr:uid="{00000000-0005-0000-0000-00009CA20000}"/>
    <cellStyle name="Valuta 3 2 8 2 2 4" xfId="28214" xr:uid="{00000000-0005-0000-0000-00009DA20000}"/>
    <cellStyle name="Valuta 3 2 8 2 3" xfId="8231" xr:uid="{00000000-0005-0000-0000-00009EA20000}"/>
    <cellStyle name="Valuta 3 2 8 2 3 2" xfId="19648" xr:uid="{00000000-0005-0000-0000-00009FA20000}"/>
    <cellStyle name="Valuta 3 2 8 2 3 2 2" xfId="42485" xr:uid="{00000000-0005-0000-0000-0000A0A20000}"/>
    <cellStyle name="Valuta 3 2 8 2 3 3" xfId="31068" xr:uid="{00000000-0005-0000-0000-0000A1A20000}"/>
    <cellStyle name="Valuta 3 2 8 2 4" xfId="13940" xr:uid="{00000000-0005-0000-0000-0000A2A20000}"/>
    <cellStyle name="Valuta 3 2 8 2 4 2" xfId="36777" xr:uid="{00000000-0005-0000-0000-0000A3A20000}"/>
    <cellStyle name="Valuta 3 2 8 2 5" xfId="25360" xr:uid="{00000000-0005-0000-0000-0000A4A20000}"/>
    <cellStyle name="Valuta 3 2 8 3" xfId="3949" xr:uid="{00000000-0005-0000-0000-0000A5A20000}"/>
    <cellStyle name="Valuta 3 2 8 3 2" xfId="9658" xr:uid="{00000000-0005-0000-0000-0000A6A20000}"/>
    <cellStyle name="Valuta 3 2 8 3 2 2" xfId="21075" xr:uid="{00000000-0005-0000-0000-0000A7A20000}"/>
    <cellStyle name="Valuta 3 2 8 3 2 2 2" xfId="43912" xr:uid="{00000000-0005-0000-0000-0000A8A20000}"/>
    <cellStyle name="Valuta 3 2 8 3 2 3" xfId="32495" xr:uid="{00000000-0005-0000-0000-0000A9A20000}"/>
    <cellStyle name="Valuta 3 2 8 3 3" xfId="15367" xr:uid="{00000000-0005-0000-0000-0000AAA20000}"/>
    <cellStyle name="Valuta 3 2 8 3 3 2" xfId="38204" xr:uid="{00000000-0005-0000-0000-0000ABA20000}"/>
    <cellStyle name="Valuta 3 2 8 3 4" xfId="26787" xr:uid="{00000000-0005-0000-0000-0000ACA20000}"/>
    <cellStyle name="Valuta 3 2 8 4" xfId="6804" xr:uid="{00000000-0005-0000-0000-0000ADA20000}"/>
    <cellStyle name="Valuta 3 2 8 4 2" xfId="18221" xr:uid="{00000000-0005-0000-0000-0000AEA20000}"/>
    <cellStyle name="Valuta 3 2 8 4 2 2" xfId="41058" xr:uid="{00000000-0005-0000-0000-0000AFA20000}"/>
    <cellStyle name="Valuta 3 2 8 4 3" xfId="29641" xr:uid="{00000000-0005-0000-0000-0000B0A20000}"/>
    <cellStyle name="Valuta 3 2 8 5" xfId="12513" xr:uid="{00000000-0005-0000-0000-0000B1A20000}"/>
    <cellStyle name="Valuta 3 2 8 5 2" xfId="35350" xr:uid="{00000000-0005-0000-0000-0000B2A20000}"/>
    <cellStyle name="Valuta 3 2 8 6" xfId="23933" xr:uid="{00000000-0005-0000-0000-0000B3A20000}"/>
    <cellStyle name="Valuta 3 2 9" xfId="1251" xr:uid="{00000000-0005-0000-0000-0000B4A20000}"/>
    <cellStyle name="Valuta 3 2 9 2" xfId="2737" xr:uid="{00000000-0005-0000-0000-0000B5A20000}"/>
    <cellStyle name="Valuta 3 2 9 2 2" xfId="5593" xr:uid="{00000000-0005-0000-0000-0000B6A20000}"/>
    <cellStyle name="Valuta 3 2 9 2 2 2" xfId="11301" xr:uid="{00000000-0005-0000-0000-0000B7A20000}"/>
    <cellStyle name="Valuta 3 2 9 2 2 2 2" xfId="22719" xr:uid="{00000000-0005-0000-0000-0000B8A20000}"/>
    <cellStyle name="Valuta 3 2 9 2 2 2 2 2" xfId="45556" xr:uid="{00000000-0005-0000-0000-0000B9A20000}"/>
    <cellStyle name="Valuta 3 2 9 2 2 2 3" xfId="34139" xr:uid="{00000000-0005-0000-0000-0000BAA20000}"/>
    <cellStyle name="Valuta 3 2 9 2 2 3" xfId="17011" xr:uid="{00000000-0005-0000-0000-0000BBA20000}"/>
    <cellStyle name="Valuta 3 2 9 2 2 3 2" xfId="39848" xr:uid="{00000000-0005-0000-0000-0000BCA20000}"/>
    <cellStyle name="Valuta 3 2 9 2 2 4" xfId="28431" xr:uid="{00000000-0005-0000-0000-0000BDA20000}"/>
    <cellStyle name="Valuta 3 2 9 2 3" xfId="8448" xr:uid="{00000000-0005-0000-0000-0000BEA20000}"/>
    <cellStyle name="Valuta 3 2 9 2 3 2" xfId="19865" xr:uid="{00000000-0005-0000-0000-0000BFA20000}"/>
    <cellStyle name="Valuta 3 2 9 2 3 2 2" xfId="42702" xr:uid="{00000000-0005-0000-0000-0000C0A20000}"/>
    <cellStyle name="Valuta 3 2 9 2 3 3" xfId="31285" xr:uid="{00000000-0005-0000-0000-0000C1A20000}"/>
    <cellStyle name="Valuta 3 2 9 2 4" xfId="14157" xr:uid="{00000000-0005-0000-0000-0000C2A20000}"/>
    <cellStyle name="Valuta 3 2 9 2 4 2" xfId="36994" xr:uid="{00000000-0005-0000-0000-0000C3A20000}"/>
    <cellStyle name="Valuta 3 2 9 2 5" xfId="25577" xr:uid="{00000000-0005-0000-0000-0000C4A20000}"/>
    <cellStyle name="Valuta 3 2 9 3" xfId="4166" xr:uid="{00000000-0005-0000-0000-0000C5A20000}"/>
    <cellStyle name="Valuta 3 2 9 3 2" xfId="9875" xr:uid="{00000000-0005-0000-0000-0000C6A20000}"/>
    <cellStyle name="Valuta 3 2 9 3 2 2" xfId="21292" xr:uid="{00000000-0005-0000-0000-0000C7A20000}"/>
    <cellStyle name="Valuta 3 2 9 3 2 2 2" xfId="44129" xr:uid="{00000000-0005-0000-0000-0000C8A20000}"/>
    <cellStyle name="Valuta 3 2 9 3 2 3" xfId="32712" xr:uid="{00000000-0005-0000-0000-0000C9A20000}"/>
    <cellStyle name="Valuta 3 2 9 3 3" xfId="15584" xr:uid="{00000000-0005-0000-0000-0000CAA20000}"/>
    <cellStyle name="Valuta 3 2 9 3 3 2" xfId="38421" xr:uid="{00000000-0005-0000-0000-0000CBA20000}"/>
    <cellStyle name="Valuta 3 2 9 3 4" xfId="27004" xr:uid="{00000000-0005-0000-0000-0000CCA20000}"/>
    <cellStyle name="Valuta 3 2 9 4" xfId="7021" xr:uid="{00000000-0005-0000-0000-0000CDA20000}"/>
    <cellStyle name="Valuta 3 2 9 4 2" xfId="18438" xr:uid="{00000000-0005-0000-0000-0000CEA20000}"/>
    <cellStyle name="Valuta 3 2 9 4 2 2" xfId="41275" xr:uid="{00000000-0005-0000-0000-0000CFA20000}"/>
    <cellStyle name="Valuta 3 2 9 4 3" xfId="29858" xr:uid="{00000000-0005-0000-0000-0000D0A20000}"/>
    <cellStyle name="Valuta 3 2 9 5" xfId="12730" xr:uid="{00000000-0005-0000-0000-0000D1A20000}"/>
    <cellStyle name="Valuta 3 2 9 5 2" xfId="35567" xr:uid="{00000000-0005-0000-0000-0000D2A20000}"/>
    <cellStyle name="Valuta 3 2 9 6" xfId="24150" xr:uid="{00000000-0005-0000-0000-0000D3A20000}"/>
    <cellStyle name="Valuta 3 3" xfId="37" xr:uid="{00000000-0005-0000-0000-0000D4A20000}"/>
    <cellStyle name="Valuta 3 3 2" xfId="86" xr:uid="{00000000-0005-0000-0000-0000D5A20000}"/>
    <cellStyle name="Valuta 3 3 3" xfId="190" xr:uid="{00000000-0005-0000-0000-0000D6A20000}"/>
    <cellStyle name="Valuta 3 4" xfId="72" xr:uid="{00000000-0005-0000-0000-0000D7A20000}"/>
    <cellStyle name="Valuta 3 4 2" xfId="255" xr:uid="{00000000-0005-0000-0000-0000D8A20000}"/>
    <cellStyle name="Valuta 3 4 2 2" xfId="1886" xr:uid="{00000000-0005-0000-0000-0000D9A20000}"/>
    <cellStyle name="Valuta 3 4 2 2 2" xfId="4742" xr:uid="{00000000-0005-0000-0000-0000DAA20000}"/>
    <cellStyle name="Valuta 3 4 2 2 2 2" xfId="10451" xr:uid="{00000000-0005-0000-0000-0000DBA20000}"/>
    <cellStyle name="Valuta 3 4 2 2 2 2 2" xfId="21868" xr:uid="{00000000-0005-0000-0000-0000DCA20000}"/>
    <cellStyle name="Valuta 3 4 2 2 2 2 2 2" xfId="44705" xr:uid="{00000000-0005-0000-0000-0000DDA20000}"/>
    <cellStyle name="Valuta 3 4 2 2 2 2 3" xfId="33288" xr:uid="{00000000-0005-0000-0000-0000DEA20000}"/>
    <cellStyle name="Valuta 3 4 2 2 2 3" xfId="16160" xr:uid="{00000000-0005-0000-0000-0000DFA20000}"/>
    <cellStyle name="Valuta 3 4 2 2 2 3 2" xfId="38997" xr:uid="{00000000-0005-0000-0000-0000E0A20000}"/>
    <cellStyle name="Valuta 3 4 2 2 2 4" xfId="27580" xr:uid="{00000000-0005-0000-0000-0000E1A20000}"/>
    <cellStyle name="Valuta 3 4 2 2 3" xfId="7597" xr:uid="{00000000-0005-0000-0000-0000E2A20000}"/>
    <cellStyle name="Valuta 3 4 2 2 3 2" xfId="19014" xr:uid="{00000000-0005-0000-0000-0000E3A20000}"/>
    <cellStyle name="Valuta 3 4 2 2 3 2 2" xfId="41851" xr:uid="{00000000-0005-0000-0000-0000E4A20000}"/>
    <cellStyle name="Valuta 3 4 2 2 3 3" xfId="30434" xr:uid="{00000000-0005-0000-0000-0000E5A20000}"/>
    <cellStyle name="Valuta 3 4 2 2 4" xfId="13306" xr:uid="{00000000-0005-0000-0000-0000E6A20000}"/>
    <cellStyle name="Valuta 3 4 2 2 4 2" xfId="36143" xr:uid="{00000000-0005-0000-0000-0000E7A20000}"/>
    <cellStyle name="Valuta 3 4 2 2 5" xfId="24726" xr:uid="{00000000-0005-0000-0000-0000E8A20000}"/>
    <cellStyle name="Valuta 3 4 2 3" xfId="3315" xr:uid="{00000000-0005-0000-0000-0000E9A20000}"/>
    <cellStyle name="Valuta 3 4 2 3 2" xfId="9024" xr:uid="{00000000-0005-0000-0000-0000EAA20000}"/>
    <cellStyle name="Valuta 3 4 2 3 2 2" xfId="20441" xr:uid="{00000000-0005-0000-0000-0000EBA20000}"/>
    <cellStyle name="Valuta 3 4 2 3 2 2 2" xfId="43278" xr:uid="{00000000-0005-0000-0000-0000ECA20000}"/>
    <cellStyle name="Valuta 3 4 2 3 2 3" xfId="31861" xr:uid="{00000000-0005-0000-0000-0000EDA20000}"/>
    <cellStyle name="Valuta 3 4 2 3 3" xfId="14733" xr:uid="{00000000-0005-0000-0000-0000EEA20000}"/>
    <cellStyle name="Valuta 3 4 2 3 3 2" xfId="37570" xr:uid="{00000000-0005-0000-0000-0000EFA20000}"/>
    <cellStyle name="Valuta 3 4 2 3 4" xfId="26153" xr:uid="{00000000-0005-0000-0000-0000F0A20000}"/>
    <cellStyle name="Valuta 3 4 2 4" xfId="6170" xr:uid="{00000000-0005-0000-0000-0000F1A20000}"/>
    <cellStyle name="Valuta 3 4 2 4 2" xfId="17587" xr:uid="{00000000-0005-0000-0000-0000F2A20000}"/>
    <cellStyle name="Valuta 3 4 2 4 2 2" xfId="40424" xr:uid="{00000000-0005-0000-0000-0000F3A20000}"/>
    <cellStyle name="Valuta 3 4 2 4 3" xfId="29007" xr:uid="{00000000-0005-0000-0000-0000F4A20000}"/>
    <cellStyle name="Valuta 3 4 2 5" xfId="11879" xr:uid="{00000000-0005-0000-0000-0000F5A20000}"/>
    <cellStyle name="Valuta 3 4 2 5 2" xfId="34716" xr:uid="{00000000-0005-0000-0000-0000F6A20000}"/>
    <cellStyle name="Valuta 3 4 2 6" xfId="23299" xr:uid="{00000000-0005-0000-0000-0000F7A20000}"/>
    <cellStyle name="Valuta 3 4 3" xfId="218" xr:uid="{00000000-0005-0000-0000-0000F8A20000}"/>
    <cellStyle name="Valuta 3 4 3 2" xfId="311" xr:uid="{00000000-0005-0000-0000-0000F9A20000}"/>
    <cellStyle name="Valuta 3 4 3 2 2" xfId="1940" xr:uid="{00000000-0005-0000-0000-0000FAA20000}"/>
    <cellStyle name="Valuta 3 4 3 2 2 2" xfId="4796" xr:uid="{00000000-0005-0000-0000-0000FBA20000}"/>
    <cellStyle name="Valuta 3 4 3 2 2 2 2" xfId="10505" xr:uid="{00000000-0005-0000-0000-0000FCA20000}"/>
    <cellStyle name="Valuta 3 4 3 2 2 2 2 2" xfId="21922" xr:uid="{00000000-0005-0000-0000-0000FDA20000}"/>
    <cellStyle name="Valuta 3 4 3 2 2 2 2 2 2" xfId="44759" xr:uid="{00000000-0005-0000-0000-0000FEA20000}"/>
    <cellStyle name="Valuta 3 4 3 2 2 2 2 3" xfId="33342" xr:uid="{00000000-0005-0000-0000-0000FFA20000}"/>
    <cellStyle name="Valuta 3 4 3 2 2 2 3" xfId="16214" xr:uid="{00000000-0005-0000-0000-000000A30000}"/>
    <cellStyle name="Valuta 3 4 3 2 2 2 3 2" xfId="39051" xr:uid="{00000000-0005-0000-0000-000001A30000}"/>
    <cellStyle name="Valuta 3 4 3 2 2 2 4" xfId="27634" xr:uid="{00000000-0005-0000-0000-000002A30000}"/>
    <cellStyle name="Valuta 3 4 3 2 2 3" xfId="7651" xr:uid="{00000000-0005-0000-0000-000003A30000}"/>
    <cellStyle name="Valuta 3 4 3 2 2 3 2" xfId="19068" xr:uid="{00000000-0005-0000-0000-000004A30000}"/>
    <cellStyle name="Valuta 3 4 3 2 2 3 2 2" xfId="41905" xr:uid="{00000000-0005-0000-0000-000005A30000}"/>
    <cellStyle name="Valuta 3 4 3 2 2 3 3" xfId="30488" xr:uid="{00000000-0005-0000-0000-000006A30000}"/>
    <cellStyle name="Valuta 3 4 3 2 2 4" xfId="13360" xr:uid="{00000000-0005-0000-0000-000007A30000}"/>
    <cellStyle name="Valuta 3 4 3 2 2 4 2" xfId="36197" xr:uid="{00000000-0005-0000-0000-000008A30000}"/>
    <cellStyle name="Valuta 3 4 3 2 2 5" xfId="24780" xr:uid="{00000000-0005-0000-0000-000009A30000}"/>
    <cellStyle name="Valuta 3 4 3 2 3" xfId="3369" xr:uid="{00000000-0005-0000-0000-00000AA30000}"/>
    <cellStyle name="Valuta 3 4 3 2 3 2" xfId="9078" xr:uid="{00000000-0005-0000-0000-00000BA30000}"/>
    <cellStyle name="Valuta 3 4 3 2 3 2 2" xfId="20495" xr:uid="{00000000-0005-0000-0000-00000CA30000}"/>
    <cellStyle name="Valuta 3 4 3 2 3 2 2 2" xfId="43332" xr:uid="{00000000-0005-0000-0000-00000DA30000}"/>
    <cellStyle name="Valuta 3 4 3 2 3 2 3" xfId="31915" xr:uid="{00000000-0005-0000-0000-00000EA30000}"/>
    <cellStyle name="Valuta 3 4 3 2 3 3" xfId="14787" xr:uid="{00000000-0005-0000-0000-00000FA30000}"/>
    <cellStyle name="Valuta 3 4 3 2 3 3 2" xfId="37624" xr:uid="{00000000-0005-0000-0000-000010A30000}"/>
    <cellStyle name="Valuta 3 4 3 2 3 4" xfId="26207" xr:uid="{00000000-0005-0000-0000-000011A30000}"/>
    <cellStyle name="Valuta 3 4 3 2 4" xfId="6224" xr:uid="{00000000-0005-0000-0000-000012A30000}"/>
    <cellStyle name="Valuta 3 4 3 2 4 2" xfId="17641" xr:uid="{00000000-0005-0000-0000-000013A30000}"/>
    <cellStyle name="Valuta 3 4 3 2 4 2 2" xfId="40478" xr:uid="{00000000-0005-0000-0000-000014A30000}"/>
    <cellStyle name="Valuta 3 4 3 2 4 3" xfId="29061" xr:uid="{00000000-0005-0000-0000-000015A30000}"/>
    <cellStyle name="Valuta 3 4 3 2 5" xfId="11933" xr:uid="{00000000-0005-0000-0000-000016A30000}"/>
    <cellStyle name="Valuta 3 4 3 2 5 2" xfId="34770" xr:uid="{00000000-0005-0000-0000-000017A30000}"/>
    <cellStyle name="Valuta 3 4 3 2 6" xfId="23353" xr:uid="{00000000-0005-0000-0000-000018A30000}"/>
    <cellStyle name="Valuta 3 4 3 3" xfId="1861" xr:uid="{00000000-0005-0000-0000-000019A30000}"/>
    <cellStyle name="Valuta 3 4 3 3 2" xfId="4717" xr:uid="{00000000-0005-0000-0000-00001AA30000}"/>
    <cellStyle name="Valuta 3 4 3 3 2 2" xfId="10426" xr:uid="{00000000-0005-0000-0000-00001BA30000}"/>
    <cellStyle name="Valuta 3 4 3 3 2 2 2" xfId="21843" xr:uid="{00000000-0005-0000-0000-00001CA30000}"/>
    <cellStyle name="Valuta 3 4 3 3 2 2 2 2" xfId="44680" xr:uid="{00000000-0005-0000-0000-00001DA30000}"/>
    <cellStyle name="Valuta 3 4 3 3 2 2 3" xfId="33263" xr:uid="{00000000-0005-0000-0000-00001EA30000}"/>
    <cellStyle name="Valuta 3 4 3 3 2 3" xfId="16135" xr:uid="{00000000-0005-0000-0000-00001FA30000}"/>
    <cellStyle name="Valuta 3 4 3 3 2 3 2" xfId="38972" xr:uid="{00000000-0005-0000-0000-000020A30000}"/>
    <cellStyle name="Valuta 3 4 3 3 2 4" xfId="27555" xr:uid="{00000000-0005-0000-0000-000021A30000}"/>
    <cellStyle name="Valuta 3 4 3 3 3" xfId="7572" xr:uid="{00000000-0005-0000-0000-000022A30000}"/>
    <cellStyle name="Valuta 3 4 3 3 3 2" xfId="18989" xr:uid="{00000000-0005-0000-0000-000023A30000}"/>
    <cellStyle name="Valuta 3 4 3 3 3 2 2" xfId="41826" xr:uid="{00000000-0005-0000-0000-000024A30000}"/>
    <cellStyle name="Valuta 3 4 3 3 3 3" xfId="30409" xr:uid="{00000000-0005-0000-0000-000025A30000}"/>
    <cellStyle name="Valuta 3 4 3 3 4" xfId="13281" xr:uid="{00000000-0005-0000-0000-000026A30000}"/>
    <cellStyle name="Valuta 3 4 3 3 4 2" xfId="36118" xr:uid="{00000000-0005-0000-0000-000027A30000}"/>
    <cellStyle name="Valuta 3 4 3 3 5" xfId="24701" xr:uid="{00000000-0005-0000-0000-000028A30000}"/>
    <cellStyle name="Valuta 3 4 3 4" xfId="3290" xr:uid="{00000000-0005-0000-0000-000029A30000}"/>
    <cellStyle name="Valuta 3 4 3 4 2" xfId="8999" xr:uid="{00000000-0005-0000-0000-00002AA30000}"/>
    <cellStyle name="Valuta 3 4 3 4 2 2" xfId="20416" xr:uid="{00000000-0005-0000-0000-00002BA30000}"/>
    <cellStyle name="Valuta 3 4 3 4 2 2 2" xfId="43253" xr:uid="{00000000-0005-0000-0000-00002CA30000}"/>
    <cellStyle name="Valuta 3 4 3 4 2 3" xfId="31836" xr:uid="{00000000-0005-0000-0000-00002DA30000}"/>
    <cellStyle name="Valuta 3 4 3 4 3" xfId="14708" xr:uid="{00000000-0005-0000-0000-00002EA30000}"/>
    <cellStyle name="Valuta 3 4 3 4 3 2" xfId="37545" xr:uid="{00000000-0005-0000-0000-00002FA30000}"/>
    <cellStyle name="Valuta 3 4 3 4 4" xfId="26128" xr:uid="{00000000-0005-0000-0000-000030A30000}"/>
    <cellStyle name="Valuta 3 4 3 5" xfId="6145" xr:uid="{00000000-0005-0000-0000-000031A30000}"/>
    <cellStyle name="Valuta 3 4 3 5 2" xfId="17562" xr:uid="{00000000-0005-0000-0000-000032A30000}"/>
    <cellStyle name="Valuta 3 4 3 5 2 2" xfId="40399" xr:uid="{00000000-0005-0000-0000-000033A30000}"/>
    <cellStyle name="Valuta 3 4 3 5 3" xfId="28982" xr:uid="{00000000-0005-0000-0000-000034A30000}"/>
    <cellStyle name="Valuta 3 4 3 6" xfId="11854" xr:uid="{00000000-0005-0000-0000-000035A30000}"/>
    <cellStyle name="Valuta 3 4 3 6 2" xfId="34691" xr:uid="{00000000-0005-0000-0000-000036A30000}"/>
    <cellStyle name="Valuta 3 4 3 7" xfId="23274" xr:uid="{00000000-0005-0000-0000-000037A30000}"/>
    <cellStyle name="Valuta 3 4 4" xfId="272" xr:uid="{00000000-0005-0000-0000-000038A30000}"/>
    <cellStyle name="Valuta 3 4 4 2" xfId="1901" xr:uid="{00000000-0005-0000-0000-000039A30000}"/>
    <cellStyle name="Valuta 3 4 4 2 2" xfId="4757" xr:uid="{00000000-0005-0000-0000-00003AA30000}"/>
    <cellStyle name="Valuta 3 4 4 2 2 2" xfId="10466" xr:uid="{00000000-0005-0000-0000-00003BA30000}"/>
    <cellStyle name="Valuta 3 4 4 2 2 2 2" xfId="21883" xr:uid="{00000000-0005-0000-0000-00003CA30000}"/>
    <cellStyle name="Valuta 3 4 4 2 2 2 2 2" xfId="44720" xr:uid="{00000000-0005-0000-0000-00003DA30000}"/>
    <cellStyle name="Valuta 3 4 4 2 2 2 3" xfId="33303" xr:uid="{00000000-0005-0000-0000-00003EA30000}"/>
    <cellStyle name="Valuta 3 4 4 2 2 3" xfId="16175" xr:uid="{00000000-0005-0000-0000-00003FA30000}"/>
    <cellStyle name="Valuta 3 4 4 2 2 3 2" xfId="39012" xr:uid="{00000000-0005-0000-0000-000040A30000}"/>
    <cellStyle name="Valuta 3 4 4 2 2 4" xfId="27595" xr:uid="{00000000-0005-0000-0000-000041A30000}"/>
    <cellStyle name="Valuta 3 4 4 2 3" xfId="7612" xr:uid="{00000000-0005-0000-0000-000042A30000}"/>
    <cellStyle name="Valuta 3 4 4 2 3 2" xfId="19029" xr:uid="{00000000-0005-0000-0000-000043A30000}"/>
    <cellStyle name="Valuta 3 4 4 2 3 2 2" xfId="41866" xr:uid="{00000000-0005-0000-0000-000044A30000}"/>
    <cellStyle name="Valuta 3 4 4 2 3 3" xfId="30449" xr:uid="{00000000-0005-0000-0000-000045A30000}"/>
    <cellStyle name="Valuta 3 4 4 2 4" xfId="13321" xr:uid="{00000000-0005-0000-0000-000046A30000}"/>
    <cellStyle name="Valuta 3 4 4 2 4 2" xfId="36158" xr:uid="{00000000-0005-0000-0000-000047A30000}"/>
    <cellStyle name="Valuta 3 4 4 2 5" xfId="24741" xr:uid="{00000000-0005-0000-0000-000048A30000}"/>
    <cellStyle name="Valuta 3 4 4 3" xfId="3330" xr:uid="{00000000-0005-0000-0000-000049A30000}"/>
    <cellStyle name="Valuta 3 4 4 3 2" xfId="9039" xr:uid="{00000000-0005-0000-0000-00004AA30000}"/>
    <cellStyle name="Valuta 3 4 4 3 2 2" xfId="20456" xr:uid="{00000000-0005-0000-0000-00004BA30000}"/>
    <cellStyle name="Valuta 3 4 4 3 2 2 2" xfId="43293" xr:uid="{00000000-0005-0000-0000-00004CA30000}"/>
    <cellStyle name="Valuta 3 4 4 3 2 3" xfId="31876" xr:uid="{00000000-0005-0000-0000-00004DA30000}"/>
    <cellStyle name="Valuta 3 4 4 3 3" xfId="14748" xr:uid="{00000000-0005-0000-0000-00004EA30000}"/>
    <cellStyle name="Valuta 3 4 4 3 3 2" xfId="37585" xr:uid="{00000000-0005-0000-0000-00004FA30000}"/>
    <cellStyle name="Valuta 3 4 4 3 4" xfId="26168" xr:uid="{00000000-0005-0000-0000-000050A30000}"/>
    <cellStyle name="Valuta 3 4 4 4" xfId="6185" xr:uid="{00000000-0005-0000-0000-000051A30000}"/>
    <cellStyle name="Valuta 3 4 4 4 2" xfId="17602" xr:uid="{00000000-0005-0000-0000-000052A30000}"/>
    <cellStyle name="Valuta 3 4 4 4 2 2" xfId="40439" xr:uid="{00000000-0005-0000-0000-000053A30000}"/>
    <cellStyle name="Valuta 3 4 4 4 3" xfId="29022" xr:uid="{00000000-0005-0000-0000-000054A30000}"/>
    <cellStyle name="Valuta 3 4 4 5" xfId="11894" xr:uid="{00000000-0005-0000-0000-000055A30000}"/>
    <cellStyle name="Valuta 3 4 4 5 2" xfId="34731" xr:uid="{00000000-0005-0000-0000-000056A30000}"/>
    <cellStyle name="Valuta 3 4 4 6" xfId="23314" xr:uid="{00000000-0005-0000-0000-000057A30000}"/>
    <cellStyle name="Valuta 3 4 5" xfId="202" xr:uid="{00000000-0005-0000-0000-000058A30000}"/>
    <cellStyle name="Valuta 3 4 5 2" xfId="1847" xr:uid="{00000000-0005-0000-0000-000059A30000}"/>
    <cellStyle name="Valuta 3 4 5 2 2" xfId="4703" xr:uid="{00000000-0005-0000-0000-00005AA30000}"/>
    <cellStyle name="Valuta 3 4 5 2 2 2" xfId="10412" xr:uid="{00000000-0005-0000-0000-00005BA30000}"/>
    <cellStyle name="Valuta 3 4 5 2 2 2 2" xfId="21829" xr:uid="{00000000-0005-0000-0000-00005CA30000}"/>
    <cellStyle name="Valuta 3 4 5 2 2 2 2 2" xfId="44666" xr:uid="{00000000-0005-0000-0000-00005DA30000}"/>
    <cellStyle name="Valuta 3 4 5 2 2 2 3" xfId="33249" xr:uid="{00000000-0005-0000-0000-00005EA30000}"/>
    <cellStyle name="Valuta 3 4 5 2 2 3" xfId="16121" xr:uid="{00000000-0005-0000-0000-00005FA30000}"/>
    <cellStyle name="Valuta 3 4 5 2 2 3 2" xfId="38958" xr:uid="{00000000-0005-0000-0000-000060A30000}"/>
    <cellStyle name="Valuta 3 4 5 2 2 4" xfId="27541" xr:uid="{00000000-0005-0000-0000-000061A30000}"/>
    <cellStyle name="Valuta 3 4 5 2 3" xfId="7558" xr:uid="{00000000-0005-0000-0000-000062A30000}"/>
    <cellStyle name="Valuta 3 4 5 2 3 2" xfId="18975" xr:uid="{00000000-0005-0000-0000-000063A30000}"/>
    <cellStyle name="Valuta 3 4 5 2 3 2 2" xfId="41812" xr:uid="{00000000-0005-0000-0000-000064A30000}"/>
    <cellStyle name="Valuta 3 4 5 2 3 3" xfId="30395" xr:uid="{00000000-0005-0000-0000-000065A30000}"/>
    <cellStyle name="Valuta 3 4 5 2 4" xfId="13267" xr:uid="{00000000-0005-0000-0000-000066A30000}"/>
    <cellStyle name="Valuta 3 4 5 2 4 2" xfId="36104" xr:uid="{00000000-0005-0000-0000-000067A30000}"/>
    <cellStyle name="Valuta 3 4 5 2 5" xfId="24687" xr:uid="{00000000-0005-0000-0000-000068A30000}"/>
    <cellStyle name="Valuta 3 4 5 3" xfId="3276" xr:uid="{00000000-0005-0000-0000-000069A30000}"/>
    <cellStyle name="Valuta 3 4 5 3 2" xfId="8985" xr:uid="{00000000-0005-0000-0000-00006AA30000}"/>
    <cellStyle name="Valuta 3 4 5 3 2 2" xfId="20402" xr:uid="{00000000-0005-0000-0000-00006BA30000}"/>
    <cellStyle name="Valuta 3 4 5 3 2 2 2" xfId="43239" xr:uid="{00000000-0005-0000-0000-00006CA30000}"/>
    <cellStyle name="Valuta 3 4 5 3 2 3" xfId="31822" xr:uid="{00000000-0005-0000-0000-00006DA30000}"/>
    <cellStyle name="Valuta 3 4 5 3 3" xfId="14694" xr:uid="{00000000-0005-0000-0000-00006EA30000}"/>
    <cellStyle name="Valuta 3 4 5 3 3 2" xfId="37531" xr:uid="{00000000-0005-0000-0000-00006FA30000}"/>
    <cellStyle name="Valuta 3 4 5 3 4" xfId="26114" xr:uid="{00000000-0005-0000-0000-000070A30000}"/>
    <cellStyle name="Valuta 3 4 5 4" xfId="6131" xr:uid="{00000000-0005-0000-0000-000071A30000}"/>
    <cellStyle name="Valuta 3 4 5 4 2" xfId="17548" xr:uid="{00000000-0005-0000-0000-000072A30000}"/>
    <cellStyle name="Valuta 3 4 5 4 2 2" xfId="40385" xr:uid="{00000000-0005-0000-0000-000073A30000}"/>
    <cellStyle name="Valuta 3 4 5 4 3" xfId="28968" xr:uid="{00000000-0005-0000-0000-000074A30000}"/>
    <cellStyle name="Valuta 3 4 5 5" xfId="11840" xr:uid="{00000000-0005-0000-0000-000075A30000}"/>
    <cellStyle name="Valuta 3 4 5 5 2" xfId="34677" xr:uid="{00000000-0005-0000-0000-000076A30000}"/>
    <cellStyle name="Valuta 3 4 5 6" xfId="23260" xr:uid="{00000000-0005-0000-0000-000077A30000}"/>
    <cellStyle name="Valuta 3 5" xfId="223" xr:uid="{00000000-0005-0000-0000-000078A30000}"/>
    <cellStyle name="Valuta 3 5 10" xfId="6148" xr:uid="{00000000-0005-0000-0000-000079A30000}"/>
    <cellStyle name="Valuta 3 5 10 2" xfId="17565" xr:uid="{00000000-0005-0000-0000-00007AA30000}"/>
    <cellStyle name="Valuta 3 5 10 2 2" xfId="40402" xr:uid="{00000000-0005-0000-0000-00007BA30000}"/>
    <cellStyle name="Valuta 3 5 10 3" xfId="28985" xr:uid="{00000000-0005-0000-0000-00007CA30000}"/>
    <cellStyle name="Valuta 3 5 11" xfId="11857" xr:uid="{00000000-0005-0000-0000-00007DA30000}"/>
    <cellStyle name="Valuta 3 5 11 2" xfId="34694" xr:uid="{00000000-0005-0000-0000-00007EA30000}"/>
    <cellStyle name="Valuta 3 5 12" xfId="23277" xr:uid="{00000000-0005-0000-0000-00007FA30000}"/>
    <cellStyle name="Valuta 3 5 2" xfId="397" xr:uid="{00000000-0005-0000-0000-000080A30000}"/>
    <cellStyle name="Valuta 3 5 2 10" xfId="11995" xr:uid="{00000000-0005-0000-0000-000081A30000}"/>
    <cellStyle name="Valuta 3 5 2 10 2" xfId="34832" xr:uid="{00000000-0005-0000-0000-000082A30000}"/>
    <cellStyle name="Valuta 3 5 2 11" xfId="23415" xr:uid="{00000000-0005-0000-0000-000083A30000}"/>
    <cellStyle name="Valuta 3 5 2 2" xfId="651" xr:uid="{00000000-0005-0000-0000-000084A30000}"/>
    <cellStyle name="Valuta 3 5 2 2 2" xfId="2219" xr:uid="{00000000-0005-0000-0000-000085A30000}"/>
    <cellStyle name="Valuta 3 5 2 2 2 2" xfId="5075" xr:uid="{00000000-0005-0000-0000-000086A30000}"/>
    <cellStyle name="Valuta 3 5 2 2 2 2 2" xfId="10783" xr:uid="{00000000-0005-0000-0000-000087A30000}"/>
    <cellStyle name="Valuta 3 5 2 2 2 2 2 2" xfId="22201" xr:uid="{00000000-0005-0000-0000-000088A30000}"/>
    <cellStyle name="Valuta 3 5 2 2 2 2 2 2 2" xfId="45038" xr:uid="{00000000-0005-0000-0000-000089A30000}"/>
    <cellStyle name="Valuta 3 5 2 2 2 2 2 3" xfId="33621" xr:uid="{00000000-0005-0000-0000-00008AA30000}"/>
    <cellStyle name="Valuta 3 5 2 2 2 2 3" xfId="16493" xr:uid="{00000000-0005-0000-0000-00008BA30000}"/>
    <cellStyle name="Valuta 3 5 2 2 2 2 3 2" xfId="39330" xr:uid="{00000000-0005-0000-0000-00008CA30000}"/>
    <cellStyle name="Valuta 3 5 2 2 2 2 4" xfId="27913" xr:uid="{00000000-0005-0000-0000-00008DA30000}"/>
    <cellStyle name="Valuta 3 5 2 2 2 3" xfId="7930" xr:uid="{00000000-0005-0000-0000-00008EA30000}"/>
    <cellStyle name="Valuta 3 5 2 2 2 3 2" xfId="19347" xr:uid="{00000000-0005-0000-0000-00008FA30000}"/>
    <cellStyle name="Valuta 3 5 2 2 2 3 2 2" xfId="42184" xr:uid="{00000000-0005-0000-0000-000090A30000}"/>
    <cellStyle name="Valuta 3 5 2 2 2 3 3" xfId="30767" xr:uid="{00000000-0005-0000-0000-000091A30000}"/>
    <cellStyle name="Valuta 3 5 2 2 2 4" xfId="13639" xr:uid="{00000000-0005-0000-0000-000092A30000}"/>
    <cellStyle name="Valuta 3 5 2 2 2 4 2" xfId="36476" xr:uid="{00000000-0005-0000-0000-000093A30000}"/>
    <cellStyle name="Valuta 3 5 2 2 2 5" xfId="25059" xr:uid="{00000000-0005-0000-0000-000094A30000}"/>
    <cellStyle name="Valuta 3 5 2 2 3" xfId="3648" xr:uid="{00000000-0005-0000-0000-000095A30000}"/>
    <cellStyle name="Valuta 3 5 2 2 3 2" xfId="9357" xr:uid="{00000000-0005-0000-0000-000096A30000}"/>
    <cellStyle name="Valuta 3 5 2 2 3 2 2" xfId="20774" xr:uid="{00000000-0005-0000-0000-000097A30000}"/>
    <cellStyle name="Valuta 3 5 2 2 3 2 2 2" xfId="43611" xr:uid="{00000000-0005-0000-0000-000098A30000}"/>
    <cellStyle name="Valuta 3 5 2 2 3 2 3" xfId="32194" xr:uid="{00000000-0005-0000-0000-000099A30000}"/>
    <cellStyle name="Valuta 3 5 2 2 3 3" xfId="15066" xr:uid="{00000000-0005-0000-0000-00009AA30000}"/>
    <cellStyle name="Valuta 3 5 2 2 3 3 2" xfId="37903" xr:uid="{00000000-0005-0000-0000-00009BA30000}"/>
    <cellStyle name="Valuta 3 5 2 2 3 4" xfId="26486" xr:uid="{00000000-0005-0000-0000-00009CA30000}"/>
    <cellStyle name="Valuta 3 5 2 2 4" xfId="6503" xr:uid="{00000000-0005-0000-0000-00009DA30000}"/>
    <cellStyle name="Valuta 3 5 2 2 4 2" xfId="17920" xr:uid="{00000000-0005-0000-0000-00009EA30000}"/>
    <cellStyle name="Valuta 3 5 2 2 4 2 2" xfId="40757" xr:uid="{00000000-0005-0000-0000-00009FA30000}"/>
    <cellStyle name="Valuta 3 5 2 2 4 3" xfId="29340" xr:uid="{00000000-0005-0000-0000-0000A0A30000}"/>
    <cellStyle name="Valuta 3 5 2 2 5" xfId="12212" xr:uid="{00000000-0005-0000-0000-0000A1A30000}"/>
    <cellStyle name="Valuta 3 5 2 2 5 2" xfId="35049" xr:uid="{00000000-0005-0000-0000-0000A2A30000}"/>
    <cellStyle name="Valuta 3 5 2 2 6" xfId="23632" xr:uid="{00000000-0005-0000-0000-0000A3A30000}"/>
    <cellStyle name="Valuta 3 5 2 3" xfId="911" xr:uid="{00000000-0005-0000-0000-0000A4A30000}"/>
    <cellStyle name="Valuta 3 5 2 3 2" xfId="2436" xr:uid="{00000000-0005-0000-0000-0000A5A30000}"/>
    <cellStyle name="Valuta 3 5 2 3 2 2" xfId="5292" xr:uid="{00000000-0005-0000-0000-0000A6A30000}"/>
    <cellStyle name="Valuta 3 5 2 3 2 2 2" xfId="11000" xr:uid="{00000000-0005-0000-0000-0000A7A30000}"/>
    <cellStyle name="Valuta 3 5 2 3 2 2 2 2" xfId="22418" xr:uid="{00000000-0005-0000-0000-0000A8A30000}"/>
    <cellStyle name="Valuta 3 5 2 3 2 2 2 2 2" xfId="45255" xr:uid="{00000000-0005-0000-0000-0000A9A30000}"/>
    <cellStyle name="Valuta 3 5 2 3 2 2 2 3" xfId="33838" xr:uid="{00000000-0005-0000-0000-0000AAA30000}"/>
    <cellStyle name="Valuta 3 5 2 3 2 2 3" xfId="16710" xr:uid="{00000000-0005-0000-0000-0000ABA30000}"/>
    <cellStyle name="Valuta 3 5 2 3 2 2 3 2" xfId="39547" xr:uid="{00000000-0005-0000-0000-0000ACA30000}"/>
    <cellStyle name="Valuta 3 5 2 3 2 2 4" xfId="28130" xr:uid="{00000000-0005-0000-0000-0000ADA30000}"/>
    <cellStyle name="Valuta 3 5 2 3 2 3" xfId="8147" xr:uid="{00000000-0005-0000-0000-0000AEA30000}"/>
    <cellStyle name="Valuta 3 5 2 3 2 3 2" xfId="19564" xr:uid="{00000000-0005-0000-0000-0000AFA30000}"/>
    <cellStyle name="Valuta 3 5 2 3 2 3 2 2" xfId="42401" xr:uid="{00000000-0005-0000-0000-0000B0A30000}"/>
    <cellStyle name="Valuta 3 5 2 3 2 3 3" xfId="30984" xr:uid="{00000000-0005-0000-0000-0000B1A30000}"/>
    <cellStyle name="Valuta 3 5 2 3 2 4" xfId="13856" xr:uid="{00000000-0005-0000-0000-0000B2A30000}"/>
    <cellStyle name="Valuta 3 5 2 3 2 4 2" xfId="36693" xr:uid="{00000000-0005-0000-0000-0000B3A30000}"/>
    <cellStyle name="Valuta 3 5 2 3 2 5" xfId="25276" xr:uid="{00000000-0005-0000-0000-0000B4A30000}"/>
    <cellStyle name="Valuta 3 5 2 3 3" xfId="3865" xr:uid="{00000000-0005-0000-0000-0000B5A30000}"/>
    <cellStyle name="Valuta 3 5 2 3 3 2" xfId="9574" xr:uid="{00000000-0005-0000-0000-0000B6A30000}"/>
    <cellStyle name="Valuta 3 5 2 3 3 2 2" xfId="20991" xr:uid="{00000000-0005-0000-0000-0000B7A30000}"/>
    <cellStyle name="Valuta 3 5 2 3 3 2 2 2" xfId="43828" xr:uid="{00000000-0005-0000-0000-0000B8A30000}"/>
    <cellStyle name="Valuta 3 5 2 3 3 2 3" xfId="32411" xr:uid="{00000000-0005-0000-0000-0000B9A30000}"/>
    <cellStyle name="Valuta 3 5 2 3 3 3" xfId="15283" xr:uid="{00000000-0005-0000-0000-0000BAA30000}"/>
    <cellStyle name="Valuta 3 5 2 3 3 3 2" xfId="38120" xr:uid="{00000000-0005-0000-0000-0000BBA30000}"/>
    <cellStyle name="Valuta 3 5 2 3 3 4" xfId="26703" xr:uid="{00000000-0005-0000-0000-0000BCA30000}"/>
    <cellStyle name="Valuta 3 5 2 3 4" xfId="6720" xr:uid="{00000000-0005-0000-0000-0000BDA30000}"/>
    <cellStyle name="Valuta 3 5 2 3 4 2" xfId="18137" xr:uid="{00000000-0005-0000-0000-0000BEA30000}"/>
    <cellStyle name="Valuta 3 5 2 3 4 2 2" xfId="40974" xr:uid="{00000000-0005-0000-0000-0000BFA30000}"/>
    <cellStyle name="Valuta 3 5 2 3 4 3" xfId="29557" xr:uid="{00000000-0005-0000-0000-0000C0A30000}"/>
    <cellStyle name="Valuta 3 5 2 3 5" xfId="12429" xr:uid="{00000000-0005-0000-0000-0000C1A30000}"/>
    <cellStyle name="Valuta 3 5 2 3 5 2" xfId="35266" xr:uid="{00000000-0005-0000-0000-0000C2A30000}"/>
    <cellStyle name="Valuta 3 5 2 3 6" xfId="23849" xr:uid="{00000000-0005-0000-0000-0000C3A30000}"/>
    <cellStyle name="Valuta 3 5 2 4" xfId="1158" xr:uid="{00000000-0005-0000-0000-0000C4A30000}"/>
    <cellStyle name="Valuta 3 5 2 4 2" xfId="2653" xr:uid="{00000000-0005-0000-0000-0000C5A30000}"/>
    <cellStyle name="Valuta 3 5 2 4 2 2" xfId="5509" xr:uid="{00000000-0005-0000-0000-0000C6A30000}"/>
    <cellStyle name="Valuta 3 5 2 4 2 2 2" xfId="11217" xr:uid="{00000000-0005-0000-0000-0000C7A30000}"/>
    <cellStyle name="Valuta 3 5 2 4 2 2 2 2" xfId="22635" xr:uid="{00000000-0005-0000-0000-0000C8A30000}"/>
    <cellStyle name="Valuta 3 5 2 4 2 2 2 2 2" xfId="45472" xr:uid="{00000000-0005-0000-0000-0000C9A30000}"/>
    <cellStyle name="Valuta 3 5 2 4 2 2 2 3" xfId="34055" xr:uid="{00000000-0005-0000-0000-0000CAA30000}"/>
    <cellStyle name="Valuta 3 5 2 4 2 2 3" xfId="16927" xr:uid="{00000000-0005-0000-0000-0000CBA30000}"/>
    <cellStyle name="Valuta 3 5 2 4 2 2 3 2" xfId="39764" xr:uid="{00000000-0005-0000-0000-0000CCA30000}"/>
    <cellStyle name="Valuta 3 5 2 4 2 2 4" xfId="28347" xr:uid="{00000000-0005-0000-0000-0000CDA30000}"/>
    <cellStyle name="Valuta 3 5 2 4 2 3" xfId="8364" xr:uid="{00000000-0005-0000-0000-0000CEA30000}"/>
    <cellStyle name="Valuta 3 5 2 4 2 3 2" xfId="19781" xr:uid="{00000000-0005-0000-0000-0000CFA30000}"/>
    <cellStyle name="Valuta 3 5 2 4 2 3 2 2" xfId="42618" xr:uid="{00000000-0005-0000-0000-0000D0A30000}"/>
    <cellStyle name="Valuta 3 5 2 4 2 3 3" xfId="31201" xr:uid="{00000000-0005-0000-0000-0000D1A30000}"/>
    <cellStyle name="Valuta 3 5 2 4 2 4" xfId="14073" xr:uid="{00000000-0005-0000-0000-0000D2A30000}"/>
    <cellStyle name="Valuta 3 5 2 4 2 4 2" xfId="36910" xr:uid="{00000000-0005-0000-0000-0000D3A30000}"/>
    <cellStyle name="Valuta 3 5 2 4 2 5" xfId="25493" xr:uid="{00000000-0005-0000-0000-0000D4A30000}"/>
    <cellStyle name="Valuta 3 5 2 4 3" xfId="4082" xr:uid="{00000000-0005-0000-0000-0000D5A30000}"/>
    <cellStyle name="Valuta 3 5 2 4 3 2" xfId="9791" xr:uid="{00000000-0005-0000-0000-0000D6A30000}"/>
    <cellStyle name="Valuta 3 5 2 4 3 2 2" xfId="21208" xr:uid="{00000000-0005-0000-0000-0000D7A30000}"/>
    <cellStyle name="Valuta 3 5 2 4 3 2 2 2" xfId="44045" xr:uid="{00000000-0005-0000-0000-0000D8A30000}"/>
    <cellStyle name="Valuta 3 5 2 4 3 2 3" xfId="32628" xr:uid="{00000000-0005-0000-0000-0000D9A30000}"/>
    <cellStyle name="Valuta 3 5 2 4 3 3" xfId="15500" xr:uid="{00000000-0005-0000-0000-0000DAA30000}"/>
    <cellStyle name="Valuta 3 5 2 4 3 3 2" xfId="38337" xr:uid="{00000000-0005-0000-0000-0000DBA30000}"/>
    <cellStyle name="Valuta 3 5 2 4 3 4" xfId="26920" xr:uid="{00000000-0005-0000-0000-0000DCA30000}"/>
    <cellStyle name="Valuta 3 5 2 4 4" xfId="6937" xr:uid="{00000000-0005-0000-0000-0000DDA30000}"/>
    <cellStyle name="Valuta 3 5 2 4 4 2" xfId="18354" xr:uid="{00000000-0005-0000-0000-0000DEA30000}"/>
    <cellStyle name="Valuta 3 5 2 4 4 2 2" xfId="41191" xr:uid="{00000000-0005-0000-0000-0000DFA30000}"/>
    <cellStyle name="Valuta 3 5 2 4 4 3" xfId="29774" xr:uid="{00000000-0005-0000-0000-0000E0A30000}"/>
    <cellStyle name="Valuta 3 5 2 4 5" xfId="12646" xr:uid="{00000000-0005-0000-0000-0000E1A30000}"/>
    <cellStyle name="Valuta 3 5 2 4 5 2" xfId="35483" xr:uid="{00000000-0005-0000-0000-0000E2A30000}"/>
    <cellStyle name="Valuta 3 5 2 4 6" xfId="24066" xr:uid="{00000000-0005-0000-0000-0000E3A30000}"/>
    <cellStyle name="Valuta 3 5 2 5" xfId="1405" xr:uid="{00000000-0005-0000-0000-0000E4A30000}"/>
    <cellStyle name="Valuta 3 5 2 5 2" xfId="2870" xr:uid="{00000000-0005-0000-0000-0000E5A30000}"/>
    <cellStyle name="Valuta 3 5 2 5 2 2" xfId="5726" xr:uid="{00000000-0005-0000-0000-0000E6A30000}"/>
    <cellStyle name="Valuta 3 5 2 5 2 2 2" xfId="11434" xr:uid="{00000000-0005-0000-0000-0000E7A30000}"/>
    <cellStyle name="Valuta 3 5 2 5 2 2 2 2" xfId="22852" xr:uid="{00000000-0005-0000-0000-0000E8A30000}"/>
    <cellStyle name="Valuta 3 5 2 5 2 2 2 2 2" xfId="45689" xr:uid="{00000000-0005-0000-0000-0000E9A30000}"/>
    <cellStyle name="Valuta 3 5 2 5 2 2 2 3" xfId="34272" xr:uid="{00000000-0005-0000-0000-0000EAA30000}"/>
    <cellStyle name="Valuta 3 5 2 5 2 2 3" xfId="17144" xr:uid="{00000000-0005-0000-0000-0000EBA30000}"/>
    <cellStyle name="Valuta 3 5 2 5 2 2 3 2" xfId="39981" xr:uid="{00000000-0005-0000-0000-0000ECA30000}"/>
    <cellStyle name="Valuta 3 5 2 5 2 2 4" xfId="28564" xr:uid="{00000000-0005-0000-0000-0000EDA30000}"/>
    <cellStyle name="Valuta 3 5 2 5 2 3" xfId="8581" xr:uid="{00000000-0005-0000-0000-0000EEA30000}"/>
    <cellStyle name="Valuta 3 5 2 5 2 3 2" xfId="19998" xr:uid="{00000000-0005-0000-0000-0000EFA30000}"/>
    <cellStyle name="Valuta 3 5 2 5 2 3 2 2" xfId="42835" xr:uid="{00000000-0005-0000-0000-0000F0A30000}"/>
    <cellStyle name="Valuta 3 5 2 5 2 3 3" xfId="31418" xr:uid="{00000000-0005-0000-0000-0000F1A30000}"/>
    <cellStyle name="Valuta 3 5 2 5 2 4" xfId="14290" xr:uid="{00000000-0005-0000-0000-0000F2A30000}"/>
    <cellStyle name="Valuta 3 5 2 5 2 4 2" xfId="37127" xr:uid="{00000000-0005-0000-0000-0000F3A30000}"/>
    <cellStyle name="Valuta 3 5 2 5 2 5" xfId="25710" xr:uid="{00000000-0005-0000-0000-0000F4A30000}"/>
    <cellStyle name="Valuta 3 5 2 5 3" xfId="4299" xr:uid="{00000000-0005-0000-0000-0000F5A30000}"/>
    <cellStyle name="Valuta 3 5 2 5 3 2" xfId="10008" xr:uid="{00000000-0005-0000-0000-0000F6A30000}"/>
    <cellStyle name="Valuta 3 5 2 5 3 2 2" xfId="21425" xr:uid="{00000000-0005-0000-0000-0000F7A30000}"/>
    <cellStyle name="Valuta 3 5 2 5 3 2 2 2" xfId="44262" xr:uid="{00000000-0005-0000-0000-0000F8A30000}"/>
    <cellStyle name="Valuta 3 5 2 5 3 2 3" xfId="32845" xr:uid="{00000000-0005-0000-0000-0000F9A30000}"/>
    <cellStyle name="Valuta 3 5 2 5 3 3" xfId="15717" xr:uid="{00000000-0005-0000-0000-0000FAA30000}"/>
    <cellStyle name="Valuta 3 5 2 5 3 3 2" xfId="38554" xr:uid="{00000000-0005-0000-0000-0000FBA30000}"/>
    <cellStyle name="Valuta 3 5 2 5 3 4" xfId="27137" xr:uid="{00000000-0005-0000-0000-0000FCA30000}"/>
    <cellStyle name="Valuta 3 5 2 5 4" xfId="7154" xr:uid="{00000000-0005-0000-0000-0000FDA30000}"/>
    <cellStyle name="Valuta 3 5 2 5 4 2" xfId="18571" xr:uid="{00000000-0005-0000-0000-0000FEA30000}"/>
    <cellStyle name="Valuta 3 5 2 5 4 2 2" xfId="41408" xr:uid="{00000000-0005-0000-0000-0000FFA30000}"/>
    <cellStyle name="Valuta 3 5 2 5 4 3" xfId="29991" xr:uid="{00000000-0005-0000-0000-000000A40000}"/>
    <cellStyle name="Valuta 3 5 2 5 5" xfId="12863" xr:uid="{00000000-0005-0000-0000-000001A40000}"/>
    <cellStyle name="Valuta 3 5 2 5 5 2" xfId="35700" xr:uid="{00000000-0005-0000-0000-000002A40000}"/>
    <cellStyle name="Valuta 3 5 2 5 6" xfId="24283" xr:uid="{00000000-0005-0000-0000-000003A40000}"/>
    <cellStyle name="Valuta 3 5 2 6" xfId="1652" xr:uid="{00000000-0005-0000-0000-000004A40000}"/>
    <cellStyle name="Valuta 3 5 2 6 2" xfId="3087" xr:uid="{00000000-0005-0000-0000-000005A40000}"/>
    <cellStyle name="Valuta 3 5 2 6 2 2" xfId="5943" xr:uid="{00000000-0005-0000-0000-000006A40000}"/>
    <cellStyle name="Valuta 3 5 2 6 2 2 2" xfId="11651" xr:uid="{00000000-0005-0000-0000-000007A40000}"/>
    <cellStyle name="Valuta 3 5 2 6 2 2 2 2" xfId="23069" xr:uid="{00000000-0005-0000-0000-000008A40000}"/>
    <cellStyle name="Valuta 3 5 2 6 2 2 2 2 2" xfId="45906" xr:uid="{00000000-0005-0000-0000-000009A40000}"/>
    <cellStyle name="Valuta 3 5 2 6 2 2 2 3" xfId="34489" xr:uid="{00000000-0005-0000-0000-00000AA40000}"/>
    <cellStyle name="Valuta 3 5 2 6 2 2 3" xfId="17361" xr:uid="{00000000-0005-0000-0000-00000BA40000}"/>
    <cellStyle name="Valuta 3 5 2 6 2 2 3 2" xfId="40198" xr:uid="{00000000-0005-0000-0000-00000CA40000}"/>
    <cellStyle name="Valuta 3 5 2 6 2 2 4" xfId="28781" xr:uid="{00000000-0005-0000-0000-00000DA40000}"/>
    <cellStyle name="Valuta 3 5 2 6 2 3" xfId="8798" xr:uid="{00000000-0005-0000-0000-00000EA40000}"/>
    <cellStyle name="Valuta 3 5 2 6 2 3 2" xfId="20215" xr:uid="{00000000-0005-0000-0000-00000FA40000}"/>
    <cellStyle name="Valuta 3 5 2 6 2 3 2 2" xfId="43052" xr:uid="{00000000-0005-0000-0000-000010A40000}"/>
    <cellStyle name="Valuta 3 5 2 6 2 3 3" xfId="31635" xr:uid="{00000000-0005-0000-0000-000011A40000}"/>
    <cellStyle name="Valuta 3 5 2 6 2 4" xfId="14507" xr:uid="{00000000-0005-0000-0000-000012A40000}"/>
    <cellStyle name="Valuta 3 5 2 6 2 4 2" xfId="37344" xr:uid="{00000000-0005-0000-0000-000013A40000}"/>
    <cellStyle name="Valuta 3 5 2 6 2 5" xfId="25927" xr:uid="{00000000-0005-0000-0000-000014A40000}"/>
    <cellStyle name="Valuta 3 5 2 6 3" xfId="4516" xr:uid="{00000000-0005-0000-0000-000015A40000}"/>
    <cellStyle name="Valuta 3 5 2 6 3 2" xfId="10225" xr:uid="{00000000-0005-0000-0000-000016A40000}"/>
    <cellStyle name="Valuta 3 5 2 6 3 2 2" xfId="21642" xr:uid="{00000000-0005-0000-0000-000017A40000}"/>
    <cellStyle name="Valuta 3 5 2 6 3 2 2 2" xfId="44479" xr:uid="{00000000-0005-0000-0000-000018A40000}"/>
    <cellStyle name="Valuta 3 5 2 6 3 2 3" xfId="33062" xr:uid="{00000000-0005-0000-0000-000019A40000}"/>
    <cellStyle name="Valuta 3 5 2 6 3 3" xfId="15934" xr:uid="{00000000-0005-0000-0000-00001AA40000}"/>
    <cellStyle name="Valuta 3 5 2 6 3 3 2" xfId="38771" xr:uid="{00000000-0005-0000-0000-00001BA40000}"/>
    <cellStyle name="Valuta 3 5 2 6 3 4" xfId="27354" xr:uid="{00000000-0005-0000-0000-00001CA40000}"/>
    <cellStyle name="Valuta 3 5 2 6 4" xfId="7371" xr:uid="{00000000-0005-0000-0000-00001DA40000}"/>
    <cellStyle name="Valuta 3 5 2 6 4 2" xfId="18788" xr:uid="{00000000-0005-0000-0000-00001EA40000}"/>
    <cellStyle name="Valuta 3 5 2 6 4 2 2" xfId="41625" xr:uid="{00000000-0005-0000-0000-00001FA40000}"/>
    <cellStyle name="Valuta 3 5 2 6 4 3" xfId="30208" xr:uid="{00000000-0005-0000-0000-000020A40000}"/>
    <cellStyle name="Valuta 3 5 2 6 5" xfId="13080" xr:uid="{00000000-0005-0000-0000-000021A40000}"/>
    <cellStyle name="Valuta 3 5 2 6 5 2" xfId="35917" xr:uid="{00000000-0005-0000-0000-000022A40000}"/>
    <cellStyle name="Valuta 3 5 2 6 6" xfId="24500" xr:uid="{00000000-0005-0000-0000-000023A40000}"/>
    <cellStyle name="Valuta 3 5 2 7" xfId="2002" xr:uid="{00000000-0005-0000-0000-000024A40000}"/>
    <cellStyle name="Valuta 3 5 2 7 2" xfId="4858" xr:uid="{00000000-0005-0000-0000-000025A40000}"/>
    <cellStyle name="Valuta 3 5 2 7 2 2" xfId="10566" xr:uid="{00000000-0005-0000-0000-000026A40000}"/>
    <cellStyle name="Valuta 3 5 2 7 2 2 2" xfId="21984" xr:uid="{00000000-0005-0000-0000-000027A40000}"/>
    <cellStyle name="Valuta 3 5 2 7 2 2 2 2" xfId="44821" xr:uid="{00000000-0005-0000-0000-000028A40000}"/>
    <cellStyle name="Valuta 3 5 2 7 2 2 3" xfId="33404" xr:uid="{00000000-0005-0000-0000-000029A40000}"/>
    <cellStyle name="Valuta 3 5 2 7 2 3" xfId="16276" xr:uid="{00000000-0005-0000-0000-00002AA40000}"/>
    <cellStyle name="Valuta 3 5 2 7 2 3 2" xfId="39113" xr:uid="{00000000-0005-0000-0000-00002BA40000}"/>
    <cellStyle name="Valuta 3 5 2 7 2 4" xfId="27696" xr:uid="{00000000-0005-0000-0000-00002CA40000}"/>
    <cellStyle name="Valuta 3 5 2 7 3" xfId="7713" xr:uid="{00000000-0005-0000-0000-00002DA40000}"/>
    <cellStyle name="Valuta 3 5 2 7 3 2" xfId="19130" xr:uid="{00000000-0005-0000-0000-00002EA40000}"/>
    <cellStyle name="Valuta 3 5 2 7 3 2 2" xfId="41967" xr:uid="{00000000-0005-0000-0000-00002FA40000}"/>
    <cellStyle name="Valuta 3 5 2 7 3 3" xfId="30550" xr:uid="{00000000-0005-0000-0000-000030A40000}"/>
    <cellStyle name="Valuta 3 5 2 7 4" xfId="13422" xr:uid="{00000000-0005-0000-0000-000031A40000}"/>
    <cellStyle name="Valuta 3 5 2 7 4 2" xfId="36259" xr:uid="{00000000-0005-0000-0000-000032A40000}"/>
    <cellStyle name="Valuta 3 5 2 7 5" xfId="24842" xr:uid="{00000000-0005-0000-0000-000033A40000}"/>
    <cellStyle name="Valuta 3 5 2 8" xfId="3431" xr:uid="{00000000-0005-0000-0000-000034A40000}"/>
    <cellStyle name="Valuta 3 5 2 8 2" xfId="9140" xr:uid="{00000000-0005-0000-0000-000035A40000}"/>
    <cellStyle name="Valuta 3 5 2 8 2 2" xfId="20557" xr:uid="{00000000-0005-0000-0000-000036A40000}"/>
    <cellStyle name="Valuta 3 5 2 8 2 2 2" xfId="43394" xr:uid="{00000000-0005-0000-0000-000037A40000}"/>
    <cellStyle name="Valuta 3 5 2 8 2 3" xfId="31977" xr:uid="{00000000-0005-0000-0000-000038A40000}"/>
    <cellStyle name="Valuta 3 5 2 8 3" xfId="14849" xr:uid="{00000000-0005-0000-0000-000039A40000}"/>
    <cellStyle name="Valuta 3 5 2 8 3 2" xfId="37686" xr:uid="{00000000-0005-0000-0000-00003AA40000}"/>
    <cellStyle name="Valuta 3 5 2 8 4" xfId="26269" xr:uid="{00000000-0005-0000-0000-00003BA40000}"/>
    <cellStyle name="Valuta 3 5 2 9" xfId="6286" xr:uid="{00000000-0005-0000-0000-00003CA40000}"/>
    <cellStyle name="Valuta 3 5 2 9 2" xfId="17703" xr:uid="{00000000-0005-0000-0000-00003DA40000}"/>
    <cellStyle name="Valuta 3 5 2 9 2 2" xfId="40540" xr:uid="{00000000-0005-0000-0000-00003EA40000}"/>
    <cellStyle name="Valuta 3 5 2 9 3" xfId="29123" xr:uid="{00000000-0005-0000-0000-00003FA40000}"/>
    <cellStyle name="Valuta 3 5 3" xfId="517" xr:uid="{00000000-0005-0000-0000-000040A40000}"/>
    <cellStyle name="Valuta 3 5 3 2" xfId="2105" xr:uid="{00000000-0005-0000-0000-000041A40000}"/>
    <cellStyle name="Valuta 3 5 3 2 2" xfId="4961" xr:uid="{00000000-0005-0000-0000-000042A40000}"/>
    <cellStyle name="Valuta 3 5 3 2 2 2" xfId="10669" xr:uid="{00000000-0005-0000-0000-000043A40000}"/>
    <cellStyle name="Valuta 3 5 3 2 2 2 2" xfId="22087" xr:uid="{00000000-0005-0000-0000-000044A40000}"/>
    <cellStyle name="Valuta 3 5 3 2 2 2 2 2" xfId="44924" xr:uid="{00000000-0005-0000-0000-000045A40000}"/>
    <cellStyle name="Valuta 3 5 3 2 2 2 3" xfId="33507" xr:uid="{00000000-0005-0000-0000-000046A40000}"/>
    <cellStyle name="Valuta 3 5 3 2 2 3" xfId="16379" xr:uid="{00000000-0005-0000-0000-000047A40000}"/>
    <cellStyle name="Valuta 3 5 3 2 2 3 2" xfId="39216" xr:uid="{00000000-0005-0000-0000-000048A40000}"/>
    <cellStyle name="Valuta 3 5 3 2 2 4" xfId="27799" xr:uid="{00000000-0005-0000-0000-000049A40000}"/>
    <cellStyle name="Valuta 3 5 3 2 3" xfId="7816" xr:uid="{00000000-0005-0000-0000-00004AA40000}"/>
    <cellStyle name="Valuta 3 5 3 2 3 2" xfId="19233" xr:uid="{00000000-0005-0000-0000-00004BA40000}"/>
    <cellStyle name="Valuta 3 5 3 2 3 2 2" xfId="42070" xr:uid="{00000000-0005-0000-0000-00004CA40000}"/>
    <cellStyle name="Valuta 3 5 3 2 3 3" xfId="30653" xr:uid="{00000000-0005-0000-0000-00004DA40000}"/>
    <cellStyle name="Valuta 3 5 3 2 4" xfId="13525" xr:uid="{00000000-0005-0000-0000-00004EA40000}"/>
    <cellStyle name="Valuta 3 5 3 2 4 2" xfId="36362" xr:uid="{00000000-0005-0000-0000-00004FA40000}"/>
    <cellStyle name="Valuta 3 5 3 2 5" xfId="24945" xr:uid="{00000000-0005-0000-0000-000050A40000}"/>
    <cellStyle name="Valuta 3 5 3 3" xfId="3534" xr:uid="{00000000-0005-0000-0000-000051A40000}"/>
    <cellStyle name="Valuta 3 5 3 3 2" xfId="9243" xr:uid="{00000000-0005-0000-0000-000052A40000}"/>
    <cellStyle name="Valuta 3 5 3 3 2 2" xfId="20660" xr:uid="{00000000-0005-0000-0000-000053A40000}"/>
    <cellStyle name="Valuta 3 5 3 3 2 2 2" xfId="43497" xr:uid="{00000000-0005-0000-0000-000054A40000}"/>
    <cellStyle name="Valuta 3 5 3 3 2 3" xfId="32080" xr:uid="{00000000-0005-0000-0000-000055A40000}"/>
    <cellStyle name="Valuta 3 5 3 3 3" xfId="14952" xr:uid="{00000000-0005-0000-0000-000056A40000}"/>
    <cellStyle name="Valuta 3 5 3 3 3 2" xfId="37789" xr:uid="{00000000-0005-0000-0000-000057A40000}"/>
    <cellStyle name="Valuta 3 5 3 3 4" xfId="26372" xr:uid="{00000000-0005-0000-0000-000058A40000}"/>
    <cellStyle name="Valuta 3 5 3 4" xfId="6389" xr:uid="{00000000-0005-0000-0000-000059A40000}"/>
    <cellStyle name="Valuta 3 5 3 4 2" xfId="17806" xr:uid="{00000000-0005-0000-0000-00005AA40000}"/>
    <cellStyle name="Valuta 3 5 3 4 2 2" xfId="40643" xr:uid="{00000000-0005-0000-0000-00005BA40000}"/>
    <cellStyle name="Valuta 3 5 3 4 3" xfId="29226" xr:uid="{00000000-0005-0000-0000-00005CA40000}"/>
    <cellStyle name="Valuta 3 5 3 5" xfId="12098" xr:uid="{00000000-0005-0000-0000-00005DA40000}"/>
    <cellStyle name="Valuta 3 5 3 5 2" xfId="34935" xr:uid="{00000000-0005-0000-0000-00005EA40000}"/>
    <cellStyle name="Valuta 3 5 3 6" xfId="23518" xr:uid="{00000000-0005-0000-0000-00005FA40000}"/>
    <cellStyle name="Valuta 3 5 4" xfId="780" xr:uid="{00000000-0005-0000-0000-000060A40000}"/>
    <cellStyle name="Valuta 3 5 4 2" xfId="2322" xr:uid="{00000000-0005-0000-0000-000061A40000}"/>
    <cellStyle name="Valuta 3 5 4 2 2" xfId="5178" xr:uid="{00000000-0005-0000-0000-000062A40000}"/>
    <cellStyle name="Valuta 3 5 4 2 2 2" xfId="10886" xr:uid="{00000000-0005-0000-0000-000063A40000}"/>
    <cellStyle name="Valuta 3 5 4 2 2 2 2" xfId="22304" xr:uid="{00000000-0005-0000-0000-000064A40000}"/>
    <cellStyle name="Valuta 3 5 4 2 2 2 2 2" xfId="45141" xr:uid="{00000000-0005-0000-0000-000065A40000}"/>
    <cellStyle name="Valuta 3 5 4 2 2 2 3" xfId="33724" xr:uid="{00000000-0005-0000-0000-000066A40000}"/>
    <cellStyle name="Valuta 3 5 4 2 2 3" xfId="16596" xr:uid="{00000000-0005-0000-0000-000067A40000}"/>
    <cellStyle name="Valuta 3 5 4 2 2 3 2" xfId="39433" xr:uid="{00000000-0005-0000-0000-000068A40000}"/>
    <cellStyle name="Valuta 3 5 4 2 2 4" xfId="28016" xr:uid="{00000000-0005-0000-0000-000069A40000}"/>
    <cellStyle name="Valuta 3 5 4 2 3" xfId="8033" xr:uid="{00000000-0005-0000-0000-00006AA40000}"/>
    <cellStyle name="Valuta 3 5 4 2 3 2" xfId="19450" xr:uid="{00000000-0005-0000-0000-00006BA40000}"/>
    <cellStyle name="Valuta 3 5 4 2 3 2 2" xfId="42287" xr:uid="{00000000-0005-0000-0000-00006CA40000}"/>
    <cellStyle name="Valuta 3 5 4 2 3 3" xfId="30870" xr:uid="{00000000-0005-0000-0000-00006DA40000}"/>
    <cellStyle name="Valuta 3 5 4 2 4" xfId="13742" xr:uid="{00000000-0005-0000-0000-00006EA40000}"/>
    <cellStyle name="Valuta 3 5 4 2 4 2" xfId="36579" xr:uid="{00000000-0005-0000-0000-00006FA40000}"/>
    <cellStyle name="Valuta 3 5 4 2 5" xfId="25162" xr:uid="{00000000-0005-0000-0000-000070A40000}"/>
    <cellStyle name="Valuta 3 5 4 3" xfId="3751" xr:uid="{00000000-0005-0000-0000-000071A40000}"/>
    <cellStyle name="Valuta 3 5 4 3 2" xfId="9460" xr:uid="{00000000-0005-0000-0000-000072A40000}"/>
    <cellStyle name="Valuta 3 5 4 3 2 2" xfId="20877" xr:uid="{00000000-0005-0000-0000-000073A40000}"/>
    <cellStyle name="Valuta 3 5 4 3 2 2 2" xfId="43714" xr:uid="{00000000-0005-0000-0000-000074A40000}"/>
    <cellStyle name="Valuta 3 5 4 3 2 3" xfId="32297" xr:uid="{00000000-0005-0000-0000-000075A40000}"/>
    <cellStyle name="Valuta 3 5 4 3 3" xfId="15169" xr:uid="{00000000-0005-0000-0000-000076A40000}"/>
    <cellStyle name="Valuta 3 5 4 3 3 2" xfId="38006" xr:uid="{00000000-0005-0000-0000-000077A40000}"/>
    <cellStyle name="Valuta 3 5 4 3 4" xfId="26589" xr:uid="{00000000-0005-0000-0000-000078A40000}"/>
    <cellStyle name="Valuta 3 5 4 4" xfId="6606" xr:uid="{00000000-0005-0000-0000-000079A40000}"/>
    <cellStyle name="Valuta 3 5 4 4 2" xfId="18023" xr:uid="{00000000-0005-0000-0000-00007AA40000}"/>
    <cellStyle name="Valuta 3 5 4 4 2 2" xfId="40860" xr:uid="{00000000-0005-0000-0000-00007BA40000}"/>
    <cellStyle name="Valuta 3 5 4 4 3" xfId="29443" xr:uid="{00000000-0005-0000-0000-00007CA40000}"/>
    <cellStyle name="Valuta 3 5 4 5" xfId="12315" xr:uid="{00000000-0005-0000-0000-00007DA40000}"/>
    <cellStyle name="Valuta 3 5 4 5 2" xfId="35152" xr:uid="{00000000-0005-0000-0000-00007EA40000}"/>
    <cellStyle name="Valuta 3 5 4 6" xfId="23735" xr:uid="{00000000-0005-0000-0000-00007FA40000}"/>
    <cellStyle name="Valuta 3 5 5" xfId="1027" xr:uid="{00000000-0005-0000-0000-000080A40000}"/>
    <cellStyle name="Valuta 3 5 5 2" xfId="2539" xr:uid="{00000000-0005-0000-0000-000081A40000}"/>
    <cellStyle name="Valuta 3 5 5 2 2" xfId="5395" xr:uid="{00000000-0005-0000-0000-000082A40000}"/>
    <cellStyle name="Valuta 3 5 5 2 2 2" xfId="11103" xr:uid="{00000000-0005-0000-0000-000083A40000}"/>
    <cellStyle name="Valuta 3 5 5 2 2 2 2" xfId="22521" xr:uid="{00000000-0005-0000-0000-000084A40000}"/>
    <cellStyle name="Valuta 3 5 5 2 2 2 2 2" xfId="45358" xr:uid="{00000000-0005-0000-0000-000085A40000}"/>
    <cellStyle name="Valuta 3 5 5 2 2 2 3" xfId="33941" xr:uid="{00000000-0005-0000-0000-000086A40000}"/>
    <cellStyle name="Valuta 3 5 5 2 2 3" xfId="16813" xr:uid="{00000000-0005-0000-0000-000087A40000}"/>
    <cellStyle name="Valuta 3 5 5 2 2 3 2" xfId="39650" xr:uid="{00000000-0005-0000-0000-000088A40000}"/>
    <cellStyle name="Valuta 3 5 5 2 2 4" xfId="28233" xr:uid="{00000000-0005-0000-0000-000089A40000}"/>
    <cellStyle name="Valuta 3 5 5 2 3" xfId="8250" xr:uid="{00000000-0005-0000-0000-00008AA40000}"/>
    <cellStyle name="Valuta 3 5 5 2 3 2" xfId="19667" xr:uid="{00000000-0005-0000-0000-00008BA40000}"/>
    <cellStyle name="Valuta 3 5 5 2 3 2 2" xfId="42504" xr:uid="{00000000-0005-0000-0000-00008CA40000}"/>
    <cellStyle name="Valuta 3 5 5 2 3 3" xfId="31087" xr:uid="{00000000-0005-0000-0000-00008DA40000}"/>
    <cellStyle name="Valuta 3 5 5 2 4" xfId="13959" xr:uid="{00000000-0005-0000-0000-00008EA40000}"/>
    <cellStyle name="Valuta 3 5 5 2 4 2" xfId="36796" xr:uid="{00000000-0005-0000-0000-00008FA40000}"/>
    <cellStyle name="Valuta 3 5 5 2 5" xfId="25379" xr:uid="{00000000-0005-0000-0000-000090A40000}"/>
    <cellStyle name="Valuta 3 5 5 3" xfId="3968" xr:uid="{00000000-0005-0000-0000-000091A40000}"/>
    <cellStyle name="Valuta 3 5 5 3 2" xfId="9677" xr:uid="{00000000-0005-0000-0000-000092A40000}"/>
    <cellStyle name="Valuta 3 5 5 3 2 2" xfId="21094" xr:uid="{00000000-0005-0000-0000-000093A40000}"/>
    <cellStyle name="Valuta 3 5 5 3 2 2 2" xfId="43931" xr:uid="{00000000-0005-0000-0000-000094A40000}"/>
    <cellStyle name="Valuta 3 5 5 3 2 3" xfId="32514" xr:uid="{00000000-0005-0000-0000-000095A40000}"/>
    <cellStyle name="Valuta 3 5 5 3 3" xfId="15386" xr:uid="{00000000-0005-0000-0000-000096A40000}"/>
    <cellStyle name="Valuta 3 5 5 3 3 2" xfId="38223" xr:uid="{00000000-0005-0000-0000-000097A40000}"/>
    <cellStyle name="Valuta 3 5 5 3 4" xfId="26806" xr:uid="{00000000-0005-0000-0000-000098A40000}"/>
    <cellStyle name="Valuta 3 5 5 4" xfId="6823" xr:uid="{00000000-0005-0000-0000-000099A40000}"/>
    <cellStyle name="Valuta 3 5 5 4 2" xfId="18240" xr:uid="{00000000-0005-0000-0000-00009AA40000}"/>
    <cellStyle name="Valuta 3 5 5 4 2 2" xfId="41077" xr:uid="{00000000-0005-0000-0000-00009BA40000}"/>
    <cellStyle name="Valuta 3 5 5 4 3" xfId="29660" xr:uid="{00000000-0005-0000-0000-00009CA40000}"/>
    <cellStyle name="Valuta 3 5 5 5" xfId="12532" xr:uid="{00000000-0005-0000-0000-00009DA40000}"/>
    <cellStyle name="Valuta 3 5 5 5 2" xfId="35369" xr:uid="{00000000-0005-0000-0000-00009EA40000}"/>
    <cellStyle name="Valuta 3 5 5 6" xfId="23952" xr:uid="{00000000-0005-0000-0000-00009FA40000}"/>
    <cellStyle name="Valuta 3 5 6" xfId="1274" xr:uid="{00000000-0005-0000-0000-0000A0A40000}"/>
    <cellStyle name="Valuta 3 5 6 2" xfId="2756" xr:uid="{00000000-0005-0000-0000-0000A1A40000}"/>
    <cellStyle name="Valuta 3 5 6 2 2" xfId="5612" xr:uid="{00000000-0005-0000-0000-0000A2A40000}"/>
    <cellStyle name="Valuta 3 5 6 2 2 2" xfId="11320" xr:uid="{00000000-0005-0000-0000-0000A3A40000}"/>
    <cellStyle name="Valuta 3 5 6 2 2 2 2" xfId="22738" xr:uid="{00000000-0005-0000-0000-0000A4A40000}"/>
    <cellStyle name="Valuta 3 5 6 2 2 2 2 2" xfId="45575" xr:uid="{00000000-0005-0000-0000-0000A5A40000}"/>
    <cellStyle name="Valuta 3 5 6 2 2 2 3" xfId="34158" xr:uid="{00000000-0005-0000-0000-0000A6A40000}"/>
    <cellStyle name="Valuta 3 5 6 2 2 3" xfId="17030" xr:uid="{00000000-0005-0000-0000-0000A7A40000}"/>
    <cellStyle name="Valuta 3 5 6 2 2 3 2" xfId="39867" xr:uid="{00000000-0005-0000-0000-0000A8A40000}"/>
    <cellStyle name="Valuta 3 5 6 2 2 4" xfId="28450" xr:uid="{00000000-0005-0000-0000-0000A9A40000}"/>
    <cellStyle name="Valuta 3 5 6 2 3" xfId="8467" xr:uid="{00000000-0005-0000-0000-0000AAA40000}"/>
    <cellStyle name="Valuta 3 5 6 2 3 2" xfId="19884" xr:uid="{00000000-0005-0000-0000-0000ABA40000}"/>
    <cellStyle name="Valuta 3 5 6 2 3 2 2" xfId="42721" xr:uid="{00000000-0005-0000-0000-0000ACA40000}"/>
    <cellStyle name="Valuta 3 5 6 2 3 3" xfId="31304" xr:uid="{00000000-0005-0000-0000-0000ADA40000}"/>
    <cellStyle name="Valuta 3 5 6 2 4" xfId="14176" xr:uid="{00000000-0005-0000-0000-0000AEA40000}"/>
    <cellStyle name="Valuta 3 5 6 2 4 2" xfId="37013" xr:uid="{00000000-0005-0000-0000-0000AFA40000}"/>
    <cellStyle name="Valuta 3 5 6 2 5" xfId="25596" xr:uid="{00000000-0005-0000-0000-0000B0A40000}"/>
    <cellStyle name="Valuta 3 5 6 3" xfId="4185" xr:uid="{00000000-0005-0000-0000-0000B1A40000}"/>
    <cellStyle name="Valuta 3 5 6 3 2" xfId="9894" xr:uid="{00000000-0005-0000-0000-0000B2A40000}"/>
    <cellStyle name="Valuta 3 5 6 3 2 2" xfId="21311" xr:uid="{00000000-0005-0000-0000-0000B3A40000}"/>
    <cellStyle name="Valuta 3 5 6 3 2 2 2" xfId="44148" xr:uid="{00000000-0005-0000-0000-0000B4A40000}"/>
    <cellStyle name="Valuta 3 5 6 3 2 3" xfId="32731" xr:uid="{00000000-0005-0000-0000-0000B5A40000}"/>
    <cellStyle name="Valuta 3 5 6 3 3" xfId="15603" xr:uid="{00000000-0005-0000-0000-0000B6A40000}"/>
    <cellStyle name="Valuta 3 5 6 3 3 2" xfId="38440" xr:uid="{00000000-0005-0000-0000-0000B7A40000}"/>
    <cellStyle name="Valuta 3 5 6 3 4" xfId="27023" xr:uid="{00000000-0005-0000-0000-0000B8A40000}"/>
    <cellStyle name="Valuta 3 5 6 4" xfId="7040" xr:uid="{00000000-0005-0000-0000-0000B9A40000}"/>
    <cellStyle name="Valuta 3 5 6 4 2" xfId="18457" xr:uid="{00000000-0005-0000-0000-0000BAA40000}"/>
    <cellStyle name="Valuta 3 5 6 4 2 2" xfId="41294" xr:uid="{00000000-0005-0000-0000-0000BBA40000}"/>
    <cellStyle name="Valuta 3 5 6 4 3" xfId="29877" xr:uid="{00000000-0005-0000-0000-0000BCA40000}"/>
    <cellStyle name="Valuta 3 5 6 5" xfId="12749" xr:uid="{00000000-0005-0000-0000-0000BDA40000}"/>
    <cellStyle name="Valuta 3 5 6 5 2" xfId="35586" xr:uid="{00000000-0005-0000-0000-0000BEA40000}"/>
    <cellStyle name="Valuta 3 5 6 6" xfId="24169" xr:uid="{00000000-0005-0000-0000-0000BFA40000}"/>
    <cellStyle name="Valuta 3 5 7" xfId="1521" xr:uid="{00000000-0005-0000-0000-0000C0A40000}"/>
    <cellStyle name="Valuta 3 5 7 2" xfId="2973" xr:uid="{00000000-0005-0000-0000-0000C1A40000}"/>
    <cellStyle name="Valuta 3 5 7 2 2" xfId="5829" xr:uid="{00000000-0005-0000-0000-0000C2A40000}"/>
    <cellStyle name="Valuta 3 5 7 2 2 2" xfId="11537" xr:uid="{00000000-0005-0000-0000-0000C3A40000}"/>
    <cellStyle name="Valuta 3 5 7 2 2 2 2" xfId="22955" xr:uid="{00000000-0005-0000-0000-0000C4A40000}"/>
    <cellStyle name="Valuta 3 5 7 2 2 2 2 2" xfId="45792" xr:uid="{00000000-0005-0000-0000-0000C5A40000}"/>
    <cellStyle name="Valuta 3 5 7 2 2 2 3" xfId="34375" xr:uid="{00000000-0005-0000-0000-0000C6A40000}"/>
    <cellStyle name="Valuta 3 5 7 2 2 3" xfId="17247" xr:uid="{00000000-0005-0000-0000-0000C7A40000}"/>
    <cellStyle name="Valuta 3 5 7 2 2 3 2" xfId="40084" xr:uid="{00000000-0005-0000-0000-0000C8A40000}"/>
    <cellStyle name="Valuta 3 5 7 2 2 4" xfId="28667" xr:uid="{00000000-0005-0000-0000-0000C9A40000}"/>
    <cellStyle name="Valuta 3 5 7 2 3" xfId="8684" xr:uid="{00000000-0005-0000-0000-0000CAA40000}"/>
    <cellStyle name="Valuta 3 5 7 2 3 2" xfId="20101" xr:uid="{00000000-0005-0000-0000-0000CBA40000}"/>
    <cellStyle name="Valuta 3 5 7 2 3 2 2" xfId="42938" xr:uid="{00000000-0005-0000-0000-0000CCA40000}"/>
    <cellStyle name="Valuta 3 5 7 2 3 3" xfId="31521" xr:uid="{00000000-0005-0000-0000-0000CDA40000}"/>
    <cellStyle name="Valuta 3 5 7 2 4" xfId="14393" xr:uid="{00000000-0005-0000-0000-0000CEA40000}"/>
    <cellStyle name="Valuta 3 5 7 2 4 2" xfId="37230" xr:uid="{00000000-0005-0000-0000-0000CFA40000}"/>
    <cellStyle name="Valuta 3 5 7 2 5" xfId="25813" xr:uid="{00000000-0005-0000-0000-0000D0A40000}"/>
    <cellStyle name="Valuta 3 5 7 3" xfId="4402" xr:uid="{00000000-0005-0000-0000-0000D1A40000}"/>
    <cellStyle name="Valuta 3 5 7 3 2" xfId="10111" xr:uid="{00000000-0005-0000-0000-0000D2A40000}"/>
    <cellStyle name="Valuta 3 5 7 3 2 2" xfId="21528" xr:uid="{00000000-0005-0000-0000-0000D3A40000}"/>
    <cellStyle name="Valuta 3 5 7 3 2 2 2" xfId="44365" xr:uid="{00000000-0005-0000-0000-0000D4A40000}"/>
    <cellStyle name="Valuta 3 5 7 3 2 3" xfId="32948" xr:uid="{00000000-0005-0000-0000-0000D5A40000}"/>
    <cellStyle name="Valuta 3 5 7 3 3" xfId="15820" xr:uid="{00000000-0005-0000-0000-0000D6A40000}"/>
    <cellStyle name="Valuta 3 5 7 3 3 2" xfId="38657" xr:uid="{00000000-0005-0000-0000-0000D7A40000}"/>
    <cellStyle name="Valuta 3 5 7 3 4" xfId="27240" xr:uid="{00000000-0005-0000-0000-0000D8A40000}"/>
    <cellStyle name="Valuta 3 5 7 4" xfId="7257" xr:uid="{00000000-0005-0000-0000-0000D9A40000}"/>
    <cellStyle name="Valuta 3 5 7 4 2" xfId="18674" xr:uid="{00000000-0005-0000-0000-0000DAA40000}"/>
    <cellStyle name="Valuta 3 5 7 4 2 2" xfId="41511" xr:uid="{00000000-0005-0000-0000-0000DBA40000}"/>
    <cellStyle name="Valuta 3 5 7 4 3" xfId="30094" xr:uid="{00000000-0005-0000-0000-0000DCA40000}"/>
    <cellStyle name="Valuta 3 5 7 5" xfId="12966" xr:uid="{00000000-0005-0000-0000-0000DDA40000}"/>
    <cellStyle name="Valuta 3 5 7 5 2" xfId="35803" xr:uid="{00000000-0005-0000-0000-0000DEA40000}"/>
    <cellStyle name="Valuta 3 5 7 6" xfId="24386" xr:uid="{00000000-0005-0000-0000-0000DFA40000}"/>
    <cellStyle name="Valuta 3 5 8" xfId="1864" xr:uid="{00000000-0005-0000-0000-0000E0A40000}"/>
    <cellStyle name="Valuta 3 5 8 2" xfId="4720" xr:uid="{00000000-0005-0000-0000-0000E1A40000}"/>
    <cellStyle name="Valuta 3 5 8 2 2" xfId="10429" xr:uid="{00000000-0005-0000-0000-0000E2A40000}"/>
    <cellStyle name="Valuta 3 5 8 2 2 2" xfId="21846" xr:uid="{00000000-0005-0000-0000-0000E3A40000}"/>
    <cellStyle name="Valuta 3 5 8 2 2 2 2" xfId="44683" xr:uid="{00000000-0005-0000-0000-0000E4A40000}"/>
    <cellStyle name="Valuta 3 5 8 2 2 3" xfId="33266" xr:uid="{00000000-0005-0000-0000-0000E5A40000}"/>
    <cellStyle name="Valuta 3 5 8 2 3" xfId="16138" xr:uid="{00000000-0005-0000-0000-0000E6A40000}"/>
    <cellStyle name="Valuta 3 5 8 2 3 2" xfId="38975" xr:uid="{00000000-0005-0000-0000-0000E7A40000}"/>
    <cellStyle name="Valuta 3 5 8 2 4" xfId="27558" xr:uid="{00000000-0005-0000-0000-0000E8A40000}"/>
    <cellStyle name="Valuta 3 5 8 3" xfId="7575" xr:uid="{00000000-0005-0000-0000-0000E9A40000}"/>
    <cellStyle name="Valuta 3 5 8 3 2" xfId="18992" xr:uid="{00000000-0005-0000-0000-0000EAA40000}"/>
    <cellStyle name="Valuta 3 5 8 3 2 2" xfId="41829" xr:uid="{00000000-0005-0000-0000-0000EBA40000}"/>
    <cellStyle name="Valuta 3 5 8 3 3" xfId="30412" xr:uid="{00000000-0005-0000-0000-0000ECA40000}"/>
    <cellStyle name="Valuta 3 5 8 4" xfId="13284" xr:uid="{00000000-0005-0000-0000-0000EDA40000}"/>
    <cellStyle name="Valuta 3 5 8 4 2" xfId="36121" xr:uid="{00000000-0005-0000-0000-0000EEA40000}"/>
    <cellStyle name="Valuta 3 5 8 5" xfId="24704" xr:uid="{00000000-0005-0000-0000-0000EFA40000}"/>
    <cellStyle name="Valuta 3 5 9" xfId="3293" xr:uid="{00000000-0005-0000-0000-0000F0A40000}"/>
    <cellStyle name="Valuta 3 5 9 2" xfId="9002" xr:uid="{00000000-0005-0000-0000-0000F1A40000}"/>
    <cellStyle name="Valuta 3 5 9 2 2" xfId="20419" xr:uid="{00000000-0005-0000-0000-0000F2A40000}"/>
    <cellStyle name="Valuta 3 5 9 2 2 2" xfId="43256" xr:uid="{00000000-0005-0000-0000-0000F3A40000}"/>
    <cellStyle name="Valuta 3 5 9 2 3" xfId="31839" xr:uid="{00000000-0005-0000-0000-0000F4A40000}"/>
    <cellStyle name="Valuta 3 5 9 3" xfId="14711" xr:uid="{00000000-0005-0000-0000-0000F5A40000}"/>
    <cellStyle name="Valuta 3 5 9 3 2" xfId="37548" xr:uid="{00000000-0005-0000-0000-0000F6A40000}"/>
    <cellStyle name="Valuta 3 5 9 4" xfId="26131" xr:uid="{00000000-0005-0000-0000-0000F7A40000}"/>
    <cellStyle name="Valuta 3 6" xfId="209" xr:uid="{00000000-0005-0000-0000-0000F8A40000}"/>
    <cellStyle name="Valuta 3 6 2" xfId="304" xr:uid="{00000000-0005-0000-0000-0000F9A40000}"/>
    <cellStyle name="Valuta 3 6 2 2" xfId="1933" xr:uid="{00000000-0005-0000-0000-0000FAA40000}"/>
    <cellStyle name="Valuta 3 6 2 2 2" xfId="4789" xr:uid="{00000000-0005-0000-0000-0000FBA40000}"/>
    <cellStyle name="Valuta 3 6 2 2 2 2" xfId="10498" xr:uid="{00000000-0005-0000-0000-0000FCA40000}"/>
    <cellStyle name="Valuta 3 6 2 2 2 2 2" xfId="21915" xr:uid="{00000000-0005-0000-0000-0000FDA40000}"/>
    <cellStyle name="Valuta 3 6 2 2 2 2 2 2" xfId="44752" xr:uid="{00000000-0005-0000-0000-0000FEA40000}"/>
    <cellStyle name="Valuta 3 6 2 2 2 2 3" xfId="33335" xr:uid="{00000000-0005-0000-0000-0000FFA40000}"/>
    <cellStyle name="Valuta 3 6 2 2 2 3" xfId="16207" xr:uid="{00000000-0005-0000-0000-000000A50000}"/>
    <cellStyle name="Valuta 3 6 2 2 2 3 2" xfId="39044" xr:uid="{00000000-0005-0000-0000-000001A50000}"/>
    <cellStyle name="Valuta 3 6 2 2 2 4" xfId="27627" xr:uid="{00000000-0005-0000-0000-000002A50000}"/>
    <cellStyle name="Valuta 3 6 2 2 3" xfId="7644" xr:uid="{00000000-0005-0000-0000-000003A50000}"/>
    <cellStyle name="Valuta 3 6 2 2 3 2" xfId="19061" xr:uid="{00000000-0005-0000-0000-000004A50000}"/>
    <cellStyle name="Valuta 3 6 2 2 3 2 2" xfId="41898" xr:uid="{00000000-0005-0000-0000-000005A50000}"/>
    <cellStyle name="Valuta 3 6 2 2 3 3" xfId="30481" xr:uid="{00000000-0005-0000-0000-000006A50000}"/>
    <cellStyle name="Valuta 3 6 2 2 4" xfId="13353" xr:uid="{00000000-0005-0000-0000-000007A50000}"/>
    <cellStyle name="Valuta 3 6 2 2 4 2" xfId="36190" xr:uid="{00000000-0005-0000-0000-000008A50000}"/>
    <cellStyle name="Valuta 3 6 2 2 5" xfId="24773" xr:uid="{00000000-0005-0000-0000-000009A50000}"/>
    <cellStyle name="Valuta 3 6 2 3" xfId="3362" xr:uid="{00000000-0005-0000-0000-00000AA50000}"/>
    <cellStyle name="Valuta 3 6 2 3 2" xfId="9071" xr:uid="{00000000-0005-0000-0000-00000BA50000}"/>
    <cellStyle name="Valuta 3 6 2 3 2 2" xfId="20488" xr:uid="{00000000-0005-0000-0000-00000CA50000}"/>
    <cellStyle name="Valuta 3 6 2 3 2 2 2" xfId="43325" xr:uid="{00000000-0005-0000-0000-00000DA50000}"/>
    <cellStyle name="Valuta 3 6 2 3 2 3" xfId="31908" xr:uid="{00000000-0005-0000-0000-00000EA50000}"/>
    <cellStyle name="Valuta 3 6 2 3 3" xfId="14780" xr:uid="{00000000-0005-0000-0000-00000FA50000}"/>
    <cellStyle name="Valuta 3 6 2 3 3 2" xfId="37617" xr:uid="{00000000-0005-0000-0000-000010A50000}"/>
    <cellStyle name="Valuta 3 6 2 3 4" xfId="26200" xr:uid="{00000000-0005-0000-0000-000011A50000}"/>
    <cellStyle name="Valuta 3 6 2 4" xfId="6217" xr:uid="{00000000-0005-0000-0000-000012A50000}"/>
    <cellStyle name="Valuta 3 6 2 4 2" xfId="17634" xr:uid="{00000000-0005-0000-0000-000013A50000}"/>
    <cellStyle name="Valuta 3 6 2 4 2 2" xfId="40471" xr:uid="{00000000-0005-0000-0000-000014A50000}"/>
    <cellStyle name="Valuta 3 6 2 4 3" xfId="29054" xr:uid="{00000000-0005-0000-0000-000015A50000}"/>
    <cellStyle name="Valuta 3 6 2 5" xfId="11926" xr:uid="{00000000-0005-0000-0000-000016A50000}"/>
    <cellStyle name="Valuta 3 6 2 5 2" xfId="34763" xr:uid="{00000000-0005-0000-0000-000017A50000}"/>
    <cellStyle name="Valuta 3 6 2 6" xfId="23346" xr:uid="{00000000-0005-0000-0000-000018A50000}"/>
    <cellStyle name="Valuta 3 6 3" xfId="1854" xr:uid="{00000000-0005-0000-0000-000019A50000}"/>
    <cellStyle name="Valuta 3 6 3 2" xfId="4710" xr:uid="{00000000-0005-0000-0000-00001AA50000}"/>
    <cellStyle name="Valuta 3 6 3 2 2" xfId="10419" xr:uid="{00000000-0005-0000-0000-00001BA50000}"/>
    <cellStyle name="Valuta 3 6 3 2 2 2" xfId="21836" xr:uid="{00000000-0005-0000-0000-00001CA50000}"/>
    <cellStyle name="Valuta 3 6 3 2 2 2 2" xfId="44673" xr:uid="{00000000-0005-0000-0000-00001DA50000}"/>
    <cellStyle name="Valuta 3 6 3 2 2 3" xfId="33256" xr:uid="{00000000-0005-0000-0000-00001EA50000}"/>
    <cellStyle name="Valuta 3 6 3 2 3" xfId="16128" xr:uid="{00000000-0005-0000-0000-00001FA50000}"/>
    <cellStyle name="Valuta 3 6 3 2 3 2" xfId="38965" xr:uid="{00000000-0005-0000-0000-000020A50000}"/>
    <cellStyle name="Valuta 3 6 3 2 4" xfId="27548" xr:uid="{00000000-0005-0000-0000-000021A50000}"/>
    <cellStyle name="Valuta 3 6 3 3" xfId="7565" xr:uid="{00000000-0005-0000-0000-000022A50000}"/>
    <cellStyle name="Valuta 3 6 3 3 2" xfId="18982" xr:uid="{00000000-0005-0000-0000-000023A50000}"/>
    <cellStyle name="Valuta 3 6 3 3 2 2" xfId="41819" xr:uid="{00000000-0005-0000-0000-000024A50000}"/>
    <cellStyle name="Valuta 3 6 3 3 3" xfId="30402" xr:uid="{00000000-0005-0000-0000-000025A50000}"/>
    <cellStyle name="Valuta 3 6 3 4" xfId="13274" xr:uid="{00000000-0005-0000-0000-000026A50000}"/>
    <cellStyle name="Valuta 3 6 3 4 2" xfId="36111" xr:uid="{00000000-0005-0000-0000-000027A50000}"/>
    <cellStyle name="Valuta 3 6 3 5" xfId="24694" xr:uid="{00000000-0005-0000-0000-000028A50000}"/>
    <cellStyle name="Valuta 3 6 4" xfId="3283" xr:uid="{00000000-0005-0000-0000-000029A50000}"/>
    <cellStyle name="Valuta 3 6 4 2" xfId="8992" xr:uid="{00000000-0005-0000-0000-00002AA50000}"/>
    <cellStyle name="Valuta 3 6 4 2 2" xfId="20409" xr:uid="{00000000-0005-0000-0000-00002BA50000}"/>
    <cellStyle name="Valuta 3 6 4 2 2 2" xfId="43246" xr:uid="{00000000-0005-0000-0000-00002CA50000}"/>
    <cellStyle name="Valuta 3 6 4 2 3" xfId="31829" xr:uid="{00000000-0005-0000-0000-00002DA50000}"/>
    <cellStyle name="Valuta 3 6 4 3" xfId="14701" xr:uid="{00000000-0005-0000-0000-00002EA50000}"/>
    <cellStyle name="Valuta 3 6 4 3 2" xfId="37538" xr:uid="{00000000-0005-0000-0000-00002FA50000}"/>
    <cellStyle name="Valuta 3 6 4 4" xfId="26121" xr:uid="{00000000-0005-0000-0000-000030A50000}"/>
    <cellStyle name="Valuta 3 6 5" xfId="6138" xr:uid="{00000000-0005-0000-0000-000031A50000}"/>
    <cellStyle name="Valuta 3 6 5 2" xfId="17555" xr:uid="{00000000-0005-0000-0000-000032A50000}"/>
    <cellStyle name="Valuta 3 6 5 2 2" xfId="40392" xr:uid="{00000000-0005-0000-0000-000033A50000}"/>
    <cellStyle name="Valuta 3 6 5 3" xfId="28975" xr:uid="{00000000-0005-0000-0000-000034A50000}"/>
    <cellStyle name="Valuta 3 6 6" xfId="11847" xr:uid="{00000000-0005-0000-0000-000035A50000}"/>
    <cellStyle name="Valuta 3 6 6 2" xfId="34684" xr:uid="{00000000-0005-0000-0000-000036A50000}"/>
    <cellStyle name="Valuta 3 6 7" xfId="23267" xr:uid="{00000000-0005-0000-0000-000037A50000}"/>
    <cellStyle name="Valuta 3 7" xfId="296" xr:uid="{00000000-0005-0000-0000-000038A50000}"/>
    <cellStyle name="Valuta 3 7 2" xfId="1925" xr:uid="{00000000-0005-0000-0000-000039A50000}"/>
    <cellStyle name="Valuta 3 7 2 2" xfId="4781" xr:uid="{00000000-0005-0000-0000-00003AA50000}"/>
    <cellStyle name="Valuta 3 7 2 2 2" xfId="10490" xr:uid="{00000000-0005-0000-0000-00003BA50000}"/>
    <cellStyle name="Valuta 3 7 2 2 2 2" xfId="21907" xr:uid="{00000000-0005-0000-0000-00003CA50000}"/>
    <cellStyle name="Valuta 3 7 2 2 2 2 2" xfId="44744" xr:uid="{00000000-0005-0000-0000-00003DA50000}"/>
    <cellStyle name="Valuta 3 7 2 2 2 3" xfId="33327" xr:uid="{00000000-0005-0000-0000-00003EA50000}"/>
    <cellStyle name="Valuta 3 7 2 2 3" xfId="16199" xr:uid="{00000000-0005-0000-0000-00003FA50000}"/>
    <cellStyle name="Valuta 3 7 2 2 3 2" xfId="39036" xr:uid="{00000000-0005-0000-0000-000040A50000}"/>
    <cellStyle name="Valuta 3 7 2 2 4" xfId="27619" xr:uid="{00000000-0005-0000-0000-000041A50000}"/>
    <cellStyle name="Valuta 3 7 2 3" xfId="7636" xr:uid="{00000000-0005-0000-0000-000042A50000}"/>
    <cellStyle name="Valuta 3 7 2 3 2" xfId="19053" xr:uid="{00000000-0005-0000-0000-000043A50000}"/>
    <cellStyle name="Valuta 3 7 2 3 2 2" xfId="41890" xr:uid="{00000000-0005-0000-0000-000044A50000}"/>
    <cellStyle name="Valuta 3 7 2 3 3" xfId="30473" xr:uid="{00000000-0005-0000-0000-000045A50000}"/>
    <cellStyle name="Valuta 3 7 2 4" xfId="13345" xr:uid="{00000000-0005-0000-0000-000046A50000}"/>
    <cellStyle name="Valuta 3 7 2 4 2" xfId="36182" xr:uid="{00000000-0005-0000-0000-000047A50000}"/>
    <cellStyle name="Valuta 3 7 2 5" xfId="24765" xr:uid="{00000000-0005-0000-0000-000048A50000}"/>
    <cellStyle name="Valuta 3 7 3" xfId="3354" xr:uid="{00000000-0005-0000-0000-000049A50000}"/>
    <cellStyle name="Valuta 3 7 3 2" xfId="9063" xr:uid="{00000000-0005-0000-0000-00004AA50000}"/>
    <cellStyle name="Valuta 3 7 3 2 2" xfId="20480" xr:uid="{00000000-0005-0000-0000-00004BA50000}"/>
    <cellStyle name="Valuta 3 7 3 2 2 2" xfId="43317" xr:uid="{00000000-0005-0000-0000-00004CA50000}"/>
    <cellStyle name="Valuta 3 7 3 2 3" xfId="31900" xr:uid="{00000000-0005-0000-0000-00004DA50000}"/>
    <cellStyle name="Valuta 3 7 3 3" xfId="14772" xr:uid="{00000000-0005-0000-0000-00004EA50000}"/>
    <cellStyle name="Valuta 3 7 3 3 2" xfId="37609" xr:uid="{00000000-0005-0000-0000-00004FA50000}"/>
    <cellStyle name="Valuta 3 7 3 4" xfId="26192" xr:uid="{00000000-0005-0000-0000-000050A50000}"/>
    <cellStyle name="Valuta 3 7 4" xfId="6209" xr:uid="{00000000-0005-0000-0000-000051A50000}"/>
    <cellStyle name="Valuta 3 7 4 2" xfId="17626" xr:uid="{00000000-0005-0000-0000-000052A50000}"/>
    <cellStyle name="Valuta 3 7 4 2 2" xfId="40463" xr:uid="{00000000-0005-0000-0000-000053A50000}"/>
    <cellStyle name="Valuta 3 7 4 3" xfId="29046" xr:uid="{00000000-0005-0000-0000-000054A50000}"/>
    <cellStyle name="Valuta 3 7 5" xfId="11918" xr:uid="{00000000-0005-0000-0000-000055A50000}"/>
    <cellStyle name="Valuta 3 7 5 2" xfId="34755" xr:uid="{00000000-0005-0000-0000-000056A50000}"/>
    <cellStyle name="Valuta 3 7 6" xfId="23338" xr:uid="{00000000-0005-0000-0000-000057A50000}"/>
    <cellStyle name="Valuta 3 8" xfId="265" xr:uid="{00000000-0005-0000-0000-000058A50000}"/>
    <cellStyle name="Valuta 3 8 2" xfId="1894" xr:uid="{00000000-0005-0000-0000-000059A50000}"/>
    <cellStyle name="Valuta 3 8 2 2" xfId="4750" xr:uid="{00000000-0005-0000-0000-00005AA50000}"/>
    <cellStyle name="Valuta 3 8 2 2 2" xfId="10459" xr:uid="{00000000-0005-0000-0000-00005BA50000}"/>
    <cellStyle name="Valuta 3 8 2 2 2 2" xfId="21876" xr:uid="{00000000-0005-0000-0000-00005CA50000}"/>
    <cellStyle name="Valuta 3 8 2 2 2 2 2" xfId="44713" xr:uid="{00000000-0005-0000-0000-00005DA50000}"/>
    <cellStyle name="Valuta 3 8 2 2 2 3" xfId="33296" xr:uid="{00000000-0005-0000-0000-00005EA50000}"/>
    <cellStyle name="Valuta 3 8 2 2 3" xfId="16168" xr:uid="{00000000-0005-0000-0000-00005FA50000}"/>
    <cellStyle name="Valuta 3 8 2 2 3 2" xfId="39005" xr:uid="{00000000-0005-0000-0000-000060A50000}"/>
    <cellStyle name="Valuta 3 8 2 2 4" xfId="27588" xr:uid="{00000000-0005-0000-0000-000061A50000}"/>
    <cellStyle name="Valuta 3 8 2 3" xfId="7605" xr:uid="{00000000-0005-0000-0000-000062A50000}"/>
    <cellStyle name="Valuta 3 8 2 3 2" xfId="19022" xr:uid="{00000000-0005-0000-0000-000063A50000}"/>
    <cellStyle name="Valuta 3 8 2 3 2 2" xfId="41859" xr:uid="{00000000-0005-0000-0000-000064A50000}"/>
    <cellStyle name="Valuta 3 8 2 3 3" xfId="30442" xr:uid="{00000000-0005-0000-0000-000065A50000}"/>
    <cellStyle name="Valuta 3 8 2 4" xfId="13314" xr:uid="{00000000-0005-0000-0000-000066A50000}"/>
    <cellStyle name="Valuta 3 8 2 4 2" xfId="36151" xr:uid="{00000000-0005-0000-0000-000067A50000}"/>
    <cellStyle name="Valuta 3 8 2 5" xfId="24734" xr:uid="{00000000-0005-0000-0000-000068A50000}"/>
    <cellStyle name="Valuta 3 8 3" xfId="3323" xr:uid="{00000000-0005-0000-0000-000069A50000}"/>
    <cellStyle name="Valuta 3 8 3 2" xfId="9032" xr:uid="{00000000-0005-0000-0000-00006AA50000}"/>
    <cellStyle name="Valuta 3 8 3 2 2" xfId="20449" xr:uid="{00000000-0005-0000-0000-00006BA50000}"/>
    <cellStyle name="Valuta 3 8 3 2 2 2" xfId="43286" xr:uid="{00000000-0005-0000-0000-00006CA50000}"/>
    <cellStyle name="Valuta 3 8 3 2 3" xfId="31869" xr:uid="{00000000-0005-0000-0000-00006DA50000}"/>
    <cellStyle name="Valuta 3 8 3 3" xfId="14741" xr:uid="{00000000-0005-0000-0000-00006EA50000}"/>
    <cellStyle name="Valuta 3 8 3 3 2" xfId="37578" xr:uid="{00000000-0005-0000-0000-00006FA50000}"/>
    <cellStyle name="Valuta 3 8 3 4" xfId="26161" xr:uid="{00000000-0005-0000-0000-000070A50000}"/>
    <cellStyle name="Valuta 3 8 4" xfId="6178" xr:uid="{00000000-0005-0000-0000-000071A50000}"/>
    <cellStyle name="Valuta 3 8 4 2" xfId="17595" xr:uid="{00000000-0005-0000-0000-000072A50000}"/>
    <cellStyle name="Valuta 3 8 4 2 2" xfId="40432" xr:uid="{00000000-0005-0000-0000-000073A50000}"/>
    <cellStyle name="Valuta 3 8 4 3" xfId="29015" xr:uid="{00000000-0005-0000-0000-000074A50000}"/>
    <cellStyle name="Valuta 3 8 5" xfId="11887" xr:uid="{00000000-0005-0000-0000-000075A50000}"/>
    <cellStyle name="Valuta 3 8 5 2" xfId="34724" xr:uid="{00000000-0005-0000-0000-000076A50000}"/>
    <cellStyle name="Valuta 3 8 6" xfId="23307" xr:uid="{00000000-0005-0000-0000-000077A50000}"/>
    <cellStyle name="Valuta 3 9" xfId="340" xr:uid="{00000000-0005-0000-0000-000078A50000}"/>
    <cellStyle name="Valuta 3 9 10" xfId="6250" xr:uid="{00000000-0005-0000-0000-000079A50000}"/>
    <cellStyle name="Valuta 3 9 10 2" xfId="17667" xr:uid="{00000000-0005-0000-0000-00007AA50000}"/>
    <cellStyle name="Valuta 3 9 10 2 2" xfId="40504" xr:uid="{00000000-0005-0000-0000-00007BA50000}"/>
    <cellStyle name="Valuta 3 9 10 3" xfId="29087" xr:uid="{00000000-0005-0000-0000-00007CA50000}"/>
    <cellStyle name="Valuta 3 9 11" xfId="11959" xr:uid="{00000000-0005-0000-0000-00007DA50000}"/>
    <cellStyle name="Valuta 3 9 11 2" xfId="34796" xr:uid="{00000000-0005-0000-0000-00007EA50000}"/>
    <cellStyle name="Valuta 3 9 12" xfId="23379" xr:uid="{00000000-0005-0000-0000-00007FA50000}"/>
    <cellStyle name="Valuta 3 9 2" xfId="372" xr:uid="{00000000-0005-0000-0000-000080A50000}"/>
    <cellStyle name="Valuta 3 9 2 2" xfId="1982" xr:uid="{00000000-0005-0000-0000-000081A50000}"/>
    <cellStyle name="Valuta 3 9 2 2 2" xfId="4838" xr:uid="{00000000-0005-0000-0000-000082A50000}"/>
    <cellStyle name="Valuta 3 9 2 2 2 2" xfId="10546" xr:uid="{00000000-0005-0000-0000-000083A50000}"/>
    <cellStyle name="Valuta 3 9 2 2 2 2 2" xfId="21964" xr:uid="{00000000-0005-0000-0000-000084A50000}"/>
    <cellStyle name="Valuta 3 9 2 2 2 2 2 2" xfId="44801" xr:uid="{00000000-0005-0000-0000-000085A50000}"/>
    <cellStyle name="Valuta 3 9 2 2 2 2 3" xfId="33384" xr:uid="{00000000-0005-0000-0000-000086A50000}"/>
    <cellStyle name="Valuta 3 9 2 2 2 3" xfId="16256" xr:uid="{00000000-0005-0000-0000-000087A50000}"/>
    <cellStyle name="Valuta 3 9 2 2 2 3 2" xfId="39093" xr:uid="{00000000-0005-0000-0000-000088A50000}"/>
    <cellStyle name="Valuta 3 9 2 2 2 4" xfId="27676" xr:uid="{00000000-0005-0000-0000-000089A50000}"/>
    <cellStyle name="Valuta 3 9 2 2 3" xfId="7693" xr:uid="{00000000-0005-0000-0000-00008AA50000}"/>
    <cellStyle name="Valuta 3 9 2 2 3 2" xfId="19110" xr:uid="{00000000-0005-0000-0000-00008BA50000}"/>
    <cellStyle name="Valuta 3 9 2 2 3 2 2" xfId="41947" xr:uid="{00000000-0005-0000-0000-00008CA50000}"/>
    <cellStyle name="Valuta 3 9 2 2 3 3" xfId="30530" xr:uid="{00000000-0005-0000-0000-00008DA50000}"/>
    <cellStyle name="Valuta 3 9 2 2 4" xfId="13402" xr:uid="{00000000-0005-0000-0000-00008EA50000}"/>
    <cellStyle name="Valuta 3 9 2 2 4 2" xfId="36239" xr:uid="{00000000-0005-0000-0000-00008FA50000}"/>
    <cellStyle name="Valuta 3 9 2 2 5" xfId="24822" xr:uid="{00000000-0005-0000-0000-000090A50000}"/>
    <cellStyle name="Valuta 3 9 2 3" xfId="3411" xr:uid="{00000000-0005-0000-0000-000091A50000}"/>
    <cellStyle name="Valuta 3 9 2 3 2" xfId="9120" xr:uid="{00000000-0005-0000-0000-000092A50000}"/>
    <cellStyle name="Valuta 3 9 2 3 2 2" xfId="20537" xr:uid="{00000000-0005-0000-0000-000093A50000}"/>
    <cellStyle name="Valuta 3 9 2 3 2 2 2" xfId="43374" xr:uid="{00000000-0005-0000-0000-000094A50000}"/>
    <cellStyle name="Valuta 3 9 2 3 2 3" xfId="31957" xr:uid="{00000000-0005-0000-0000-000095A50000}"/>
    <cellStyle name="Valuta 3 9 2 3 3" xfId="14829" xr:uid="{00000000-0005-0000-0000-000096A50000}"/>
    <cellStyle name="Valuta 3 9 2 3 3 2" xfId="37666" xr:uid="{00000000-0005-0000-0000-000097A50000}"/>
    <cellStyle name="Valuta 3 9 2 3 4" xfId="26249" xr:uid="{00000000-0005-0000-0000-000098A50000}"/>
    <cellStyle name="Valuta 3 9 2 4" xfId="6266" xr:uid="{00000000-0005-0000-0000-000099A50000}"/>
    <cellStyle name="Valuta 3 9 2 4 2" xfId="17683" xr:uid="{00000000-0005-0000-0000-00009AA50000}"/>
    <cellStyle name="Valuta 3 9 2 4 2 2" xfId="40520" xr:uid="{00000000-0005-0000-0000-00009BA50000}"/>
    <cellStyle name="Valuta 3 9 2 4 3" xfId="29103" xr:uid="{00000000-0005-0000-0000-00009CA50000}"/>
    <cellStyle name="Valuta 3 9 2 5" xfId="11975" xr:uid="{00000000-0005-0000-0000-00009DA50000}"/>
    <cellStyle name="Valuta 3 9 2 5 2" xfId="34812" xr:uid="{00000000-0005-0000-0000-00009EA50000}"/>
    <cellStyle name="Valuta 3 9 2 6" xfId="23395" xr:uid="{00000000-0005-0000-0000-00009FA50000}"/>
    <cellStyle name="Valuta 3 9 3" xfId="608" xr:uid="{00000000-0005-0000-0000-0000A0A50000}"/>
    <cellStyle name="Valuta 3 9 3 2" xfId="2189" xr:uid="{00000000-0005-0000-0000-0000A1A50000}"/>
    <cellStyle name="Valuta 3 9 3 2 2" xfId="5045" xr:uid="{00000000-0005-0000-0000-0000A2A50000}"/>
    <cellStyle name="Valuta 3 9 3 2 2 2" xfId="10753" xr:uid="{00000000-0005-0000-0000-0000A3A50000}"/>
    <cellStyle name="Valuta 3 9 3 2 2 2 2" xfId="22171" xr:uid="{00000000-0005-0000-0000-0000A4A50000}"/>
    <cellStyle name="Valuta 3 9 3 2 2 2 2 2" xfId="45008" xr:uid="{00000000-0005-0000-0000-0000A5A50000}"/>
    <cellStyle name="Valuta 3 9 3 2 2 2 3" xfId="33591" xr:uid="{00000000-0005-0000-0000-0000A6A50000}"/>
    <cellStyle name="Valuta 3 9 3 2 2 3" xfId="16463" xr:uid="{00000000-0005-0000-0000-0000A7A50000}"/>
    <cellStyle name="Valuta 3 9 3 2 2 3 2" xfId="39300" xr:uid="{00000000-0005-0000-0000-0000A8A50000}"/>
    <cellStyle name="Valuta 3 9 3 2 2 4" xfId="27883" xr:uid="{00000000-0005-0000-0000-0000A9A50000}"/>
    <cellStyle name="Valuta 3 9 3 2 3" xfId="7900" xr:uid="{00000000-0005-0000-0000-0000AAA50000}"/>
    <cellStyle name="Valuta 3 9 3 2 3 2" xfId="19317" xr:uid="{00000000-0005-0000-0000-0000ABA50000}"/>
    <cellStyle name="Valuta 3 9 3 2 3 2 2" xfId="42154" xr:uid="{00000000-0005-0000-0000-0000ACA50000}"/>
    <cellStyle name="Valuta 3 9 3 2 3 3" xfId="30737" xr:uid="{00000000-0005-0000-0000-0000ADA50000}"/>
    <cellStyle name="Valuta 3 9 3 2 4" xfId="13609" xr:uid="{00000000-0005-0000-0000-0000AEA50000}"/>
    <cellStyle name="Valuta 3 9 3 2 4 2" xfId="36446" xr:uid="{00000000-0005-0000-0000-0000AFA50000}"/>
    <cellStyle name="Valuta 3 9 3 2 5" xfId="25029" xr:uid="{00000000-0005-0000-0000-0000B0A50000}"/>
    <cellStyle name="Valuta 3 9 3 3" xfId="3618" xr:uid="{00000000-0005-0000-0000-0000B1A50000}"/>
    <cellStyle name="Valuta 3 9 3 3 2" xfId="9327" xr:uid="{00000000-0005-0000-0000-0000B2A50000}"/>
    <cellStyle name="Valuta 3 9 3 3 2 2" xfId="20744" xr:uid="{00000000-0005-0000-0000-0000B3A50000}"/>
    <cellStyle name="Valuta 3 9 3 3 2 2 2" xfId="43581" xr:uid="{00000000-0005-0000-0000-0000B4A50000}"/>
    <cellStyle name="Valuta 3 9 3 3 2 3" xfId="32164" xr:uid="{00000000-0005-0000-0000-0000B5A50000}"/>
    <cellStyle name="Valuta 3 9 3 3 3" xfId="15036" xr:uid="{00000000-0005-0000-0000-0000B6A50000}"/>
    <cellStyle name="Valuta 3 9 3 3 3 2" xfId="37873" xr:uid="{00000000-0005-0000-0000-0000B7A50000}"/>
    <cellStyle name="Valuta 3 9 3 3 4" xfId="26456" xr:uid="{00000000-0005-0000-0000-0000B8A50000}"/>
    <cellStyle name="Valuta 3 9 3 4" xfId="6473" xr:uid="{00000000-0005-0000-0000-0000B9A50000}"/>
    <cellStyle name="Valuta 3 9 3 4 2" xfId="17890" xr:uid="{00000000-0005-0000-0000-0000BAA50000}"/>
    <cellStyle name="Valuta 3 9 3 4 2 2" xfId="40727" xr:uid="{00000000-0005-0000-0000-0000BBA50000}"/>
    <cellStyle name="Valuta 3 9 3 4 3" xfId="29310" xr:uid="{00000000-0005-0000-0000-0000BCA50000}"/>
    <cellStyle name="Valuta 3 9 3 5" xfId="12182" xr:uid="{00000000-0005-0000-0000-0000BDA50000}"/>
    <cellStyle name="Valuta 3 9 3 5 2" xfId="35019" xr:uid="{00000000-0005-0000-0000-0000BEA50000}"/>
    <cellStyle name="Valuta 3 9 3 6" xfId="23602" xr:uid="{00000000-0005-0000-0000-0000BFA50000}"/>
    <cellStyle name="Valuta 3 9 4" xfId="871" xr:uid="{00000000-0005-0000-0000-0000C0A50000}"/>
    <cellStyle name="Valuta 3 9 4 2" xfId="2406" xr:uid="{00000000-0005-0000-0000-0000C1A50000}"/>
    <cellStyle name="Valuta 3 9 4 2 2" xfId="5262" xr:uid="{00000000-0005-0000-0000-0000C2A50000}"/>
    <cellStyle name="Valuta 3 9 4 2 2 2" xfId="10970" xr:uid="{00000000-0005-0000-0000-0000C3A50000}"/>
    <cellStyle name="Valuta 3 9 4 2 2 2 2" xfId="22388" xr:uid="{00000000-0005-0000-0000-0000C4A50000}"/>
    <cellStyle name="Valuta 3 9 4 2 2 2 2 2" xfId="45225" xr:uid="{00000000-0005-0000-0000-0000C5A50000}"/>
    <cellStyle name="Valuta 3 9 4 2 2 2 3" xfId="33808" xr:uid="{00000000-0005-0000-0000-0000C6A50000}"/>
    <cellStyle name="Valuta 3 9 4 2 2 3" xfId="16680" xr:uid="{00000000-0005-0000-0000-0000C7A50000}"/>
    <cellStyle name="Valuta 3 9 4 2 2 3 2" xfId="39517" xr:uid="{00000000-0005-0000-0000-0000C8A50000}"/>
    <cellStyle name="Valuta 3 9 4 2 2 4" xfId="28100" xr:uid="{00000000-0005-0000-0000-0000C9A50000}"/>
    <cellStyle name="Valuta 3 9 4 2 3" xfId="8117" xr:uid="{00000000-0005-0000-0000-0000CAA50000}"/>
    <cellStyle name="Valuta 3 9 4 2 3 2" xfId="19534" xr:uid="{00000000-0005-0000-0000-0000CBA50000}"/>
    <cellStyle name="Valuta 3 9 4 2 3 2 2" xfId="42371" xr:uid="{00000000-0005-0000-0000-0000CCA50000}"/>
    <cellStyle name="Valuta 3 9 4 2 3 3" xfId="30954" xr:uid="{00000000-0005-0000-0000-0000CDA50000}"/>
    <cellStyle name="Valuta 3 9 4 2 4" xfId="13826" xr:uid="{00000000-0005-0000-0000-0000CEA50000}"/>
    <cellStyle name="Valuta 3 9 4 2 4 2" xfId="36663" xr:uid="{00000000-0005-0000-0000-0000CFA50000}"/>
    <cellStyle name="Valuta 3 9 4 2 5" xfId="25246" xr:uid="{00000000-0005-0000-0000-0000D0A50000}"/>
    <cellStyle name="Valuta 3 9 4 3" xfId="3835" xr:uid="{00000000-0005-0000-0000-0000D1A50000}"/>
    <cellStyle name="Valuta 3 9 4 3 2" xfId="9544" xr:uid="{00000000-0005-0000-0000-0000D2A50000}"/>
    <cellStyle name="Valuta 3 9 4 3 2 2" xfId="20961" xr:uid="{00000000-0005-0000-0000-0000D3A50000}"/>
    <cellStyle name="Valuta 3 9 4 3 2 2 2" xfId="43798" xr:uid="{00000000-0005-0000-0000-0000D4A50000}"/>
    <cellStyle name="Valuta 3 9 4 3 2 3" xfId="32381" xr:uid="{00000000-0005-0000-0000-0000D5A50000}"/>
    <cellStyle name="Valuta 3 9 4 3 3" xfId="15253" xr:uid="{00000000-0005-0000-0000-0000D6A50000}"/>
    <cellStyle name="Valuta 3 9 4 3 3 2" xfId="38090" xr:uid="{00000000-0005-0000-0000-0000D7A50000}"/>
    <cellStyle name="Valuta 3 9 4 3 4" xfId="26673" xr:uid="{00000000-0005-0000-0000-0000D8A50000}"/>
    <cellStyle name="Valuta 3 9 4 4" xfId="6690" xr:uid="{00000000-0005-0000-0000-0000D9A50000}"/>
    <cellStyle name="Valuta 3 9 4 4 2" xfId="18107" xr:uid="{00000000-0005-0000-0000-0000DAA50000}"/>
    <cellStyle name="Valuta 3 9 4 4 2 2" xfId="40944" xr:uid="{00000000-0005-0000-0000-0000DBA50000}"/>
    <cellStyle name="Valuta 3 9 4 4 3" xfId="29527" xr:uid="{00000000-0005-0000-0000-0000DCA50000}"/>
    <cellStyle name="Valuta 3 9 4 5" xfId="12399" xr:uid="{00000000-0005-0000-0000-0000DDA50000}"/>
    <cellStyle name="Valuta 3 9 4 5 2" xfId="35236" xr:uid="{00000000-0005-0000-0000-0000DEA50000}"/>
    <cellStyle name="Valuta 3 9 4 6" xfId="23819" xr:uid="{00000000-0005-0000-0000-0000DFA50000}"/>
    <cellStyle name="Valuta 3 9 5" xfId="1118" xr:uid="{00000000-0005-0000-0000-0000E0A50000}"/>
    <cellStyle name="Valuta 3 9 5 2" xfId="2623" xr:uid="{00000000-0005-0000-0000-0000E1A50000}"/>
    <cellStyle name="Valuta 3 9 5 2 2" xfId="5479" xr:uid="{00000000-0005-0000-0000-0000E2A50000}"/>
    <cellStyle name="Valuta 3 9 5 2 2 2" xfId="11187" xr:uid="{00000000-0005-0000-0000-0000E3A50000}"/>
    <cellStyle name="Valuta 3 9 5 2 2 2 2" xfId="22605" xr:uid="{00000000-0005-0000-0000-0000E4A50000}"/>
    <cellStyle name="Valuta 3 9 5 2 2 2 2 2" xfId="45442" xr:uid="{00000000-0005-0000-0000-0000E5A50000}"/>
    <cellStyle name="Valuta 3 9 5 2 2 2 3" xfId="34025" xr:uid="{00000000-0005-0000-0000-0000E6A50000}"/>
    <cellStyle name="Valuta 3 9 5 2 2 3" xfId="16897" xr:uid="{00000000-0005-0000-0000-0000E7A50000}"/>
    <cellStyle name="Valuta 3 9 5 2 2 3 2" xfId="39734" xr:uid="{00000000-0005-0000-0000-0000E8A50000}"/>
    <cellStyle name="Valuta 3 9 5 2 2 4" xfId="28317" xr:uid="{00000000-0005-0000-0000-0000E9A50000}"/>
    <cellStyle name="Valuta 3 9 5 2 3" xfId="8334" xr:uid="{00000000-0005-0000-0000-0000EAA50000}"/>
    <cellStyle name="Valuta 3 9 5 2 3 2" xfId="19751" xr:uid="{00000000-0005-0000-0000-0000EBA50000}"/>
    <cellStyle name="Valuta 3 9 5 2 3 2 2" xfId="42588" xr:uid="{00000000-0005-0000-0000-0000ECA50000}"/>
    <cellStyle name="Valuta 3 9 5 2 3 3" xfId="31171" xr:uid="{00000000-0005-0000-0000-0000EDA50000}"/>
    <cellStyle name="Valuta 3 9 5 2 4" xfId="14043" xr:uid="{00000000-0005-0000-0000-0000EEA50000}"/>
    <cellStyle name="Valuta 3 9 5 2 4 2" xfId="36880" xr:uid="{00000000-0005-0000-0000-0000EFA50000}"/>
    <cellStyle name="Valuta 3 9 5 2 5" xfId="25463" xr:uid="{00000000-0005-0000-0000-0000F0A50000}"/>
    <cellStyle name="Valuta 3 9 5 3" xfId="4052" xr:uid="{00000000-0005-0000-0000-0000F1A50000}"/>
    <cellStyle name="Valuta 3 9 5 3 2" xfId="9761" xr:uid="{00000000-0005-0000-0000-0000F2A50000}"/>
    <cellStyle name="Valuta 3 9 5 3 2 2" xfId="21178" xr:uid="{00000000-0005-0000-0000-0000F3A50000}"/>
    <cellStyle name="Valuta 3 9 5 3 2 2 2" xfId="44015" xr:uid="{00000000-0005-0000-0000-0000F4A50000}"/>
    <cellStyle name="Valuta 3 9 5 3 2 3" xfId="32598" xr:uid="{00000000-0005-0000-0000-0000F5A50000}"/>
    <cellStyle name="Valuta 3 9 5 3 3" xfId="15470" xr:uid="{00000000-0005-0000-0000-0000F6A50000}"/>
    <cellStyle name="Valuta 3 9 5 3 3 2" xfId="38307" xr:uid="{00000000-0005-0000-0000-0000F7A50000}"/>
    <cellStyle name="Valuta 3 9 5 3 4" xfId="26890" xr:uid="{00000000-0005-0000-0000-0000F8A50000}"/>
    <cellStyle name="Valuta 3 9 5 4" xfId="6907" xr:uid="{00000000-0005-0000-0000-0000F9A50000}"/>
    <cellStyle name="Valuta 3 9 5 4 2" xfId="18324" xr:uid="{00000000-0005-0000-0000-0000FAA50000}"/>
    <cellStyle name="Valuta 3 9 5 4 2 2" xfId="41161" xr:uid="{00000000-0005-0000-0000-0000FBA50000}"/>
    <cellStyle name="Valuta 3 9 5 4 3" xfId="29744" xr:uid="{00000000-0005-0000-0000-0000FCA50000}"/>
    <cellStyle name="Valuta 3 9 5 5" xfId="12616" xr:uid="{00000000-0005-0000-0000-0000FDA50000}"/>
    <cellStyle name="Valuta 3 9 5 5 2" xfId="35453" xr:uid="{00000000-0005-0000-0000-0000FEA50000}"/>
    <cellStyle name="Valuta 3 9 5 6" xfId="24036" xr:uid="{00000000-0005-0000-0000-0000FFA50000}"/>
    <cellStyle name="Valuta 3 9 6" xfId="1365" xr:uid="{00000000-0005-0000-0000-000000A60000}"/>
    <cellStyle name="Valuta 3 9 6 2" xfId="2840" xr:uid="{00000000-0005-0000-0000-000001A60000}"/>
    <cellStyle name="Valuta 3 9 6 2 2" xfId="5696" xr:uid="{00000000-0005-0000-0000-000002A60000}"/>
    <cellStyle name="Valuta 3 9 6 2 2 2" xfId="11404" xr:uid="{00000000-0005-0000-0000-000003A60000}"/>
    <cellStyle name="Valuta 3 9 6 2 2 2 2" xfId="22822" xr:uid="{00000000-0005-0000-0000-000004A60000}"/>
    <cellStyle name="Valuta 3 9 6 2 2 2 2 2" xfId="45659" xr:uid="{00000000-0005-0000-0000-000005A60000}"/>
    <cellStyle name="Valuta 3 9 6 2 2 2 3" xfId="34242" xr:uid="{00000000-0005-0000-0000-000006A60000}"/>
    <cellStyle name="Valuta 3 9 6 2 2 3" xfId="17114" xr:uid="{00000000-0005-0000-0000-000007A60000}"/>
    <cellStyle name="Valuta 3 9 6 2 2 3 2" xfId="39951" xr:uid="{00000000-0005-0000-0000-000008A60000}"/>
    <cellStyle name="Valuta 3 9 6 2 2 4" xfId="28534" xr:uid="{00000000-0005-0000-0000-000009A60000}"/>
    <cellStyle name="Valuta 3 9 6 2 3" xfId="8551" xr:uid="{00000000-0005-0000-0000-00000AA60000}"/>
    <cellStyle name="Valuta 3 9 6 2 3 2" xfId="19968" xr:uid="{00000000-0005-0000-0000-00000BA60000}"/>
    <cellStyle name="Valuta 3 9 6 2 3 2 2" xfId="42805" xr:uid="{00000000-0005-0000-0000-00000CA60000}"/>
    <cellStyle name="Valuta 3 9 6 2 3 3" xfId="31388" xr:uid="{00000000-0005-0000-0000-00000DA60000}"/>
    <cellStyle name="Valuta 3 9 6 2 4" xfId="14260" xr:uid="{00000000-0005-0000-0000-00000EA60000}"/>
    <cellStyle name="Valuta 3 9 6 2 4 2" xfId="37097" xr:uid="{00000000-0005-0000-0000-00000FA60000}"/>
    <cellStyle name="Valuta 3 9 6 2 5" xfId="25680" xr:uid="{00000000-0005-0000-0000-000010A60000}"/>
    <cellStyle name="Valuta 3 9 6 3" xfId="4269" xr:uid="{00000000-0005-0000-0000-000011A60000}"/>
    <cellStyle name="Valuta 3 9 6 3 2" xfId="9978" xr:uid="{00000000-0005-0000-0000-000012A60000}"/>
    <cellStyle name="Valuta 3 9 6 3 2 2" xfId="21395" xr:uid="{00000000-0005-0000-0000-000013A60000}"/>
    <cellStyle name="Valuta 3 9 6 3 2 2 2" xfId="44232" xr:uid="{00000000-0005-0000-0000-000014A60000}"/>
    <cellStyle name="Valuta 3 9 6 3 2 3" xfId="32815" xr:uid="{00000000-0005-0000-0000-000015A60000}"/>
    <cellStyle name="Valuta 3 9 6 3 3" xfId="15687" xr:uid="{00000000-0005-0000-0000-000016A60000}"/>
    <cellStyle name="Valuta 3 9 6 3 3 2" xfId="38524" xr:uid="{00000000-0005-0000-0000-000017A60000}"/>
    <cellStyle name="Valuta 3 9 6 3 4" xfId="27107" xr:uid="{00000000-0005-0000-0000-000018A60000}"/>
    <cellStyle name="Valuta 3 9 6 4" xfId="7124" xr:uid="{00000000-0005-0000-0000-000019A60000}"/>
    <cellStyle name="Valuta 3 9 6 4 2" xfId="18541" xr:uid="{00000000-0005-0000-0000-00001AA60000}"/>
    <cellStyle name="Valuta 3 9 6 4 2 2" xfId="41378" xr:uid="{00000000-0005-0000-0000-00001BA60000}"/>
    <cellStyle name="Valuta 3 9 6 4 3" xfId="29961" xr:uid="{00000000-0005-0000-0000-00001CA60000}"/>
    <cellStyle name="Valuta 3 9 6 5" xfId="12833" xr:uid="{00000000-0005-0000-0000-00001DA60000}"/>
    <cellStyle name="Valuta 3 9 6 5 2" xfId="35670" xr:uid="{00000000-0005-0000-0000-00001EA60000}"/>
    <cellStyle name="Valuta 3 9 6 6" xfId="24253" xr:uid="{00000000-0005-0000-0000-00001FA60000}"/>
    <cellStyle name="Valuta 3 9 7" xfId="1612" xr:uid="{00000000-0005-0000-0000-000020A60000}"/>
    <cellStyle name="Valuta 3 9 7 2" xfId="3057" xr:uid="{00000000-0005-0000-0000-000021A60000}"/>
    <cellStyle name="Valuta 3 9 7 2 2" xfId="5913" xr:uid="{00000000-0005-0000-0000-000022A60000}"/>
    <cellStyle name="Valuta 3 9 7 2 2 2" xfId="11621" xr:uid="{00000000-0005-0000-0000-000023A60000}"/>
    <cellStyle name="Valuta 3 9 7 2 2 2 2" xfId="23039" xr:uid="{00000000-0005-0000-0000-000024A60000}"/>
    <cellStyle name="Valuta 3 9 7 2 2 2 2 2" xfId="45876" xr:uid="{00000000-0005-0000-0000-000025A60000}"/>
    <cellStyle name="Valuta 3 9 7 2 2 2 3" xfId="34459" xr:uid="{00000000-0005-0000-0000-000026A60000}"/>
    <cellStyle name="Valuta 3 9 7 2 2 3" xfId="17331" xr:uid="{00000000-0005-0000-0000-000027A60000}"/>
    <cellStyle name="Valuta 3 9 7 2 2 3 2" xfId="40168" xr:uid="{00000000-0005-0000-0000-000028A60000}"/>
    <cellStyle name="Valuta 3 9 7 2 2 4" xfId="28751" xr:uid="{00000000-0005-0000-0000-000029A60000}"/>
    <cellStyle name="Valuta 3 9 7 2 3" xfId="8768" xr:uid="{00000000-0005-0000-0000-00002AA60000}"/>
    <cellStyle name="Valuta 3 9 7 2 3 2" xfId="20185" xr:uid="{00000000-0005-0000-0000-00002BA60000}"/>
    <cellStyle name="Valuta 3 9 7 2 3 2 2" xfId="43022" xr:uid="{00000000-0005-0000-0000-00002CA60000}"/>
    <cellStyle name="Valuta 3 9 7 2 3 3" xfId="31605" xr:uid="{00000000-0005-0000-0000-00002DA60000}"/>
    <cellStyle name="Valuta 3 9 7 2 4" xfId="14477" xr:uid="{00000000-0005-0000-0000-00002EA60000}"/>
    <cellStyle name="Valuta 3 9 7 2 4 2" xfId="37314" xr:uid="{00000000-0005-0000-0000-00002FA60000}"/>
    <cellStyle name="Valuta 3 9 7 2 5" xfId="25897" xr:uid="{00000000-0005-0000-0000-000030A60000}"/>
    <cellStyle name="Valuta 3 9 7 3" xfId="4486" xr:uid="{00000000-0005-0000-0000-000031A60000}"/>
    <cellStyle name="Valuta 3 9 7 3 2" xfId="10195" xr:uid="{00000000-0005-0000-0000-000032A60000}"/>
    <cellStyle name="Valuta 3 9 7 3 2 2" xfId="21612" xr:uid="{00000000-0005-0000-0000-000033A60000}"/>
    <cellStyle name="Valuta 3 9 7 3 2 2 2" xfId="44449" xr:uid="{00000000-0005-0000-0000-000034A60000}"/>
    <cellStyle name="Valuta 3 9 7 3 2 3" xfId="33032" xr:uid="{00000000-0005-0000-0000-000035A60000}"/>
    <cellStyle name="Valuta 3 9 7 3 3" xfId="15904" xr:uid="{00000000-0005-0000-0000-000036A60000}"/>
    <cellStyle name="Valuta 3 9 7 3 3 2" xfId="38741" xr:uid="{00000000-0005-0000-0000-000037A60000}"/>
    <cellStyle name="Valuta 3 9 7 3 4" xfId="27324" xr:uid="{00000000-0005-0000-0000-000038A60000}"/>
    <cellStyle name="Valuta 3 9 7 4" xfId="7341" xr:uid="{00000000-0005-0000-0000-000039A60000}"/>
    <cellStyle name="Valuta 3 9 7 4 2" xfId="18758" xr:uid="{00000000-0005-0000-0000-00003AA60000}"/>
    <cellStyle name="Valuta 3 9 7 4 2 2" xfId="41595" xr:uid="{00000000-0005-0000-0000-00003BA60000}"/>
    <cellStyle name="Valuta 3 9 7 4 3" xfId="30178" xr:uid="{00000000-0005-0000-0000-00003CA60000}"/>
    <cellStyle name="Valuta 3 9 7 5" xfId="13050" xr:uid="{00000000-0005-0000-0000-00003DA60000}"/>
    <cellStyle name="Valuta 3 9 7 5 2" xfId="35887" xr:uid="{00000000-0005-0000-0000-00003EA60000}"/>
    <cellStyle name="Valuta 3 9 7 6" xfId="24470" xr:uid="{00000000-0005-0000-0000-00003FA60000}"/>
    <cellStyle name="Valuta 3 9 8" xfId="1966" xr:uid="{00000000-0005-0000-0000-000040A60000}"/>
    <cellStyle name="Valuta 3 9 8 2" xfId="4822" xr:uid="{00000000-0005-0000-0000-000041A60000}"/>
    <cellStyle name="Valuta 3 9 8 2 2" xfId="10531" xr:uid="{00000000-0005-0000-0000-000042A60000}"/>
    <cellStyle name="Valuta 3 9 8 2 2 2" xfId="21948" xr:uid="{00000000-0005-0000-0000-000043A60000}"/>
    <cellStyle name="Valuta 3 9 8 2 2 2 2" xfId="44785" xr:uid="{00000000-0005-0000-0000-000044A60000}"/>
    <cellStyle name="Valuta 3 9 8 2 2 3" xfId="33368" xr:uid="{00000000-0005-0000-0000-000045A60000}"/>
    <cellStyle name="Valuta 3 9 8 2 3" xfId="16240" xr:uid="{00000000-0005-0000-0000-000046A60000}"/>
    <cellStyle name="Valuta 3 9 8 2 3 2" xfId="39077" xr:uid="{00000000-0005-0000-0000-000047A60000}"/>
    <cellStyle name="Valuta 3 9 8 2 4" xfId="27660" xr:uid="{00000000-0005-0000-0000-000048A60000}"/>
    <cellStyle name="Valuta 3 9 8 3" xfId="7677" xr:uid="{00000000-0005-0000-0000-000049A60000}"/>
    <cellStyle name="Valuta 3 9 8 3 2" xfId="19094" xr:uid="{00000000-0005-0000-0000-00004AA60000}"/>
    <cellStyle name="Valuta 3 9 8 3 2 2" xfId="41931" xr:uid="{00000000-0005-0000-0000-00004BA60000}"/>
    <cellStyle name="Valuta 3 9 8 3 3" xfId="30514" xr:uid="{00000000-0005-0000-0000-00004CA60000}"/>
    <cellStyle name="Valuta 3 9 8 4" xfId="13386" xr:uid="{00000000-0005-0000-0000-00004DA60000}"/>
    <cellStyle name="Valuta 3 9 8 4 2" xfId="36223" xr:uid="{00000000-0005-0000-0000-00004EA60000}"/>
    <cellStyle name="Valuta 3 9 8 5" xfId="24806" xr:uid="{00000000-0005-0000-0000-00004FA60000}"/>
    <cellStyle name="Valuta 3 9 9" xfId="3395" xr:uid="{00000000-0005-0000-0000-000050A60000}"/>
    <cellStyle name="Valuta 3 9 9 2" xfId="9104" xr:uid="{00000000-0005-0000-0000-000051A60000}"/>
    <cellStyle name="Valuta 3 9 9 2 2" xfId="20521" xr:uid="{00000000-0005-0000-0000-000052A60000}"/>
    <cellStyle name="Valuta 3 9 9 2 2 2" xfId="43358" xr:uid="{00000000-0005-0000-0000-000053A60000}"/>
    <cellStyle name="Valuta 3 9 9 2 3" xfId="31941" xr:uid="{00000000-0005-0000-0000-000054A60000}"/>
    <cellStyle name="Valuta 3 9 9 3" xfId="14813" xr:uid="{00000000-0005-0000-0000-000055A60000}"/>
    <cellStyle name="Valuta 3 9 9 3 2" xfId="37650" xr:uid="{00000000-0005-0000-0000-000056A60000}"/>
    <cellStyle name="Valuta 3 9 9 4" xfId="26233" xr:uid="{00000000-0005-0000-0000-000057A60000}"/>
    <cellStyle name="Valuta 3_Esteso dl" xfId="501" xr:uid="{00000000-0005-0000-0000-000058A60000}"/>
    <cellStyle name="Valuta 4" xfId="16" xr:uid="{00000000-0005-0000-0000-000059A60000}"/>
    <cellStyle name="Valuta 4 10" xfId="1253" xr:uid="{00000000-0005-0000-0000-00005AA60000}"/>
    <cellStyle name="Valuta 4 10 2" xfId="2739" xr:uid="{00000000-0005-0000-0000-00005BA60000}"/>
    <cellStyle name="Valuta 4 10 2 2" xfId="5595" xr:uid="{00000000-0005-0000-0000-00005CA60000}"/>
    <cellStyle name="Valuta 4 10 2 2 2" xfId="11303" xr:uid="{00000000-0005-0000-0000-00005DA60000}"/>
    <cellStyle name="Valuta 4 10 2 2 2 2" xfId="22721" xr:uid="{00000000-0005-0000-0000-00005EA60000}"/>
    <cellStyle name="Valuta 4 10 2 2 2 2 2" xfId="45558" xr:uid="{00000000-0005-0000-0000-00005FA60000}"/>
    <cellStyle name="Valuta 4 10 2 2 2 3" xfId="34141" xr:uid="{00000000-0005-0000-0000-000060A60000}"/>
    <cellStyle name="Valuta 4 10 2 2 3" xfId="17013" xr:uid="{00000000-0005-0000-0000-000061A60000}"/>
    <cellStyle name="Valuta 4 10 2 2 3 2" xfId="39850" xr:uid="{00000000-0005-0000-0000-000062A60000}"/>
    <cellStyle name="Valuta 4 10 2 2 4" xfId="28433" xr:uid="{00000000-0005-0000-0000-000063A60000}"/>
    <cellStyle name="Valuta 4 10 2 3" xfId="8450" xr:uid="{00000000-0005-0000-0000-000064A60000}"/>
    <cellStyle name="Valuta 4 10 2 3 2" xfId="19867" xr:uid="{00000000-0005-0000-0000-000065A60000}"/>
    <cellStyle name="Valuta 4 10 2 3 2 2" xfId="42704" xr:uid="{00000000-0005-0000-0000-000066A60000}"/>
    <cellStyle name="Valuta 4 10 2 3 3" xfId="31287" xr:uid="{00000000-0005-0000-0000-000067A60000}"/>
    <cellStyle name="Valuta 4 10 2 4" xfId="14159" xr:uid="{00000000-0005-0000-0000-000068A60000}"/>
    <cellStyle name="Valuta 4 10 2 4 2" xfId="36996" xr:uid="{00000000-0005-0000-0000-000069A60000}"/>
    <cellStyle name="Valuta 4 10 2 5" xfId="25579" xr:uid="{00000000-0005-0000-0000-00006AA60000}"/>
    <cellStyle name="Valuta 4 10 3" xfId="4168" xr:uid="{00000000-0005-0000-0000-00006BA60000}"/>
    <cellStyle name="Valuta 4 10 3 2" xfId="9877" xr:uid="{00000000-0005-0000-0000-00006CA60000}"/>
    <cellStyle name="Valuta 4 10 3 2 2" xfId="21294" xr:uid="{00000000-0005-0000-0000-00006DA60000}"/>
    <cellStyle name="Valuta 4 10 3 2 2 2" xfId="44131" xr:uid="{00000000-0005-0000-0000-00006EA60000}"/>
    <cellStyle name="Valuta 4 10 3 2 3" xfId="32714" xr:uid="{00000000-0005-0000-0000-00006FA60000}"/>
    <cellStyle name="Valuta 4 10 3 3" xfId="15586" xr:uid="{00000000-0005-0000-0000-000070A60000}"/>
    <cellStyle name="Valuta 4 10 3 3 2" xfId="38423" xr:uid="{00000000-0005-0000-0000-000071A60000}"/>
    <cellStyle name="Valuta 4 10 3 4" xfId="27006" xr:uid="{00000000-0005-0000-0000-000072A60000}"/>
    <cellStyle name="Valuta 4 10 4" xfId="7023" xr:uid="{00000000-0005-0000-0000-000073A60000}"/>
    <cellStyle name="Valuta 4 10 4 2" xfId="18440" xr:uid="{00000000-0005-0000-0000-000074A60000}"/>
    <cellStyle name="Valuta 4 10 4 2 2" xfId="41277" xr:uid="{00000000-0005-0000-0000-000075A60000}"/>
    <cellStyle name="Valuta 4 10 4 3" xfId="29860" xr:uid="{00000000-0005-0000-0000-000076A60000}"/>
    <cellStyle name="Valuta 4 10 5" xfId="12732" xr:uid="{00000000-0005-0000-0000-000077A60000}"/>
    <cellStyle name="Valuta 4 10 5 2" xfId="35569" xr:uid="{00000000-0005-0000-0000-000078A60000}"/>
    <cellStyle name="Valuta 4 10 6" xfId="24152" xr:uid="{00000000-0005-0000-0000-000079A60000}"/>
    <cellStyle name="Valuta 4 11" xfId="1500" xr:uid="{00000000-0005-0000-0000-00007AA60000}"/>
    <cellStyle name="Valuta 4 11 2" xfId="2956" xr:uid="{00000000-0005-0000-0000-00007BA60000}"/>
    <cellStyle name="Valuta 4 11 2 2" xfId="5812" xr:uid="{00000000-0005-0000-0000-00007CA60000}"/>
    <cellStyle name="Valuta 4 11 2 2 2" xfId="11520" xr:uid="{00000000-0005-0000-0000-00007DA60000}"/>
    <cellStyle name="Valuta 4 11 2 2 2 2" xfId="22938" xr:uid="{00000000-0005-0000-0000-00007EA60000}"/>
    <cellStyle name="Valuta 4 11 2 2 2 2 2" xfId="45775" xr:uid="{00000000-0005-0000-0000-00007FA60000}"/>
    <cellStyle name="Valuta 4 11 2 2 2 3" xfId="34358" xr:uid="{00000000-0005-0000-0000-000080A60000}"/>
    <cellStyle name="Valuta 4 11 2 2 3" xfId="17230" xr:uid="{00000000-0005-0000-0000-000081A60000}"/>
    <cellStyle name="Valuta 4 11 2 2 3 2" xfId="40067" xr:uid="{00000000-0005-0000-0000-000082A60000}"/>
    <cellStyle name="Valuta 4 11 2 2 4" xfId="28650" xr:uid="{00000000-0005-0000-0000-000083A60000}"/>
    <cellStyle name="Valuta 4 11 2 3" xfId="8667" xr:uid="{00000000-0005-0000-0000-000084A60000}"/>
    <cellStyle name="Valuta 4 11 2 3 2" xfId="20084" xr:uid="{00000000-0005-0000-0000-000085A60000}"/>
    <cellStyle name="Valuta 4 11 2 3 2 2" xfId="42921" xr:uid="{00000000-0005-0000-0000-000086A60000}"/>
    <cellStyle name="Valuta 4 11 2 3 3" xfId="31504" xr:uid="{00000000-0005-0000-0000-000087A60000}"/>
    <cellStyle name="Valuta 4 11 2 4" xfId="14376" xr:uid="{00000000-0005-0000-0000-000088A60000}"/>
    <cellStyle name="Valuta 4 11 2 4 2" xfId="37213" xr:uid="{00000000-0005-0000-0000-000089A60000}"/>
    <cellStyle name="Valuta 4 11 2 5" xfId="25796" xr:uid="{00000000-0005-0000-0000-00008AA60000}"/>
    <cellStyle name="Valuta 4 11 3" xfId="4385" xr:uid="{00000000-0005-0000-0000-00008BA60000}"/>
    <cellStyle name="Valuta 4 11 3 2" xfId="10094" xr:uid="{00000000-0005-0000-0000-00008CA60000}"/>
    <cellStyle name="Valuta 4 11 3 2 2" xfId="21511" xr:uid="{00000000-0005-0000-0000-00008DA60000}"/>
    <cellStyle name="Valuta 4 11 3 2 2 2" xfId="44348" xr:uid="{00000000-0005-0000-0000-00008EA60000}"/>
    <cellStyle name="Valuta 4 11 3 2 3" xfId="32931" xr:uid="{00000000-0005-0000-0000-00008FA60000}"/>
    <cellStyle name="Valuta 4 11 3 3" xfId="15803" xr:uid="{00000000-0005-0000-0000-000090A60000}"/>
    <cellStyle name="Valuta 4 11 3 3 2" xfId="38640" xr:uid="{00000000-0005-0000-0000-000091A60000}"/>
    <cellStyle name="Valuta 4 11 3 4" xfId="27223" xr:uid="{00000000-0005-0000-0000-000092A60000}"/>
    <cellStyle name="Valuta 4 11 4" xfId="7240" xr:uid="{00000000-0005-0000-0000-000093A60000}"/>
    <cellStyle name="Valuta 4 11 4 2" xfId="18657" xr:uid="{00000000-0005-0000-0000-000094A60000}"/>
    <cellStyle name="Valuta 4 11 4 2 2" xfId="41494" xr:uid="{00000000-0005-0000-0000-000095A60000}"/>
    <cellStyle name="Valuta 4 11 4 3" xfId="30077" xr:uid="{00000000-0005-0000-0000-000096A60000}"/>
    <cellStyle name="Valuta 4 11 5" xfId="12949" xr:uid="{00000000-0005-0000-0000-000097A60000}"/>
    <cellStyle name="Valuta 4 11 5 2" xfId="35786" xr:uid="{00000000-0005-0000-0000-000098A60000}"/>
    <cellStyle name="Valuta 4 11 6" xfId="24369" xr:uid="{00000000-0005-0000-0000-000099A60000}"/>
    <cellStyle name="Valuta 4 12" xfId="159" xr:uid="{00000000-0005-0000-0000-00009AA60000}"/>
    <cellStyle name="Valuta 4 12 2" xfId="1822" xr:uid="{00000000-0005-0000-0000-00009BA60000}"/>
    <cellStyle name="Valuta 4 12 2 2" xfId="4678" xr:uid="{00000000-0005-0000-0000-00009CA60000}"/>
    <cellStyle name="Valuta 4 12 2 2 2" xfId="10387" xr:uid="{00000000-0005-0000-0000-00009DA60000}"/>
    <cellStyle name="Valuta 4 12 2 2 2 2" xfId="21804" xr:uid="{00000000-0005-0000-0000-00009EA60000}"/>
    <cellStyle name="Valuta 4 12 2 2 2 2 2" xfId="44641" xr:uid="{00000000-0005-0000-0000-00009FA60000}"/>
    <cellStyle name="Valuta 4 12 2 2 2 3" xfId="33224" xr:uid="{00000000-0005-0000-0000-0000A0A60000}"/>
    <cellStyle name="Valuta 4 12 2 2 3" xfId="16096" xr:uid="{00000000-0005-0000-0000-0000A1A60000}"/>
    <cellStyle name="Valuta 4 12 2 2 3 2" xfId="38933" xr:uid="{00000000-0005-0000-0000-0000A2A60000}"/>
    <cellStyle name="Valuta 4 12 2 2 4" xfId="27516" xr:uid="{00000000-0005-0000-0000-0000A3A60000}"/>
    <cellStyle name="Valuta 4 12 2 3" xfId="7533" xr:uid="{00000000-0005-0000-0000-0000A4A60000}"/>
    <cellStyle name="Valuta 4 12 2 3 2" xfId="18950" xr:uid="{00000000-0005-0000-0000-0000A5A60000}"/>
    <cellStyle name="Valuta 4 12 2 3 2 2" xfId="41787" xr:uid="{00000000-0005-0000-0000-0000A6A60000}"/>
    <cellStyle name="Valuta 4 12 2 3 3" xfId="30370" xr:uid="{00000000-0005-0000-0000-0000A7A60000}"/>
    <cellStyle name="Valuta 4 12 2 4" xfId="13242" xr:uid="{00000000-0005-0000-0000-0000A8A60000}"/>
    <cellStyle name="Valuta 4 12 2 4 2" xfId="36079" xr:uid="{00000000-0005-0000-0000-0000A9A60000}"/>
    <cellStyle name="Valuta 4 12 2 5" xfId="24662" xr:uid="{00000000-0005-0000-0000-0000AAA60000}"/>
    <cellStyle name="Valuta 4 12 3" xfId="3251" xr:uid="{00000000-0005-0000-0000-0000ABA60000}"/>
    <cellStyle name="Valuta 4 12 3 2" xfId="8960" xr:uid="{00000000-0005-0000-0000-0000ACA60000}"/>
    <cellStyle name="Valuta 4 12 3 2 2" xfId="20377" xr:uid="{00000000-0005-0000-0000-0000ADA60000}"/>
    <cellStyle name="Valuta 4 12 3 2 2 2" xfId="43214" xr:uid="{00000000-0005-0000-0000-0000AEA60000}"/>
    <cellStyle name="Valuta 4 12 3 2 3" xfId="31797" xr:uid="{00000000-0005-0000-0000-0000AFA60000}"/>
    <cellStyle name="Valuta 4 12 3 3" xfId="14669" xr:uid="{00000000-0005-0000-0000-0000B0A60000}"/>
    <cellStyle name="Valuta 4 12 3 3 2" xfId="37506" xr:uid="{00000000-0005-0000-0000-0000B1A60000}"/>
    <cellStyle name="Valuta 4 12 3 4" xfId="26089" xr:uid="{00000000-0005-0000-0000-0000B2A60000}"/>
    <cellStyle name="Valuta 4 12 4" xfId="6106" xr:uid="{00000000-0005-0000-0000-0000B3A60000}"/>
    <cellStyle name="Valuta 4 12 4 2" xfId="17523" xr:uid="{00000000-0005-0000-0000-0000B4A60000}"/>
    <cellStyle name="Valuta 4 12 4 2 2" xfId="40360" xr:uid="{00000000-0005-0000-0000-0000B5A60000}"/>
    <cellStyle name="Valuta 4 12 4 3" xfId="28943" xr:uid="{00000000-0005-0000-0000-0000B6A60000}"/>
    <cellStyle name="Valuta 4 12 5" xfId="11815" xr:uid="{00000000-0005-0000-0000-0000B7A60000}"/>
    <cellStyle name="Valuta 4 12 5 2" xfId="34652" xr:uid="{00000000-0005-0000-0000-0000B8A60000}"/>
    <cellStyle name="Valuta 4 12 6" xfId="23235" xr:uid="{00000000-0005-0000-0000-0000B9A60000}"/>
    <cellStyle name="Valuta 4 2" xfId="119" xr:uid="{00000000-0005-0000-0000-0000BAA60000}"/>
    <cellStyle name="Valuta 4 2 10" xfId="3280" xr:uid="{00000000-0005-0000-0000-0000BBA60000}"/>
    <cellStyle name="Valuta 4 2 10 2" xfId="8989" xr:uid="{00000000-0005-0000-0000-0000BCA60000}"/>
    <cellStyle name="Valuta 4 2 10 2 2" xfId="20406" xr:uid="{00000000-0005-0000-0000-0000BDA60000}"/>
    <cellStyle name="Valuta 4 2 10 2 2 2" xfId="43243" xr:uid="{00000000-0005-0000-0000-0000BEA60000}"/>
    <cellStyle name="Valuta 4 2 10 2 3" xfId="31826" xr:uid="{00000000-0005-0000-0000-0000BFA60000}"/>
    <cellStyle name="Valuta 4 2 10 3" xfId="14698" xr:uid="{00000000-0005-0000-0000-0000C0A60000}"/>
    <cellStyle name="Valuta 4 2 10 3 2" xfId="37535" xr:uid="{00000000-0005-0000-0000-0000C1A60000}"/>
    <cellStyle name="Valuta 4 2 10 4" xfId="26118" xr:uid="{00000000-0005-0000-0000-0000C2A60000}"/>
    <cellStyle name="Valuta 4 2 11" xfId="6135" xr:uid="{00000000-0005-0000-0000-0000C3A60000}"/>
    <cellStyle name="Valuta 4 2 11 2" xfId="17552" xr:uid="{00000000-0005-0000-0000-0000C4A60000}"/>
    <cellStyle name="Valuta 4 2 11 2 2" xfId="40389" xr:uid="{00000000-0005-0000-0000-0000C5A60000}"/>
    <cellStyle name="Valuta 4 2 11 3" xfId="28972" xr:uid="{00000000-0005-0000-0000-0000C6A60000}"/>
    <cellStyle name="Valuta 4 2 12" xfId="11844" xr:uid="{00000000-0005-0000-0000-0000C7A60000}"/>
    <cellStyle name="Valuta 4 2 12 2" xfId="34681" xr:uid="{00000000-0005-0000-0000-0000C8A60000}"/>
    <cellStyle name="Valuta 4 2 13" xfId="23264" xr:uid="{00000000-0005-0000-0000-0000C9A60000}"/>
    <cellStyle name="Valuta 4 2 14" xfId="206" xr:uid="{00000000-0005-0000-0000-0000CAA60000}"/>
    <cellStyle name="Valuta 4 2 2" xfId="258" xr:uid="{00000000-0005-0000-0000-0000CBA60000}"/>
    <cellStyle name="Valuta 4 2 2 10" xfId="6173" xr:uid="{00000000-0005-0000-0000-0000CCA60000}"/>
    <cellStyle name="Valuta 4 2 2 10 2" xfId="17590" xr:uid="{00000000-0005-0000-0000-0000CDA60000}"/>
    <cellStyle name="Valuta 4 2 2 10 2 2" xfId="40427" xr:uid="{00000000-0005-0000-0000-0000CEA60000}"/>
    <cellStyle name="Valuta 4 2 2 10 3" xfId="29010" xr:uid="{00000000-0005-0000-0000-0000CFA60000}"/>
    <cellStyle name="Valuta 4 2 2 11" xfId="11882" xr:uid="{00000000-0005-0000-0000-0000D0A60000}"/>
    <cellStyle name="Valuta 4 2 2 11 2" xfId="34719" xr:uid="{00000000-0005-0000-0000-0000D1A60000}"/>
    <cellStyle name="Valuta 4 2 2 12" xfId="23302" xr:uid="{00000000-0005-0000-0000-0000D2A60000}"/>
    <cellStyle name="Valuta 4 2 2 2" xfId="423" xr:uid="{00000000-0005-0000-0000-0000D3A60000}"/>
    <cellStyle name="Valuta 4 2 2 2 10" xfId="12015" xr:uid="{00000000-0005-0000-0000-0000D4A60000}"/>
    <cellStyle name="Valuta 4 2 2 2 10 2" xfId="34852" xr:uid="{00000000-0005-0000-0000-0000D5A60000}"/>
    <cellStyle name="Valuta 4 2 2 2 11" xfId="23435" xr:uid="{00000000-0005-0000-0000-0000D6A60000}"/>
    <cellStyle name="Valuta 4 2 2 2 2" xfId="677" xr:uid="{00000000-0005-0000-0000-0000D7A60000}"/>
    <cellStyle name="Valuta 4 2 2 2 2 2" xfId="2239" xr:uid="{00000000-0005-0000-0000-0000D8A60000}"/>
    <cellStyle name="Valuta 4 2 2 2 2 2 2" xfId="5095" xr:uid="{00000000-0005-0000-0000-0000D9A60000}"/>
    <cellStyle name="Valuta 4 2 2 2 2 2 2 2" xfId="10803" xr:uid="{00000000-0005-0000-0000-0000DAA60000}"/>
    <cellStyle name="Valuta 4 2 2 2 2 2 2 2 2" xfId="22221" xr:uid="{00000000-0005-0000-0000-0000DBA60000}"/>
    <cellStyle name="Valuta 4 2 2 2 2 2 2 2 2 2" xfId="45058" xr:uid="{00000000-0005-0000-0000-0000DCA60000}"/>
    <cellStyle name="Valuta 4 2 2 2 2 2 2 2 3" xfId="33641" xr:uid="{00000000-0005-0000-0000-0000DDA60000}"/>
    <cellStyle name="Valuta 4 2 2 2 2 2 2 3" xfId="16513" xr:uid="{00000000-0005-0000-0000-0000DEA60000}"/>
    <cellStyle name="Valuta 4 2 2 2 2 2 2 3 2" xfId="39350" xr:uid="{00000000-0005-0000-0000-0000DFA60000}"/>
    <cellStyle name="Valuta 4 2 2 2 2 2 2 4" xfId="27933" xr:uid="{00000000-0005-0000-0000-0000E0A60000}"/>
    <cellStyle name="Valuta 4 2 2 2 2 2 3" xfId="7950" xr:uid="{00000000-0005-0000-0000-0000E1A60000}"/>
    <cellStyle name="Valuta 4 2 2 2 2 2 3 2" xfId="19367" xr:uid="{00000000-0005-0000-0000-0000E2A60000}"/>
    <cellStyle name="Valuta 4 2 2 2 2 2 3 2 2" xfId="42204" xr:uid="{00000000-0005-0000-0000-0000E3A60000}"/>
    <cellStyle name="Valuta 4 2 2 2 2 2 3 3" xfId="30787" xr:uid="{00000000-0005-0000-0000-0000E4A60000}"/>
    <cellStyle name="Valuta 4 2 2 2 2 2 4" xfId="13659" xr:uid="{00000000-0005-0000-0000-0000E5A60000}"/>
    <cellStyle name="Valuta 4 2 2 2 2 2 4 2" xfId="36496" xr:uid="{00000000-0005-0000-0000-0000E6A60000}"/>
    <cellStyle name="Valuta 4 2 2 2 2 2 5" xfId="25079" xr:uid="{00000000-0005-0000-0000-0000E7A60000}"/>
    <cellStyle name="Valuta 4 2 2 2 2 3" xfId="3668" xr:uid="{00000000-0005-0000-0000-0000E8A60000}"/>
    <cellStyle name="Valuta 4 2 2 2 2 3 2" xfId="9377" xr:uid="{00000000-0005-0000-0000-0000E9A60000}"/>
    <cellStyle name="Valuta 4 2 2 2 2 3 2 2" xfId="20794" xr:uid="{00000000-0005-0000-0000-0000EAA60000}"/>
    <cellStyle name="Valuta 4 2 2 2 2 3 2 2 2" xfId="43631" xr:uid="{00000000-0005-0000-0000-0000EBA60000}"/>
    <cellStyle name="Valuta 4 2 2 2 2 3 2 3" xfId="32214" xr:uid="{00000000-0005-0000-0000-0000ECA60000}"/>
    <cellStyle name="Valuta 4 2 2 2 2 3 3" xfId="15086" xr:uid="{00000000-0005-0000-0000-0000EDA60000}"/>
    <cellStyle name="Valuta 4 2 2 2 2 3 3 2" xfId="37923" xr:uid="{00000000-0005-0000-0000-0000EEA60000}"/>
    <cellStyle name="Valuta 4 2 2 2 2 3 4" xfId="26506" xr:uid="{00000000-0005-0000-0000-0000EFA60000}"/>
    <cellStyle name="Valuta 4 2 2 2 2 4" xfId="6523" xr:uid="{00000000-0005-0000-0000-0000F0A60000}"/>
    <cellStyle name="Valuta 4 2 2 2 2 4 2" xfId="17940" xr:uid="{00000000-0005-0000-0000-0000F1A60000}"/>
    <cellStyle name="Valuta 4 2 2 2 2 4 2 2" xfId="40777" xr:uid="{00000000-0005-0000-0000-0000F2A60000}"/>
    <cellStyle name="Valuta 4 2 2 2 2 4 3" xfId="29360" xr:uid="{00000000-0005-0000-0000-0000F3A60000}"/>
    <cellStyle name="Valuta 4 2 2 2 2 5" xfId="12232" xr:uid="{00000000-0005-0000-0000-0000F4A60000}"/>
    <cellStyle name="Valuta 4 2 2 2 2 5 2" xfId="35069" xr:uid="{00000000-0005-0000-0000-0000F5A60000}"/>
    <cellStyle name="Valuta 4 2 2 2 2 6" xfId="23652" xr:uid="{00000000-0005-0000-0000-0000F6A60000}"/>
    <cellStyle name="Valuta 4 2 2 2 3" xfId="937" xr:uid="{00000000-0005-0000-0000-0000F7A60000}"/>
    <cellStyle name="Valuta 4 2 2 2 3 2" xfId="2456" xr:uid="{00000000-0005-0000-0000-0000F8A60000}"/>
    <cellStyle name="Valuta 4 2 2 2 3 2 2" xfId="5312" xr:uid="{00000000-0005-0000-0000-0000F9A60000}"/>
    <cellStyle name="Valuta 4 2 2 2 3 2 2 2" xfId="11020" xr:uid="{00000000-0005-0000-0000-0000FAA60000}"/>
    <cellStyle name="Valuta 4 2 2 2 3 2 2 2 2" xfId="22438" xr:uid="{00000000-0005-0000-0000-0000FBA60000}"/>
    <cellStyle name="Valuta 4 2 2 2 3 2 2 2 2 2" xfId="45275" xr:uid="{00000000-0005-0000-0000-0000FCA60000}"/>
    <cellStyle name="Valuta 4 2 2 2 3 2 2 2 3" xfId="33858" xr:uid="{00000000-0005-0000-0000-0000FDA60000}"/>
    <cellStyle name="Valuta 4 2 2 2 3 2 2 3" xfId="16730" xr:uid="{00000000-0005-0000-0000-0000FEA60000}"/>
    <cellStyle name="Valuta 4 2 2 2 3 2 2 3 2" xfId="39567" xr:uid="{00000000-0005-0000-0000-0000FFA60000}"/>
    <cellStyle name="Valuta 4 2 2 2 3 2 2 4" xfId="28150" xr:uid="{00000000-0005-0000-0000-000000A70000}"/>
    <cellStyle name="Valuta 4 2 2 2 3 2 3" xfId="8167" xr:uid="{00000000-0005-0000-0000-000001A70000}"/>
    <cellStyle name="Valuta 4 2 2 2 3 2 3 2" xfId="19584" xr:uid="{00000000-0005-0000-0000-000002A70000}"/>
    <cellStyle name="Valuta 4 2 2 2 3 2 3 2 2" xfId="42421" xr:uid="{00000000-0005-0000-0000-000003A70000}"/>
    <cellStyle name="Valuta 4 2 2 2 3 2 3 3" xfId="31004" xr:uid="{00000000-0005-0000-0000-000004A70000}"/>
    <cellStyle name="Valuta 4 2 2 2 3 2 4" xfId="13876" xr:uid="{00000000-0005-0000-0000-000005A70000}"/>
    <cellStyle name="Valuta 4 2 2 2 3 2 4 2" xfId="36713" xr:uid="{00000000-0005-0000-0000-000006A70000}"/>
    <cellStyle name="Valuta 4 2 2 2 3 2 5" xfId="25296" xr:uid="{00000000-0005-0000-0000-000007A70000}"/>
    <cellStyle name="Valuta 4 2 2 2 3 3" xfId="3885" xr:uid="{00000000-0005-0000-0000-000008A70000}"/>
    <cellStyle name="Valuta 4 2 2 2 3 3 2" xfId="9594" xr:uid="{00000000-0005-0000-0000-000009A70000}"/>
    <cellStyle name="Valuta 4 2 2 2 3 3 2 2" xfId="21011" xr:uid="{00000000-0005-0000-0000-00000AA70000}"/>
    <cellStyle name="Valuta 4 2 2 2 3 3 2 2 2" xfId="43848" xr:uid="{00000000-0005-0000-0000-00000BA70000}"/>
    <cellStyle name="Valuta 4 2 2 2 3 3 2 3" xfId="32431" xr:uid="{00000000-0005-0000-0000-00000CA70000}"/>
    <cellStyle name="Valuta 4 2 2 2 3 3 3" xfId="15303" xr:uid="{00000000-0005-0000-0000-00000DA70000}"/>
    <cellStyle name="Valuta 4 2 2 2 3 3 3 2" xfId="38140" xr:uid="{00000000-0005-0000-0000-00000EA70000}"/>
    <cellStyle name="Valuta 4 2 2 2 3 3 4" xfId="26723" xr:uid="{00000000-0005-0000-0000-00000FA70000}"/>
    <cellStyle name="Valuta 4 2 2 2 3 4" xfId="6740" xr:uid="{00000000-0005-0000-0000-000010A70000}"/>
    <cellStyle name="Valuta 4 2 2 2 3 4 2" xfId="18157" xr:uid="{00000000-0005-0000-0000-000011A70000}"/>
    <cellStyle name="Valuta 4 2 2 2 3 4 2 2" xfId="40994" xr:uid="{00000000-0005-0000-0000-000012A70000}"/>
    <cellStyle name="Valuta 4 2 2 2 3 4 3" xfId="29577" xr:uid="{00000000-0005-0000-0000-000013A70000}"/>
    <cellStyle name="Valuta 4 2 2 2 3 5" xfId="12449" xr:uid="{00000000-0005-0000-0000-000014A70000}"/>
    <cellStyle name="Valuta 4 2 2 2 3 5 2" xfId="35286" xr:uid="{00000000-0005-0000-0000-000015A70000}"/>
    <cellStyle name="Valuta 4 2 2 2 3 6" xfId="23869" xr:uid="{00000000-0005-0000-0000-000016A70000}"/>
    <cellStyle name="Valuta 4 2 2 2 4" xfId="1184" xr:uid="{00000000-0005-0000-0000-000017A70000}"/>
    <cellStyle name="Valuta 4 2 2 2 4 2" xfId="2673" xr:uid="{00000000-0005-0000-0000-000018A70000}"/>
    <cellStyle name="Valuta 4 2 2 2 4 2 2" xfId="5529" xr:uid="{00000000-0005-0000-0000-000019A70000}"/>
    <cellStyle name="Valuta 4 2 2 2 4 2 2 2" xfId="11237" xr:uid="{00000000-0005-0000-0000-00001AA70000}"/>
    <cellStyle name="Valuta 4 2 2 2 4 2 2 2 2" xfId="22655" xr:uid="{00000000-0005-0000-0000-00001BA70000}"/>
    <cellStyle name="Valuta 4 2 2 2 4 2 2 2 2 2" xfId="45492" xr:uid="{00000000-0005-0000-0000-00001CA70000}"/>
    <cellStyle name="Valuta 4 2 2 2 4 2 2 2 3" xfId="34075" xr:uid="{00000000-0005-0000-0000-00001DA70000}"/>
    <cellStyle name="Valuta 4 2 2 2 4 2 2 3" xfId="16947" xr:uid="{00000000-0005-0000-0000-00001EA70000}"/>
    <cellStyle name="Valuta 4 2 2 2 4 2 2 3 2" xfId="39784" xr:uid="{00000000-0005-0000-0000-00001FA70000}"/>
    <cellStyle name="Valuta 4 2 2 2 4 2 2 4" xfId="28367" xr:uid="{00000000-0005-0000-0000-000020A70000}"/>
    <cellStyle name="Valuta 4 2 2 2 4 2 3" xfId="8384" xr:uid="{00000000-0005-0000-0000-000021A70000}"/>
    <cellStyle name="Valuta 4 2 2 2 4 2 3 2" xfId="19801" xr:uid="{00000000-0005-0000-0000-000022A70000}"/>
    <cellStyle name="Valuta 4 2 2 2 4 2 3 2 2" xfId="42638" xr:uid="{00000000-0005-0000-0000-000023A70000}"/>
    <cellStyle name="Valuta 4 2 2 2 4 2 3 3" xfId="31221" xr:uid="{00000000-0005-0000-0000-000024A70000}"/>
    <cellStyle name="Valuta 4 2 2 2 4 2 4" xfId="14093" xr:uid="{00000000-0005-0000-0000-000025A70000}"/>
    <cellStyle name="Valuta 4 2 2 2 4 2 4 2" xfId="36930" xr:uid="{00000000-0005-0000-0000-000026A70000}"/>
    <cellStyle name="Valuta 4 2 2 2 4 2 5" xfId="25513" xr:uid="{00000000-0005-0000-0000-000027A70000}"/>
    <cellStyle name="Valuta 4 2 2 2 4 3" xfId="4102" xr:uid="{00000000-0005-0000-0000-000028A70000}"/>
    <cellStyle name="Valuta 4 2 2 2 4 3 2" xfId="9811" xr:uid="{00000000-0005-0000-0000-000029A70000}"/>
    <cellStyle name="Valuta 4 2 2 2 4 3 2 2" xfId="21228" xr:uid="{00000000-0005-0000-0000-00002AA70000}"/>
    <cellStyle name="Valuta 4 2 2 2 4 3 2 2 2" xfId="44065" xr:uid="{00000000-0005-0000-0000-00002BA70000}"/>
    <cellStyle name="Valuta 4 2 2 2 4 3 2 3" xfId="32648" xr:uid="{00000000-0005-0000-0000-00002CA70000}"/>
    <cellStyle name="Valuta 4 2 2 2 4 3 3" xfId="15520" xr:uid="{00000000-0005-0000-0000-00002DA70000}"/>
    <cellStyle name="Valuta 4 2 2 2 4 3 3 2" xfId="38357" xr:uid="{00000000-0005-0000-0000-00002EA70000}"/>
    <cellStyle name="Valuta 4 2 2 2 4 3 4" xfId="26940" xr:uid="{00000000-0005-0000-0000-00002FA70000}"/>
    <cellStyle name="Valuta 4 2 2 2 4 4" xfId="6957" xr:uid="{00000000-0005-0000-0000-000030A70000}"/>
    <cellStyle name="Valuta 4 2 2 2 4 4 2" xfId="18374" xr:uid="{00000000-0005-0000-0000-000031A70000}"/>
    <cellStyle name="Valuta 4 2 2 2 4 4 2 2" xfId="41211" xr:uid="{00000000-0005-0000-0000-000032A70000}"/>
    <cellStyle name="Valuta 4 2 2 2 4 4 3" xfId="29794" xr:uid="{00000000-0005-0000-0000-000033A70000}"/>
    <cellStyle name="Valuta 4 2 2 2 4 5" xfId="12666" xr:uid="{00000000-0005-0000-0000-000034A70000}"/>
    <cellStyle name="Valuta 4 2 2 2 4 5 2" xfId="35503" xr:uid="{00000000-0005-0000-0000-000035A70000}"/>
    <cellStyle name="Valuta 4 2 2 2 4 6" xfId="24086" xr:uid="{00000000-0005-0000-0000-000036A70000}"/>
    <cellStyle name="Valuta 4 2 2 2 5" xfId="1431" xr:uid="{00000000-0005-0000-0000-000037A70000}"/>
    <cellStyle name="Valuta 4 2 2 2 5 2" xfId="2890" xr:uid="{00000000-0005-0000-0000-000038A70000}"/>
    <cellStyle name="Valuta 4 2 2 2 5 2 2" xfId="5746" xr:uid="{00000000-0005-0000-0000-000039A70000}"/>
    <cellStyle name="Valuta 4 2 2 2 5 2 2 2" xfId="11454" xr:uid="{00000000-0005-0000-0000-00003AA70000}"/>
    <cellStyle name="Valuta 4 2 2 2 5 2 2 2 2" xfId="22872" xr:uid="{00000000-0005-0000-0000-00003BA70000}"/>
    <cellStyle name="Valuta 4 2 2 2 5 2 2 2 2 2" xfId="45709" xr:uid="{00000000-0005-0000-0000-00003CA70000}"/>
    <cellStyle name="Valuta 4 2 2 2 5 2 2 2 3" xfId="34292" xr:uid="{00000000-0005-0000-0000-00003DA70000}"/>
    <cellStyle name="Valuta 4 2 2 2 5 2 2 3" xfId="17164" xr:uid="{00000000-0005-0000-0000-00003EA70000}"/>
    <cellStyle name="Valuta 4 2 2 2 5 2 2 3 2" xfId="40001" xr:uid="{00000000-0005-0000-0000-00003FA70000}"/>
    <cellStyle name="Valuta 4 2 2 2 5 2 2 4" xfId="28584" xr:uid="{00000000-0005-0000-0000-000040A70000}"/>
    <cellStyle name="Valuta 4 2 2 2 5 2 3" xfId="8601" xr:uid="{00000000-0005-0000-0000-000041A70000}"/>
    <cellStyle name="Valuta 4 2 2 2 5 2 3 2" xfId="20018" xr:uid="{00000000-0005-0000-0000-000042A70000}"/>
    <cellStyle name="Valuta 4 2 2 2 5 2 3 2 2" xfId="42855" xr:uid="{00000000-0005-0000-0000-000043A70000}"/>
    <cellStyle name="Valuta 4 2 2 2 5 2 3 3" xfId="31438" xr:uid="{00000000-0005-0000-0000-000044A70000}"/>
    <cellStyle name="Valuta 4 2 2 2 5 2 4" xfId="14310" xr:uid="{00000000-0005-0000-0000-000045A70000}"/>
    <cellStyle name="Valuta 4 2 2 2 5 2 4 2" xfId="37147" xr:uid="{00000000-0005-0000-0000-000046A70000}"/>
    <cellStyle name="Valuta 4 2 2 2 5 2 5" xfId="25730" xr:uid="{00000000-0005-0000-0000-000047A70000}"/>
    <cellStyle name="Valuta 4 2 2 2 5 3" xfId="4319" xr:uid="{00000000-0005-0000-0000-000048A70000}"/>
    <cellStyle name="Valuta 4 2 2 2 5 3 2" xfId="10028" xr:uid="{00000000-0005-0000-0000-000049A70000}"/>
    <cellStyle name="Valuta 4 2 2 2 5 3 2 2" xfId="21445" xr:uid="{00000000-0005-0000-0000-00004AA70000}"/>
    <cellStyle name="Valuta 4 2 2 2 5 3 2 2 2" xfId="44282" xr:uid="{00000000-0005-0000-0000-00004BA70000}"/>
    <cellStyle name="Valuta 4 2 2 2 5 3 2 3" xfId="32865" xr:uid="{00000000-0005-0000-0000-00004CA70000}"/>
    <cellStyle name="Valuta 4 2 2 2 5 3 3" xfId="15737" xr:uid="{00000000-0005-0000-0000-00004DA70000}"/>
    <cellStyle name="Valuta 4 2 2 2 5 3 3 2" xfId="38574" xr:uid="{00000000-0005-0000-0000-00004EA70000}"/>
    <cellStyle name="Valuta 4 2 2 2 5 3 4" xfId="27157" xr:uid="{00000000-0005-0000-0000-00004FA70000}"/>
    <cellStyle name="Valuta 4 2 2 2 5 4" xfId="7174" xr:uid="{00000000-0005-0000-0000-000050A70000}"/>
    <cellStyle name="Valuta 4 2 2 2 5 4 2" xfId="18591" xr:uid="{00000000-0005-0000-0000-000051A70000}"/>
    <cellStyle name="Valuta 4 2 2 2 5 4 2 2" xfId="41428" xr:uid="{00000000-0005-0000-0000-000052A70000}"/>
    <cellStyle name="Valuta 4 2 2 2 5 4 3" xfId="30011" xr:uid="{00000000-0005-0000-0000-000053A70000}"/>
    <cellStyle name="Valuta 4 2 2 2 5 5" xfId="12883" xr:uid="{00000000-0005-0000-0000-000054A70000}"/>
    <cellStyle name="Valuta 4 2 2 2 5 5 2" xfId="35720" xr:uid="{00000000-0005-0000-0000-000055A70000}"/>
    <cellStyle name="Valuta 4 2 2 2 5 6" xfId="24303" xr:uid="{00000000-0005-0000-0000-000056A70000}"/>
    <cellStyle name="Valuta 4 2 2 2 6" xfId="1678" xr:uid="{00000000-0005-0000-0000-000057A70000}"/>
    <cellStyle name="Valuta 4 2 2 2 6 2" xfId="3107" xr:uid="{00000000-0005-0000-0000-000058A70000}"/>
    <cellStyle name="Valuta 4 2 2 2 6 2 2" xfId="5963" xr:uid="{00000000-0005-0000-0000-000059A70000}"/>
    <cellStyle name="Valuta 4 2 2 2 6 2 2 2" xfId="11671" xr:uid="{00000000-0005-0000-0000-00005AA70000}"/>
    <cellStyle name="Valuta 4 2 2 2 6 2 2 2 2" xfId="23089" xr:uid="{00000000-0005-0000-0000-00005BA70000}"/>
    <cellStyle name="Valuta 4 2 2 2 6 2 2 2 2 2" xfId="45926" xr:uid="{00000000-0005-0000-0000-00005CA70000}"/>
    <cellStyle name="Valuta 4 2 2 2 6 2 2 2 3" xfId="34509" xr:uid="{00000000-0005-0000-0000-00005DA70000}"/>
    <cellStyle name="Valuta 4 2 2 2 6 2 2 3" xfId="17381" xr:uid="{00000000-0005-0000-0000-00005EA70000}"/>
    <cellStyle name="Valuta 4 2 2 2 6 2 2 3 2" xfId="40218" xr:uid="{00000000-0005-0000-0000-00005FA70000}"/>
    <cellStyle name="Valuta 4 2 2 2 6 2 2 4" xfId="28801" xr:uid="{00000000-0005-0000-0000-000060A70000}"/>
    <cellStyle name="Valuta 4 2 2 2 6 2 3" xfId="8818" xr:uid="{00000000-0005-0000-0000-000061A70000}"/>
    <cellStyle name="Valuta 4 2 2 2 6 2 3 2" xfId="20235" xr:uid="{00000000-0005-0000-0000-000062A70000}"/>
    <cellStyle name="Valuta 4 2 2 2 6 2 3 2 2" xfId="43072" xr:uid="{00000000-0005-0000-0000-000063A70000}"/>
    <cellStyle name="Valuta 4 2 2 2 6 2 3 3" xfId="31655" xr:uid="{00000000-0005-0000-0000-000064A70000}"/>
    <cellStyle name="Valuta 4 2 2 2 6 2 4" xfId="14527" xr:uid="{00000000-0005-0000-0000-000065A70000}"/>
    <cellStyle name="Valuta 4 2 2 2 6 2 4 2" xfId="37364" xr:uid="{00000000-0005-0000-0000-000066A70000}"/>
    <cellStyle name="Valuta 4 2 2 2 6 2 5" xfId="25947" xr:uid="{00000000-0005-0000-0000-000067A70000}"/>
    <cellStyle name="Valuta 4 2 2 2 6 3" xfId="4536" xr:uid="{00000000-0005-0000-0000-000068A70000}"/>
    <cellStyle name="Valuta 4 2 2 2 6 3 2" xfId="10245" xr:uid="{00000000-0005-0000-0000-000069A70000}"/>
    <cellStyle name="Valuta 4 2 2 2 6 3 2 2" xfId="21662" xr:uid="{00000000-0005-0000-0000-00006AA70000}"/>
    <cellStyle name="Valuta 4 2 2 2 6 3 2 2 2" xfId="44499" xr:uid="{00000000-0005-0000-0000-00006BA70000}"/>
    <cellStyle name="Valuta 4 2 2 2 6 3 2 3" xfId="33082" xr:uid="{00000000-0005-0000-0000-00006CA70000}"/>
    <cellStyle name="Valuta 4 2 2 2 6 3 3" xfId="15954" xr:uid="{00000000-0005-0000-0000-00006DA70000}"/>
    <cellStyle name="Valuta 4 2 2 2 6 3 3 2" xfId="38791" xr:uid="{00000000-0005-0000-0000-00006EA70000}"/>
    <cellStyle name="Valuta 4 2 2 2 6 3 4" xfId="27374" xr:uid="{00000000-0005-0000-0000-00006FA70000}"/>
    <cellStyle name="Valuta 4 2 2 2 6 4" xfId="7391" xr:uid="{00000000-0005-0000-0000-000070A70000}"/>
    <cellStyle name="Valuta 4 2 2 2 6 4 2" xfId="18808" xr:uid="{00000000-0005-0000-0000-000071A70000}"/>
    <cellStyle name="Valuta 4 2 2 2 6 4 2 2" xfId="41645" xr:uid="{00000000-0005-0000-0000-000072A70000}"/>
    <cellStyle name="Valuta 4 2 2 2 6 4 3" xfId="30228" xr:uid="{00000000-0005-0000-0000-000073A70000}"/>
    <cellStyle name="Valuta 4 2 2 2 6 5" xfId="13100" xr:uid="{00000000-0005-0000-0000-000074A70000}"/>
    <cellStyle name="Valuta 4 2 2 2 6 5 2" xfId="35937" xr:uid="{00000000-0005-0000-0000-000075A70000}"/>
    <cellStyle name="Valuta 4 2 2 2 6 6" xfId="24520" xr:uid="{00000000-0005-0000-0000-000076A70000}"/>
    <cellStyle name="Valuta 4 2 2 2 7" xfId="2022" xr:uid="{00000000-0005-0000-0000-000077A70000}"/>
    <cellStyle name="Valuta 4 2 2 2 7 2" xfId="4878" xr:uid="{00000000-0005-0000-0000-000078A70000}"/>
    <cellStyle name="Valuta 4 2 2 2 7 2 2" xfId="10586" xr:uid="{00000000-0005-0000-0000-000079A70000}"/>
    <cellStyle name="Valuta 4 2 2 2 7 2 2 2" xfId="22004" xr:uid="{00000000-0005-0000-0000-00007AA70000}"/>
    <cellStyle name="Valuta 4 2 2 2 7 2 2 2 2" xfId="44841" xr:uid="{00000000-0005-0000-0000-00007BA70000}"/>
    <cellStyle name="Valuta 4 2 2 2 7 2 2 3" xfId="33424" xr:uid="{00000000-0005-0000-0000-00007CA70000}"/>
    <cellStyle name="Valuta 4 2 2 2 7 2 3" xfId="16296" xr:uid="{00000000-0005-0000-0000-00007DA70000}"/>
    <cellStyle name="Valuta 4 2 2 2 7 2 3 2" xfId="39133" xr:uid="{00000000-0005-0000-0000-00007EA70000}"/>
    <cellStyle name="Valuta 4 2 2 2 7 2 4" xfId="27716" xr:uid="{00000000-0005-0000-0000-00007FA70000}"/>
    <cellStyle name="Valuta 4 2 2 2 7 3" xfId="7733" xr:uid="{00000000-0005-0000-0000-000080A70000}"/>
    <cellStyle name="Valuta 4 2 2 2 7 3 2" xfId="19150" xr:uid="{00000000-0005-0000-0000-000081A70000}"/>
    <cellStyle name="Valuta 4 2 2 2 7 3 2 2" xfId="41987" xr:uid="{00000000-0005-0000-0000-000082A70000}"/>
    <cellStyle name="Valuta 4 2 2 2 7 3 3" xfId="30570" xr:uid="{00000000-0005-0000-0000-000083A70000}"/>
    <cellStyle name="Valuta 4 2 2 2 7 4" xfId="13442" xr:uid="{00000000-0005-0000-0000-000084A70000}"/>
    <cellStyle name="Valuta 4 2 2 2 7 4 2" xfId="36279" xr:uid="{00000000-0005-0000-0000-000085A70000}"/>
    <cellStyle name="Valuta 4 2 2 2 7 5" xfId="24862" xr:uid="{00000000-0005-0000-0000-000086A70000}"/>
    <cellStyle name="Valuta 4 2 2 2 8" xfId="3451" xr:uid="{00000000-0005-0000-0000-000087A70000}"/>
    <cellStyle name="Valuta 4 2 2 2 8 2" xfId="9160" xr:uid="{00000000-0005-0000-0000-000088A70000}"/>
    <cellStyle name="Valuta 4 2 2 2 8 2 2" xfId="20577" xr:uid="{00000000-0005-0000-0000-000089A70000}"/>
    <cellStyle name="Valuta 4 2 2 2 8 2 2 2" xfId="43414" xr:uid="{00000000-0005-0000-0000-00008AA70000}"/>
    <cellStyle name="Valuta 4 2 2 2 8 2 3" xfId="31997" xr:uid="{00000000-0005-0000-0000-00008BA70000}"/>
    <cellStyle name="Valuta 4 2 2 2 8 3" xfId="14869" xr:uid="{00000000-0005-0000-0000-00008CA70000}"/>
    <cellStyle name="Valuta 4 2 2 2 8 3 2" xfId="37706" xr:uid="{00000000-0005-0000-0000-00008DA70000}"/>
    <cellStyle name="Valuta 4 2 2 2 8 4" xfId="26289" xr:uid="{00000000-0005-0000-0000-00008EA70000}"/>
    <cellStyle name="Valuta 4 2 2 2 9" xfId="6306" xr:uid="{00000000-0005-0000-0000-00008FA70000}"/>
    <cellStyle name="Valuta 4 2 2 2 9 2" xfId="17723" xr:uid="{00000000-0005-0000-0000-000090A70000}"/>
    <cellStyle name="Valuta 4 2 2 2 9 2 2" xfId="40560" xr:uid="{00000000-0005-0000-0000-000091A70000}"/>
    <cellStyle name="Valuta 4 2 2 2 9 3" xfId="29143" xr:uid="{00000000-0005-0000-0000-000092A70000}"/>
    <cellStyle name="Valuta 4 2 2 3" xfId="543" xr:uid="{00000000-0005-0000-0000-000093A70000}"/>
    <cellStyle name="Valuta 4 2 2 3 2" xfId="2125" xr:uid="{00000000-0005-0000-0000-000094A70000}"/>
    <cellStyle name="Valuta 4 2 2 3 2 2" xfId="4981" xr:uid="{00000000-0005-0000-0000-000095A70000}"/>
    <cellStyle name="Valuta 4 2 2 3 2 2 2" xfId="10689" xr:uid="{00000000-0005-0000-0000-000096A70000}"/>
    <cellStyle name="Valuta 4 2 2 3 2 2 2 2" xfId="22107" xr:uid="{00000000-0005-0000-0000-000097A70000}"/>
    <cellStyle name="Valuta 4 2 2 3 2 2 2 2 2" xfId="44944" xr:uid="{00000000-0005-0000-0000-000098A70000}"/>
    <cellStyle name="Valuta 4 2 2 3 2 2 2 3" xfId="33527" xr:uid="{00000000-0005-0000-0000-000099A70000}"/>
    <cellStyle name="Valuta 4 2 2 3 2 2 3" xfId="16399" xr:uid="{00000000-0005-0000-0000-00009AA70000}"/>
    <cellStyle name="Valuta 4 2 2 3 2 2 3 2" xfId="39236" xr:uid="{00000000-0005-0000-0000-00009BA70000}"/>
    <cellStyle name="Valuta 4 2 2 3 2 2 4" xfId="27819" xr:uid="{00000000-0005-0000-0000-00009CA70000}"/>
    <cellStyle name="Valuta 4 2 2 3 2 3" xfId="7836" xr:uid="{00000000-0005-0000-0000-00009DA70000}"/>
    <cellStyle name="Valuta 4 2 2 3 2 3 2" xfId="19253" xr:uid="{00000000-0005-0000-0000-00009EA70000}"/>
    <cellStyle name="Valuta 4 2 2 3 2 3 2 2" xfId="42090" xr:uid="{00000000-0005-0000-0000-00009FA70000}"/>
    <cellStyle name="Valuta 4 2 2 3 2 3 3" xfId="30673" xr:uid="{00000000-0005-0000-0000-0000A0A70000}"/>
    <cellStyle name="Valuta 4 2 2 3 2 4" xfId="13545" xr:uid="{00000000-0005-0000-0000-0000A1A70000}"/>
    <cellStyle name="Valuta 4 2 2 3 2 4 2" xfId="36382" xr:uid="{00000000-0005-0000-0000-0000A2A70000}"/>
    <cellStyle name="Valuta 4 2 2 3 2 5" xfId="24965" xr:uid="{00000000-0005-0000-0000-0000A3A70000}"/>
    <cellStyle name="Valuta 4 2 2 3 3" xfId="3554" xr:uid="{00000000-0005-0000-0000-0000A4A70000}"/>
    <cellStyle name="Valuta 4 2 2 3 3 2" xfId="9263" xr:uid="{00000000-0005-0000-0000-0000A5A70000}"/>
    <cellStyle name="Valuta 4 2 2 3 3 2 2" xfId="20680" xr:uid="{00000000-0005-0000-0000-0000A6A70000}"/>
    <cellStyle name="Valuta 4 2 2 3 3 2 2 2" xfId="43517" xr:uid="{00000000-0005-0000-0000-0000A7A70000}"/>
    <cellStyle name="Valuta 4 2 2 3 3 2 3" xfId="32100" xr:uid="{00000000-0005-0000-0000-0000A8A70000}"/>
    <cellStyle name="Valuta 4 2 2 3 3 3" xfId="14972" xr:uid="{00000000-0005-0000-0000-0000A9A70000}"/>
    <cellStyle name="Valuta 4 2 2 3 3 3 2" xfId="37809" xr:uid="{00000000-0005-0000-0000-0000AAA70000}"/>
    <cellStyle name="Valuta 4 2 2 3 3 4" xfId="26392" xr:uid="{00000000-0005-0000-0000-0000ABA70000}"/>
    <cellStyle name="Valuta 4 2 2 3 4" xfId="6409" xr:uid="{00000000-0005-0000-0000-0000ACA70000}"/>
    <cellStyle name="Valuta 4 2 2 3 4 2" xfId="17826" xr:uid="{00000000-0005-0000-0000-0000ADA70000}"/>
    <cellStyle name="Valuta 4 2 2 3 4 2 2" xfId="40663" xr:uid="{00000000-0005-0000-0000-0000AEA70000}"/>
    <cellStyle name="Valuta 4 2 2 3 4 3" xfId="29246" xr:uid="{00000000-0005-0000-0000-0000AFA70000}"/>
    <cellStyle name="Valuta 4 2 2 3 5" xfId="12118" xr:uid="{00000000-0005-0000-0000-0000B0A70000}"/>
    <cellStyle name="Valuta 4 2 2 3 5 2" xfId="34955" xr:uid="{00000000-0005-0000-0000-0000B1A70000}"/>
    <cellStyle name="Valuta 4 2 2 3 6" xfId="23538" xr:uid="{00000000-0005-0000-0000-0000B2A70000}"/>
    <cellStyle name="Valuta 4 2 2 4" xfId="806" xr:uid="{00000000-0005-0000-0000-0000B3A70000}"/>
    <cellStyle name="Valuta 4 2 2 4 2" xfId="2342" xr:uid="{00000000-0005-0000-0000-0000B4A70000}"/>
    <cellStyle name="Valuta 4 2 2 4 2 2" xfId="5198" xr:uid="{00000000-0005-0000-0000-0000B5A70000}"/>
    <cellStyle name="Valuta 4 2 2 4 2 2 2" xfId="10906" xr:uid="{00000000-0005-0000-0000-0000B6A70000}"/>
    <cellStyle name="Valuta 4 2 2 4 2 2 2 2" xfId="22324" xr:uid="{00000000-0005-0000-0000-0000B7A70000}"/>
    <cellStyle name="Valuta 4 2 2 4 2 2 2 2 2" xfId="45161" xr:uid="{00000000-0005-0000-0000-0000B8A70000}"/>
    <cellStyle name="Valuta 4 2 2 4 2 2 2 3" xfId="33744" xr:uid="{00000000-0005-0000-0000-0000B9A70000}"/>
    <cellStyle name="Valuta 4 2 2 4 2 2 3" xfId="16616" xr:uid="{00000000-0005-0000-0000-0000BAA70000}"/>
    <cellStyle name="Valuta 4 2 2 4 2 2 3 2" xfId="39453" xr:uid="{00000000-0005-0000-0000-0000BBA70000}"/>
    <cellStyle name="Valuta 4 2 2 4 2 2 4" xfId="28036" xr:uid="{00000000-0005-0000-0000-0000BCA70000}"/>
    <cellStyle name="Valuta 4 2 2 4 2 3" xfId="8053" xr:uid="{00000000-0005-0000-0000-0000BDA70000}"/>
    <cellStyle name="Valuta 4 2 2 4 2 3 2" xfId="19470" xr:uid="{00000000-0005-0000-0000-0000BEA70000}"/>
    <cellStyle name="Valuta 4 2 2 4 2 3 2 2" xfId="42307" xr:uid="{00000000-0005-0000-0000-0000BFA70000}"/>
    <cellStyle name="Valuta 4 2 2 4 2 3 3" xfId="30890" xr:uid="{00000000-0005-0000-0000-0000C0A70000}"/>
    <cellStyle name="Valuta 4 2 2 4 2 4" xfId="13762" xr:uid="{00000000-0005-0000-0000-0000C1A70000}"/>
    <cellStyle name="Valuta 4 2 2 4 2 4 2" xfId="36599" xr:uid="{00000000-0005-0000-0000-0000C2A70000}"/>
    <cellStyle name="Valuta 4 2 2 4 2 5" xfId="25182" xr:uid="{00000000-0005-0000-0000-0000C3A70000}"/>
    <cellStyle name="Valuta 4 2 2 4 3" xfId="3771" xr:uid="{00000000-0005-0000-0000-0000C4A70000}"/>
    <cellStyle name="Valuta 4 2 2 4 3 2" xfId="9480" xr:uid="{00000000-0005-0000-0000-0000C5A70000}"/>
    <cellStyle name="Valuta 4 2 2 4 3 2 2" xfId="20897" xr:uid="{00000000-0005-0000-0000-0000C6A70000}"/>
    <cellStyle name="Valuta 4 2 2 4 3 2 2 2" xfId="43734" xr:uid="{00000000-0005-0000-0000-0000C7A70000}"/>
    <cellStyle name="Valuta 4 2 2 4 3 2 3" xfId="32317" xr:uid="{00000000-0005-0000-0000-0000C8A70000}"/>
    <cellStyle name="Valuta 4 2 2 4 3 3" xfId="15189" xr:uid="{00000000-0005-0000-0000-0000C9A70000}"/>
    <cellStyle name="Valuta 4 2 2 4 3 3 2" xfId="38026" xr:uid="{00000000-0005-0000-0000-0000CAA70000}"/>
    <cellStyle name="Valuta 4 2 2 4 3 4" xfId="26609" xr:uid="{00000000-0005-0000-0000-0000CBA70000}"/>
    <cellStyle name="Valuta 4 2 2 4 4" xfId="6626" xr:uid="{00000000-0005-0000-0000-0000CCA70000}"/>
    <cellStyle name="Valuta 4 2 2 4 4 2" xfId="18043" xr:uid="{00000000-0005-0000-0000-0000CDA70000}"/>
    <cellStyle name="Valuta 4 2 2 4 4 2 2" xfId="40880" xr:uid="{00000000-0005-0000-0000-0000CEA70000}"/>
    <cellStyle name="Valuta 4 2 2 4 4 3" xfId="29463" xr:uid="{00000000-0005-0000-0000-0000CFA70000}"/>
    <cellStyle name="Valuta 4 2 2 4 5" xfId="12335" xr:uid="{00000000-0005-0000-0000-0000D0A70000}"/>
    <cellStyle name="Valuta 4 2 2 4 5 2" xfId="35172" xr:uid="{00000000-0005-0000-0000-0000D1A70000}"/>
    <cellStyle name="Valuta 4 2 2 4 6" xfId="23755" xr:uid="{00000000-0005-0000-0000-0000D2A70000}"/>
    <cellStyle name="Valuta 4 2 2 5" xfId="1053" xr:uid="{00000000-0005-0000-0000-0000D3A70000}"/>
    <cellStyle name="Valuta 4 2 2 5 2" xfId="2559" xr:uid="{00000000-0005-0000-0000-0000D4A70000}"/>
    <cellStyle name="Valuta 4 2 2 5 2 2" xfId="5415" xr:uid="{00000000-0005-0000-0000-0000D5A70000}"/>
    <cellStyle name="Valuta 4 2 2 5 2 2 2" xfId="11123" xr:uid="{00000000-0005-0000-0000-0000D6A70000}"/>
    <cellStyle name="Valuta 4 2 2 5 2 2 2 2" xfId="22541" xr:uid="{00000000-0005-0000-0000-0000D7A70000}"/>
    <cellStyle name="Valuta 4 2 2 5 2 2 2 2 2" xfId="45378" xr:uid="{00000000-0005-0000-0000-0000D8A70000}"/>
    <cellStyle name="Valuta 4 2 2 5 2 2 2 3" xfId="33961" xr:uid="{00000000-0005-0000-0000-0000D9A70000}"/>
    <cellStyle name="Valuta 4 2 2 5 2 2 3" xfId="16833" xr:uid="{00000000-0005-0000-0000-0000DAA70000}"/>
    <cellStyle name="Valuta 4 2 2 5 2 2 3 2" xfId="39670" xr:uid="{00000000-0005-0000-0000-0000DBA70000}"/>
    <cellStyle name="Valuta 4 2 2 5 2 2 4" xfId="28253" xr:uid="{00000000-0005-0000-0000-0000DCA70000}"/>
    <cellStyle name="Valuta 4 2 2 5 2 3" xfId="8270" xr:uid="{00000000-0005-0000-0000-0000DDA70000}"/>
    <cellStyle name="Valuta 4 2 2 5 2 3 2" xfId="19687" xr:uid="{00000000-0005-0000-0000-0000DEA70000}"/>
    <cellStyle name="Valuta 4 2 2 5 2 3 2 2" xfId="42524" xr:uid="{00000000-0005-0000-0000-0000DFA70000}"/>
    <cellStyle name="Valuta 4 2 2 5 2 3 3" xfId="31107" xr:uid="{00000000-0005-0000-0000-0000E0A70000}"/>
    <cellStyle name="Valuta 4 2 2 5 2 4" xfId="13979" xr:uid="{00000000-0005-0000-0000-0000E1A70000}"/>
    <cellStyle name="Valuta 4 2 2 5 2 4 2" xfId="36816" xr:uid="{00000000-0005-0000-0000-0000E2A70000}"/>
    <cellStyle name="Valuta 4 2 2 5 2 5" xfId="25399" xr:uid="{00000000-0005-0000-0000-0000E3A70000}"/>
    <cellStyle name="Valuta 4 2 2 5 3" xfId="3988" xr:uid="{00000000-0005-0000-0000-0000E4A70000}"/>
    <cellStyle name="Valuta 4 2 2 5 3 2" xfId="9697" xr:uid="{00000000-0005-0000-0000-0000E5A70000}"/>
    <cellStyle name="Valuta 4 2 2 5 3 2 2" xfId="21114" xr:uid="{00000000-0005-0000-0000-0000E6A70000}"/>
    <cellStyle name="Valuta 4 2 2 5 3 2 2 2" xfId="43951" xr:uid="{00000000-0005-0000-0000-0000E7A70000}"/>
    <cellStyle name="Valuta 4 2 2 5 3 2 3" xfId="32534" xr:uid="{00000000-0005-0000-0000-0000E8A70000}"/>
    <cellStyle name="Valuta 4 2 2 5 3 3" xfId="15406" xr:uid="{00000000-0005-0000-0000-0000E9A70000}"/>
    <cellStyle name="Valuta 4 2 2 5 3 3 2" xfId="38243" xr:uid="{00000000-0005-0000-0000-0000EAA70000}"/>
    <cellStyle name="Valuta 4 2 2 5 3 4" xfId="26826" xr:uid="{00000000-0005-0000-0000-0000EBA70000}"/>
    <cellStyle name="Valuta 4 2 2 5 4" xfId="6843" xr:uid="{00000000-0005-0000-0000-0000ECA70000}"/>
    <cellStyle name="Valuta 4 2 2 5 4 2" xfId="18260" xr:uid="{00000000-0005-0000-0000-0000EDA70000}"/>
    <cellStyle name="Valuta 4 2 2 5 4 2 2" xfId="41097" xr:uid="{00000000-0005-0000-0000-0000EEA70000}"/>
    <cellStyle name="Valuta 4 2 2 5 4 3" xfId="29680" xr:uid="{00000000-0005-0000-0000-0000EFA70000}"/>
    <cellStyle name="Valuta 4 2 2 5 5" xfId="12552" xr:uid="{00000000-0005-0000-0000-0000F0A70000}"/>
    <cellStyle name="Valuta 4 2 2 5 5 2" xfId="35389" xr:uid="{00000000-0005-0000-0000-0000F1A70000}"/>
    <cellStyle name="Valuta 4 2 2 5 6" xfId="23972" xr:uid="{00000000-0005-0000-0000-0000F2A70000}"/>
    <cellStyle name="Valuta 4 2 2 6" xfId="1300" xr:uid="{00000000-0005-0000-0000-0000F3A70000}"/>
    <cellStyle name="Valuta 4 2 2 6 2" xfId="2776" xr:uid="{00000000-0005-0000-0000-0000F4A70000}"/>
    <cellStyle name="Valuta 4 2 2 6 2 2" xfId="5632" xr:uid="{00000000-0005-0000-0000-0000F5A70000}"/>
    <cellStyle name="Valuta 4 2 2 6 2 2 2" xfId="11340" xr:uid="{00000000-0005-0000-0000-0000F6A70000}"/>
    <cellStyle name="Valuta 4 2 2 6 2 2 2 2" xfId="22758" xr:uid="{00000000-0005-0000-0000-0000F7A70000}"/>
    <cellStyle name="Valuta 4 2 2 6 2 2 2 2 2" xfId="45595" xr:uid="{00000000-0005-0000-0000-0000F8A70000}"/>
    <cellStyle name="Valuta 4 2 2 6 2 2 2 3" xfId="34178" xr:uid="{00000000-0005-0000-0000-0000F9A70000}"/>
    <cellStyle name="Valuta 4 2 2 6 2 2 3" xfId="17050" xr:uid="{00000000-0005-0000-0000-0000FAA70000}"/>
    <cellStyle name="Valuta 4 2 2 6 2 2 3 2" xfId="39887" xr:uid="{00000000-0005-0000-0000-0000FBA70000}"/>
    <cellStyle name="Valuta 4 2 2 6 2 2 4" xfId="28470" xr:uid="{00000000-0005-0000-0000-0000FCA70000}"/>
    <cellStyle name="Valuta 4 2 2 6 2 3" xfId="8487" xr:uid="{00000000-0005-0000-0000-0000FDA70000}"/>
    <cellStyle name="Valuta 4 2 2 6 2 3 2" xfId="19904" xr:uid="{00000000-0005-0000-0000-0000FEA70000}"/>
    <cellStyle name="Valuta 4 2 2 6 2 3 2 2" xfId="42741" xr:uid="{00000000-0005-0000-0000-0000FFA70000}"/>
    <cellStyle name="Valuta 4 2 2 6 2 3 3" xfId="31324" xr:uid="{00000000-0005-0000-0000-000000A80000}"/>
    <cellStyle name="Valuta 4 2 2 6 2 4" xfId="14196" xr:uid="{00000000-0005-0000-0000-000001A80000}"/>
    <cellStyle name="Valuta 4 2 2 6 2 4 2" xfId="37033" xr:uid="{00000000-0005-0000-0000-000002A80000}"/>
    <cellStyle name="Valuta 4 2 2 6 2 5" xfId="25616" xr:uid="{00000000-0005-0000-0000-000003A80000}"/>
    <cellStyle name="Valuta 4 2 2 6 3" xfId="4205" xr:uid="{00000000-0005-0000-0000-000004A80000}"/>
    <cellStyle name="Valuta 4 2 2 6 3 2" xfId="9914" xr:uid="{00000000-0005-0000-0000-000005A80000}"/>
    <cellStyle name="Valuta 4 2 2 6 3 2 2" xfId="21331" xr:uid="{00000000-0005-0000-0000-000006A80000}"/>
    <cellStyle name="Valuta 4 2 2 6 3 2 2 2" xfId="44168" xr:uid="{00000000-0005-0000-0000-000007A80000}"/>
    <cellStyle name="Valuta 4 2 2 6 3 2 3" xfId="32751" xr:uid="{00000000-0005-0000-0000-000008A80000}"/>
    <cellStyle name="Valuta 4 2 2 6 3 3" xfId="15623" xr:uid="{00000000-0005-0000-0000-000009A80000}"/>
    <cellStyle name="Valuta 4 2 2 6 3 3 2" xfId="38460" xr:uid="{00000000-0005-0000-0000-00000AA80000}"/>
    <cellStyle name="Valuta 4 2 2 6 3 4" xfId="27043" xr:uid="{00000000-0005-0000-0000-00000BA80000}"/>
    <cellStyle name="Valuta 4 2 2 6 4" xfId="7060" xr:uid="{00000000-0005-0000-0000-00000CA80000}"/>
    <cellStyle name="Valuta 4 2 2 6 4 2" xfId="18477" xr:uid="{00000000-0005-0000-0000-00000DA80000}"/>
    <cellStyle name="Valuta 4 2 2 6 4 2 2" xfId="41314" xr:uid="{00000000-0005-0000-0000-00000EA80000}"/>
    <cellStyle name="Valuta 4 2 2 6 4 3" xfId="29897" xr:uid="{00000000-0005-0000-0000-00000FA80000}"/>
    <cellStyle name="Valuta 4 2 2 6 5" xfId="12769" xr:uid="{00000000-0005-0000-0000-000010A80000}"/>
    <cellStyle name="Valuta 4 2 2 6 5 2" xfId="35606" xr:uid="{00000000-0005-0000-0000-000011A80000}"/>
    <cellStyle name="Valuta 4 2 2 6 6" xfId="24189" xr:uid="{00000000-0005-0000-0000-000012A80000}"/>
    <cellStyle name="Valuta 4 2 2 7" xfId="1547" xr:uid="{00000000-0005-0000-0000-000013A80000}"/>
    <cellStyle name="Valuta 4 2 2 7 2" xfId="2993" xr:uid="{00000000-0005-0000-0000-000014A80000}"/>
    <cellStyle name="Valuta 4 2 2 7 2 2" xfId="5849" xr:uid="{00000000-0005-0000-0000-000015A80000}"/>
    <cellStyle name="Valuta 4 2 2 7 2 2 2" xfId="11557" xr:uid="{00000000-0005-0000-0000-000016A80000}"/>
    <cellStyle name="Valuta 4 2 2 7 2 2 2 2" xfId="22975" xr:uid="{00000000-0005-0000-0000-000017A80000}"/>
    <cellStyle name="Valuta 4 2 2 7 2 2 2 2 2" xfId="45812" xr:uid="{00000000-0005-0000-0000-000018A80000}"/>
    <cellStyle name="Valuta 4 2 2 7 2 2 2 3" xfId="34395" xr:uid="{00000000-0005-0000-0000-000019A80000}"/>
    <cellStyle name="Valuta 4 2 2 7 2 2 3" xfId="17267" xr:uid="{00000000-0005-0000-0000-00001AA80000}"/>
    <cellStyle name="Valuta 4 2 2 7 2 2 3 2" xfId="40104" xr:uid="{00000000-0005-0000-0000-00001BA80000}"/>
    <cellStyle name="Valuta 4 2 2 7 2 2 4" xfId="28687" xr:uid="{00000000-0005-0000-0000-00001CA80000}"/>
    <cellStyle name="Valuta 4 2 2 7 2 3" xfId="8704" xr:uid="{00000000-0005-0000-0000-00001DA80000}"/>
    <cellStyle name="Valuta 4 2 2 7 2 3 2" xfId="20121" xr:uid="{00000000-0005-0000-0000-00001EA80000}"/>
    <cellStyle name="Valuta 4 2 2 7 2 3 2 2" xfId="42958" xr:uid="{00000000-0005-0000-0000-00001FA80000}"/>
    <cellStyle name="Valuta 4 2 2 7 2 3 3" xfId="31541" xr:uid="{00000000-0005-0000-0000-000020A80000}"/>
    <cellStyle name="Valuta 4 2 2 7 2 4" xfId="14413" xr:uid="{00000000-0005-0000-0000-000021A80000}"/>
    <cellStyle name="Valuta 4 2 2 7 2 4 2" xfId="37250" xr:uid="{00000000-0005-0000-0000-000022A80000}"/>
    <cellStyle name="Valuta 4 2 2 7 2 5" xfId="25833" xr:uid="{00000000-0005-0000-0000-000023A80000}"/>
    <cellStyle name="Valuta 4 2 2 7 3" xfId="4422" xr:uid="{00000000-0005-0000-0000-000024A80000}"/>
    <cellStyle name="Valuta 4 2 2 7 3 2" xfId="10131" xr:uid="{00000000-0005-0000-0000-000025A80000}"/>
    <cellStyle name="Valuta 4 2 2 7 3 2 2" xfId="21548" xr:uid="{00000000-0005-0000-0000-000026A80000}"/>
    <cellStyle name="Valuta 4 2 2 7 3 2 2 2" xfId="44385" xr:uid="{00000000-0005-0000-0000-000027A80000}"/>
    <cellStyle name="Valuta 4 2 2 7 3 2 3" xfId="32968" xr:uid="{00000000-0005-0000-0000-000028A80000}"/>
    <cellStyle name="Valuta 4 2 2 7 3 3" xfId="15840" xr:uid="{00000000-0005-0000-0000-000029A80000}"/>
    <cellStyle name="Valuta 4 2 2 7 3 3 2" xfId="38677" xr:uid="{00000000-0005-0000-0000-00002AA80000}"/>
    <cellStyle name="Valuta 4 2 2 7 3 4" xfId="27260" xr:uid="{00000000-0005-0000-0000-00002BA80000}"/>
    <cellStyle name="Valuta 4 2 2 7 4" xfId="7277" xr:uid="{00000000-0005-0000-0000-00002CA80000}"/>
    <cellStyle name="Valuta 4 2 2 7 4 2" xfId="18694" xr:uid="{00000000-0005-0000-0000-00002DA80000}"/>
    <cellStyle name="Valuta 4 2 2 7 4 2 2" xfId="41531" xr:uid="{00000000-0005-0000-0000-00002EA80000}"/>
    <cellStyle name="Valuta 4 2 2 7 4 3" xfId="30114" xr:uid="{00000000-0005-0000-0000-00002FA80000}"/>
    <cellStyle name="Valuta 4 2 2 7 5" xfId="12986" xr:uid="{00000000-0005-0000-0000-000030A80000}"/>
    <cellStyle name="Valuta 4 2 2 7 5 2" xfId="35823" xr:uid="{00000000-0005-0000-0000-000031A80000}"/>
    <cellStyle name="Valuta 4 2 2 7 6" xfId="24406" xr:uid="{00000000-0005-0000-0000-000032A80000}"/>
    <cellStyle name="Valuta 4 2 2 8" xfId="1889" xr:uid="{00000000-0005-0000-0000-000033A80000}"/>
    <cellStyle name="Valuta 4 2 2 8 2" xfId="4745" xr:uid="{00000000-0005-0000-0000-000034A80000}"/>
    <cellStyle name="Valuta 4 2 2 8 2 2" xfId="10454" xr:uid="{00000000-0005-0000-0000-000035A80000}"/>
    <cellStyle name="Valuta 4 2 2 8 2 2 2" xfId="21871" xr:uid="{00000000-0005-0000-0000-000036A80000}"/>
    <cellStyle name="Valuta 4 2 2 8 2 2 2 2" xfId="44708" xr:uid="{00000000-0005-0000-0000-000037A80000}"/>
    <cellStyle name="Valuta 4 2 2 8 2 2 3" xfId="33291" xr:uid="{00000000-0005-0000-0000-000038A80000}"/>
    <cellStyle name="Valuta 4 2 2 8 2 3" xfId="16163" xr:uid="{00000000-0005-0000-0000-000039A80000}"/>
    <cellStyle name="Valuta 4 2 2 8 2 3 2" xfId="39000" xr:uid="{00000000-0005-0000-0000-00003AA80000}"/>
    <cellStyle name="Valuta 4 2 2 8 2 4" xfId="27583" xr:uid="{00000000-0005-0000-0000-00003BA80000}"/>
    <cellStyle name="Valuta 4 2 2 8 3" xfId="7600" xr:uid="{00000000-0005-0000-0000-00003CA80000}"/>
    <cellStyle name="Valuta 4 2 2 8 3 2" xfId="19017" xr:uid="{00000000-0005-0000-0000-00003DA80000}"/>
    <cellStyle name="Valuta 4 2 2 8 3 2 2" xfId="41854" xr:uid="{00000000-0005-0000-0000-00003EA80000}"/>
    <cellStyle name="Valuta 4 2 2 8 3 3" xfId="30437" xr:uid="{00000000-0005-0000-0000-00003FA80000}"/>
    <cellStyle name="Valuta 4 2 2 8 4" xfId="13309" xr:uid="{00000000-0005-0000-0000-000040A80000}"/>
    <cellStyle name="Valuta 4 2 2 8 4 2" xfId="36146" xr:uid="{00000000-0005-0000-0000-000041A80000}"/>
    <cellStyle name="Valuta 4 2 2 8 5" xfId="24729" xr:uid="{00000000-0005-0000-0000-000042A80000}"/>
    <cellStyle name="Valuta 4 2 2 9" xfId="3318" xr:uid="{00000000-0005-0000-0000-000043A80000}"/>
    <cellStyle name="Valuta 4 2 2 9 2" xfId="9027" xr:uid="{00000000-0005-0000-0000-000044A80000}"/>
    <cellStyle name="Valuta 4 2 2 9 2 2" xfId="20444" xr:uid="{00000000-0005-0000-0000-000045A80000}"/>
    <cellStyle name="Valuta 4 2 2 9 2 2 2" xfId="43281" xr:uid="{00000000-0005-0000-0000-000046A80000}"/>
    <cellStyle name="Valuta 4 2 2 9 2 3" xfId="31864" xr:uid="{00000000-0005-0000-0000-000047A80000}"/>
    <cellStyle name="Valuta 4 2 2 9 3" xfId="14736" xr:uid="{00000000-0005-0000-0000-000048A80000}"/>
    <cellStyle name="Valuta 4 2 2 9 3 2" xfId="37573" xr:uid="{00000000-0005-0000-0000-000049A80000}"/>
    <cellStyle name="Valuta 4 2 2 9 4" xfId="26156" xr:uid="{00000000-0005-0000-0000-00004AA80000}"/>
    <cellStyle name="Valuta 4 2 3" xfId="385" xr:uid="{00000000-0005-0000-0000-00004BA80000}"/>
    <cellStyle name="Valuta 4 2 3 10" xfId="11985" xr:uid="{00000000-0005-0000-0000-00004CA80000}"/>
    <cellStyle name="Valuta 4 2 3 10 2" xfId="34822" xr:uid="{00000000-0005-0000-0000-00004DA80000}"/>
    <cellStyle name="Valuta 4 2 3 11" xfId="23405" xr:uid="{00000000-0005-0000-0000-00004EA80000}"/>
    <cellStyle name="Valuta 4 2 3 2" xfId="639" xr:uid="{00000000-0005-0000-0000-00004FA80000}"/>
    <cellStyle name="Valuta 4 2 3 2 2" xfId="2209" xr:uid="{00000000-0005-0000-0000-000050A80000}"/>
    <cellStyle name="Valuta 4 2 3 2 2 2" xfId="5065" xr:uid="{00000000-0005-0000-0000-000051A80000}"/>
    <cellStyle name="Valuta 4 2 3 2 2 2 2" xfId="10773" xr:uid="{00000000-0005-0000-0000-000052A80000}"/>
    <cellStyle name="Valuta 4 2 3 2 2 2 2 2" xfId="22191" xr:uid="{00000000-0005-0000-0000-000053A80000}"/>
    <cellStyle name="Valuta 4 2 3 2 2 2 2 2 2" xfId="45028" xr:uid="{00000000-0005-0000-0000-000054A80000}"/>
    <cellStyle name="Valuta 4 2 3 2 2 2 2 3" xfId="33611" xr:uid="{00000000-0005-0000-0000-000055A80000}"/>
    <cellStyle name="Valuta 4 2 3 2 2 2 3" xfId="16483" xr:uid="{00000000-0005-0000-0000-000056A80000}"/>
    <cellStyle name="Valuta 4 2 3 2 2 2 3 2" xfId="39320" xr:uid="{00000000-0005-0000-0000-000057A80000}"/>
    <cellStyle name="Valuta 4 2 3 2 2 2 4" xfId="27903" xr:uid="{00000000-0005-0000-0000-000058A80000}"/>
    <cellStyle name="Valuta 4 2 3 2 2 3" xfId="7920" xr:uid="{00000000-0005-0000-0000-000059A80000}"/>
    <cellStyle name="Valuta 4 2 3 2 2 3 2" xfId="19337" xr:uid="{00000000-0005-0000-0000-00005AA80000}"/>
    <cellStyle name="Valuta 4 2 3 2 2 3 2 2" xfId="42174" xr:uid="{00000000-0005-0000-0000-00005BA80000}"/>
    <cellStyle name="Valuta 4 2 3 2 2 3 3" xfId="30757" xr:uid="{00000000-0005-0000-0000-00005CA80000}"/>
    <cellStyle name="Valuta 4 2 3 2 2 4" xfId="13629" xr:uid="{00000000-0005-0000-0000-00005DA80000}"/>
    <cellStyle name="Valuta 4 2 3 2 2 4 2" xfId="36466" xr:uid="{00000000-0005-0000-0000-00005EA80000}"/>
    <cellStyle name="Valuta 4 2 3 2 2 5" xfId="25049" xr:uid="{00000000-0005-0000-0000-00005FA80000}"/>
    <cellStyle name="Valuta 4 2 3 2 3" xfId="3638" xr:uid="{00000000-0005-0000-0000-000060A80000}"/>
    <cellStyle name="Valuta 4 2 3 2 3 2" xfId="9347" xr:uid="{00000000-0005-0000-0000-000061A80000}"/>
    <cellStyle name="Valuta 4 2 3 2 3 2 2" xfId="20764" xr:uid="{00000000-0005-0000-0000-000062A80000}"/>
    <cellStyle name="Valuta 4 2 3 2 3 2 2 2" xfId="43601" xr:uid="{00000000-0005-0000-0000-000063A80000}"/>
    <cellStyle name="Valuta 4 2 3 2 3 2 3" xfId="32184" xr:uid="{00000000-0005-0000-0000-000064A80000}"/>
    <cellStyle name="Valuta 4 2 3 2 3 3" xfId="15056" xr:uid="{00000000-0005-0000-0000-000065A80000}"/>
    <cellStyle name="Valuta 4 2 3 2 3 3 2" xfId="37893" xr:uid="{00000000-0005-0000-0000-000066A80000}"/>
    <cellStyle name="Valuta 4 2 3 2 3 4" xfId="26476" xr:uid="{00000000-0005-0000-0000-000067A80000}"/>
    <cellStyle name="Valuta 4 2 3 2 4" xfId="6493" xr:uid="{00000000-0005-0000-0000-000068A80000}"/>
    <cellStyle name="Valuta 4 2 3 2 4 2" xfId="17910" xr:uid="{00000000-0005-0000-0000-000069A80000}"/>
    <cellStyle name="Valuta 4 2 3 2 4 2 2" xfId="40747" xr:uid="{00000000-0005-0000-0000-00006AA80000}"/>
    <cellStyle name="Valuta 4 2 3 2 4 3" xfId="29330" xr:uid="{00000000-0005-0000-0000-00006BA80000}"/>
    <cellStyle name="Valuta 4 2 3 2 5" xfId="12202" xr:uid="{00000000-0005-0000-0000-00006CA80000}"/>
    <cellStyle name="Valuta 4 2 3 2 5 2" xfId="35039" xr:uid="{00000000-0005-0000-0000-00006DA80000}"/>
    <cellStyle name="Valuta 4 2 3 2 6" xfId="23622" xr:uid="{00000000-0005-0000-0000-00006EA80000}"/>
    <cellStyle name="Valuta 4 2 3 3" xfId="899" xr:uid="{00000000-0005-0000-0000-00006FA80000}"/>
    <cellStyle name="Valuta 4 2 3 3 2" xfId="2426" xr:uid="{00000000-0005-0000-0000-000070A80000}"/>
    <cellStyle name="Valuta 4 2 3 3 2 2" xfId="5282" xr:uid="{00000000-0005-0000-0000-000071A80000}"/>
    <cellStyle name="Valuta 4 2 3 3 2 2 2" xfId="10990" xr:uid="{00000000-0005-0000-0000-000072A80000}"/>
    <cellStyle name="Valuta 4 2 3 3 2 2 2 2" xfId="22408" xr:uid="{00000000-0005-0000-0000-000073A80000}"/>
    <cellStyle name="Valuta 4 2 3 3 2 2 2 2 2" xfId="45245" xr:uid="{00000000-0005-0000-0000-000074A80000}"/>
    <cellStyle name="Valuta 4 2 3 3 2 2 2 3" xfId="33828" xr:uid="{00000000-0005-0000-0000-000075A80000}"/>
    <cellStyle name="Valuta 4 2 3 3 2 2 3" xfId="16700" xr:uid="{00000000-0005-0000-0000-000076A80000}"/>
    <cellStyle name="Valuta 4 2 3 3 2 2 3 2" xfId="39537" xr:uid="{00000000-0005-0000-0000-000077A80000}"/>
    <cellStyle name="Valuta 4 2 3 3 2 2 4" xfId="28120" xr:uid="{00000000-0005-0000-0000-000078A80000}"/>
    <cellStyle name="Valuta 4 2 3 3 2 3" xfId="8137" xr:uid="{00000000-0005-0000-0000-000079A80000}"/>
    <cellStyle name="Valuta 4 2 3 3 2 3 2" xfId="19554" xr:uid="{00000000-0005-0000-0000-00007AA80000}"/>
    <cellStyle name="Valuta 4 2 3 3 2 3 2 2" xfId="42391" xr:uid="{00000000-0005-0000-0000-00007BA80000}"/>
    <cellStyle name="Valuta 4 2 3 3 2 3 3" xfId="30974" xr:uid="{00000000-0005-0000-0000-00007CA80000}"/>
    <cellStyle name="Valuta 4 2 3 3 2 4" xfId="13846" xr:uid="{00000000-0005-0000-0000-00007DA80000}"/>
    <cellStyle name="Valuta 4 2 3 3 2 4 2" xfId="36683" xr:uid="{00000000-0005-0000-0000-00007EA80000}"/>
    <cellStyle name="Valuta 4 2 3 3 2 5" xfId="25266" xr:uid="{00000000-0005-0000-0000-00007FA80000}"/>
    <cellStyle name="Valuta 4 2 3 3 3" xfId="3855" xr:uid="{00000000-0005-0000-0000-000080A80000}"/>
    <cellStyle name="Valuta 4 2 3 3 3 2" xfId="9564" xr:uid="{00000000-0005-0000-0000-000081A80000}"/>
    <cellStyle name="Valuta 4 2 3 3 3 2 2" xfId="20981" xr:uid="{00000000-0005-0000-0000-000082A80000}"/>
    <cellStyle name="Valuta 4 2 3 3 3 2 2 2" xfId="43818" xr:uid="{00000000-0005-0000-0000-000083A80000}"/>
    <cellStyle name="Valuta 4 2 3 3 3 2 3" xfId="32401" xr:uid="{00000000-0005-0000-0000-000084A80000}"/>
    <cellStyle name="Valuta 4 2 3 3 3 3" xfId="15273" xr:uid="{00000000-0005-0000-0000-000085A80000}"/>
    <cellStyle name="Valuta 4 2 3 3 3 3 2" xfId="38110" xr:uid="{00000000-0005-0000-0000-000086A80000}"/>
    <cellStyle name="Valuta 4 2 3 3 3 4" xfId="26693" xr:uid="{00000000-0005-0000-0000-000087A80000}"/>
    <cellStyle name="Valuta 4 2 3 3 4" xfId="6710" xr:uid="{00000000-0005-0000-0000-000088A80000}"/>
    <cellStyle name="Valuta 4 2 3 3 4 2" xfId="18127" xr:uid="{00000000-0005-0000-0000-000089A80000}"/>
    <cellStyle name="Valuta 4 2 3 3 4 2 2" xfId="40964" xr:uid="{00000000-0005-0000-0000-00008AA80000}"/>
    <cellStyle name="Valuta 4 2 3 3 4 3" xfId="29547" xr:uid="{00000000-0005-0000-0000-00008BA80000}"/>
    <cellStyle name="Valuta 4 2 3 3 5" xfId="12419" xr:uid="{00000000-0005-0000-0000-00008CA80000}"/>
    <cellStyle name="Valuta 4 2 3 3 5 2" xfId="35256" xr:uid="{00000000-0005-0000-0000-00008DA80000}"/>
    <cellStyle name="Valuta 4 2 3 3 6" xfId="23839" xr:uid="{00000000-0005-0000-0000-00008EA80000}"/>
    <cellStyle name="Valuta 4 2 3 4" xfId="1146" xr:uid="{00000000-0005-0000-0000-00008FA80000}"/>
    <cellStyle name="Valuta 4 2 3 4 2" xfId="2643" xr:uid="{00000000-0005-0000-0000-000090A80000}"/>
    <cellStyle name="Valuta 4 2 3 4 2 2" xfId="5499" xr:uid="{00000000-0005-0000-0000-000091A80000}"/>
    <cellStyle name="Valuta 4 2 3 4 2 2 2" xfId="11207" xr:uid="{00000000-0005-0000-0000-000092A80000}"/>
    <cellStyle name="Valuta 4 2 3 4 2 2 2 2" xfId="22625" xr:uid="{00000000-0005-0000-0000-000093A80000}"/>
    <cellStyle name="Valuta 4 2 3 4 2 2 2 2 2" xfId="45462" xr:uid="{00000000-0005-0000-0000-000094A80000}"/>
    <cellStyle name="Valuta 4 2 3 4 2 2 2 3" xfId="34045" xr:uid="{00000000-0005-0000-0000-000095A80000}"/>
    <cellStyle name="Valuta 4 2 3 4 2 2 3" xfId="16917" xr:uid="{00000000-0005-0000-0000-000096A80000}"/>
    <cellStyle name="Valuta 4 2 3 4 2 2 3 2" xfId="39754" xr:uid="{00000000-0005-0000-0000-000097A80000}"/>
    <cellStyle name="Valuta 4 2 3 4 2 2 4" xfId="28337" xr:uid="{00000000-0005-0000-0000-000098A80000}"/>
    <cellStyle name="Valuta 4 2 3 4 2 3" xfId="8354" xr:uid="{00000000-0005-0000-0000-000099A80000}"/>
    <cellStyle name="Valuta 4 2 3 4 2 3 2" xfId="19771" xr:uid="{00000000-0005-0000-0000-00009AA80000}"/>
    <cellStyle name="Valuta 4 2 3 4 2 3 2 2" xfId="42608" xr:uid="{00000000-0005-0000-0000-00009BA80000}"/>
    <cellStyle name="Valuta 4 2 3 4 2 3 3" xfId="31191" xr:uid="{00000000-0005-0000-0000-00009CA80000}"/>
    <cellStyle name="Valuta 4 2 3 4 2 4" xfId="14063" xr:uid="{00000000-0005-0000-0000-00009DA80000}"/>
    <cellStyle name="Valuta 4 2 3 4 2 4 2" xfId="36900" xr:uid="{00000000-0005-0000-0000-00009EA80000}"/>
    <cellStyle name="Valuta 4 2 3 4 2 5" xfId="25483" xr:uid="{00000000-0005-0000-0000-00009FA80000}"/>
    <cellStyle name="Valuta 4 2 3 4 3" xfId="4072" xr:uid="{00000000-0005-0000-0000-0000A0A80000}"/>
    <cellStyle name="Valuta 4 2 3 4 3 2" xfId="9781" xr:uid="{00000000-0005-0000-0000-0000A1A80000}"/>
    <cellStyle name="Valuta 4 2 3 4 3 2 2" xfId="21198" xr:uid="{00000000-0005-0000-0000-0000A2A80000}"/>
    <cellStyle name="Valuta 4 2 3 4 3 2 2 2" xfId="44035" xr:uid="{00000000-0005-0000-0000-0000A3A80000}"/>
    <cellStyle name="Valuta 4 2 3 4 3 2 3" xfId="32618" xr:uid="{00000000-0005-0000-0000-0000A4A80000}"/>
    <cellStyle name="Valuta 4 2 3 4 3 3" xfId="15490" xr:uid="{00000000-0005-0000-0000-0000A5A80000}"/>
    <cellStyle name="Valuta 4 2 3 4 3 3 2" xfId="38327" xr:uid="{00000000-0005-0000-0000-0000A6A80000}"/>
    <cellStyle name="Valuta 4 2 3 4 3 4" xfId="26910" xr:uid="{00000000-0005-0000-0000-0000A7A80000}"/>
    <cellStyle name="Valuta 4 2 3 4 4" xfId="6927" xr:uid="{00000000-0005-0000-0000-0000A8A80000}"/>
    <cellStyle name="Valuta 4 2 3 4 4 2" xfId="18344" xr:uid="{00000000-0005-0000-0000-0000A9A80000}"/>
    <cellStyle name="Valuta 4 2 3 4 4 2 2" xfId="41181" xr:uid="{00000000-0005-0000-0000-0000AAA80000}"/>
    <cellStyle name="Valuta 4 2 3 4 4 3" xfId="29764" xr:uid="{00000000-0005-0000-0000-0000ABA80000}"/>
    <cellStyle name="Valuta 4 2 3 4 5" xfId="12636" xr:uid="{00000000-0005-0000-0000-0000ACA80000}"/>
    <cellStyle name="Valuta 4 2 3 4 5 2" xfId="35473" xr:uid="{00000000-0005-0000-0000-0000ADA80000}"/>
    <cellStyle name="Valuta 4 2 3 4 6" xfId="24056" xr:uid="{00000000-0005-0000-0000-0000AEA80000}"/>
    <cellStyle name="Valuta 4 2 3 5" xfId="1393" xr:uid="{00000000-0005-0000-0000-0000AFA80000}"/>
    <cellStyle name="Valuta 4 2 3 5 2" xfId="2860" xr:uid="{00000000-0005-0000-0000-0000B0A80000}"/>
    <cellStyle name="Valuta 4 2 3 5 2 2" xfId="5716" xr:uid="{00000000-0005-0000-0000-0000B1A80000}"/>
    <cellStyle name="Valuta 4 2 3 5 2 2 2" xfId="11424" xr:uid="{00000000-0005-0000-0000-0000B2A80000}"/>
    <cellStyle name="Valuta 4 2 3 5 2 2 2 2" xfId="22842" xr:uid="{00000000-0005-0000-0000-0000B3A80000}"/>
    <cellStyle name="Valuta 4 2 3 5 2 2 2 2 2" xfId="45679" xr:uid="{00000000-0005-0000-0000-0000B4A80000}"/>
    <cellStyle name="Valuta 4 2 3 5 2 2 2 3" xfId="34262" xr:uid="{00000000-0005-0000-0000-0000B5A80000}"/>
    <cellStyle name="Valuta 4 2 3 5 2 2 3" xfId="17134" xr:uid="{00000000-0005-0000-0000-0000B6A80000}"/>
    <cellStyle name="Valuta 4 2 3 5 2 2 3 2" xfId="39971" xr:uid="{00000000-0005-0000-0000-0000B7A80000}"/>
    <cellStyle name="Valuta 4 2 3 5 2 2 4" xfId="28554" xr:uid="{00000000-0005-0000-0000-0000B8A80000}"/>
    <cellStyle name="Valuta 4 2 3 5 2 3" xfId="8571" xr:uid="{00000000-0005-0000-0000-0000B9A80000}"/>
    <cellStyle name="Valuta 4 2 3 5 2 3 2" xfId="19988" xr:uid="{00000000-0005-0000-0000-0000BAA80000}"/>
    <cellStyle name="Valuta 4 2 3 5 2 3 2 2" xfId="42825" xr:uid="{00000000-0005-0000-0000-0000BBA80000}"/>
    <cellStyle name="Valuta 4 2 3 5 2 3 3" xfId="31408" xr:uid="{00000000-0005-0000-0000-0000BCA80000}"/>
    <cellStyle name="Valuta 4 2 3 5 2 4" xfId="14280" xr:uid="{00000000-0005-0000-0000-0000BDA80000}"/>
    <cellStyle name="Valuta 4 2 3 5 2 4 2" xfId="37117" xr:uid="{00000000-0005-0000-0000-0000BEA80000}"/>
    <cellStyle name="Valuta 4 2 3 5 2 5" xfId="25700" xr:uid="{00000000-0005-0000-0000-0000BFA80000}"/>
    <cellStyle name="Valuta 4 2 3 5 3" xfId="4289" xr:uid="{00000000-0005-0000-0000-0000C0A80000}"/>
    <cellStyle name="Valuta 4 2 3 5 3 2" xfId="9998" xr:uid="{00000000-0005-0000-0000-0000C1A80000}"/>
    <cellStyle name="Valuta 4 2 3 5 3 2 2" xfId="21415" xr:uid="{00000000-0005-0000-0000-0000C2A80000}"/>
    <cellStyle name="Valuta 4 2 3 5 3 2 2 2" xfId="44252" xr:uid="{00000000-0005-0000-0000-0000C3A80000}"/>
    <cellStyle name="Valuta 4 2 3 5 3 2 3" xfId="32835" xr:uid="{00000000-0005-0000-0000-0000C4A80000}"/>
    <cellStyle name="Valuta 4 2 3 5 3 3" xfId="15707" xr:uid="{00000000-0005-0000-0000-0000C5A80000}"/>
    <cellStyle name="Valuta 4 2 3 5 3 3 2" xfId="38544" xr:uid="{00000000-0005-0000-0000-0000C6A80000}"/>
    <cellStyle name="Valuta 4 2 3 5 3 4" xfId="27127" xr:uid="{00000000-0005-0000-0000-0000C7A80000}"/>
    <cellStyle name="Valuta 4 2 3 5 4" xfId="7144" xr:uid="{00000000-0005-0000-0000-0000C8A80000}"/>
    <cellStyle name="Valuta 4 2 3 5 4 2" xfId="18561" xr:uid="{00000000-0005-0000-0000-0000C9A80000}"/>
    <cellStyle name="Valuta 4 2 3 5 4 2 2" xfId="41398" xr:uid="{00000000-0005-0000-0000-0000CAA80000}"/>
    <cellStyle name="Valuta 4 2 3 5 4 3" xfId="29981" xr:uid="{00000000-0005-0000-0000-0000CBA80000}"/>
    <cellStyle name="Valuta 4 2 3 5 5" xfId="12853" xr:uid="{00000000-0005-0000-0000-0000CCA80000}"/>
    <cellStyle name="Valuta 4 2 3 5 5 2" xfId="35690" xr:uid="{00000000-0005-0000-0000-0000CDA80000}"/>
    <cellStyle name="Valuta 4 2 3 5 6" xfId="24273" xr:uid="{00000000-0005-0000-0000-0000CEA80000}"/>
    <cellStyle name="Valuta 4 2 3 6" xfId="1640" xr:uid="{00000000-0005-0000-0000-0000CFA80000}"/>
    <cellStyle name="Valuta 4 2 3 6 2" xfId="3077" xr:uid="{00000000-0005-0000-0000-0000D0A80000}"/>
    <cellStyle name="Valuta 4 2 3 6 2 2" xfId="5933" xr:uid="{00000000-0005-0000-0000-0000D1A80000}"/>
    <cellStyle name="Valuta 4 2 3 6 2 2 2" xfId="11641" xr:uid="{00000000-0005-0000-0000-0000D2A80000}"/>
    <cellStyle name="Valuta 4 2 3 6 2 2 2 2" xfId="23059" xr:uid="{00000000-0005-0000-0000-0000D3A80000}"/>
    <cellStyle name="Valuta 4 2 3 6 2 2 2 2 2" xfId="45896" xr:uid="{00000000-0005-0000-0000-0000D4A80000}"/>
    <cellStyle name="Valuta 4 2 3 6 2 2 2 3" xfId="34479" xr:uid="{00000000-0005-0000-0000-0000D5A80000}"/>
    <cellStyle name="Valuta 4 2 3 6 2 2 3" xfId="17351" xr:uid="{00000000-0005-0000-0000-0000D6A80000}"/>
    <cellStyle name="Valuta 4 2 3 6 2 2 3 2" xfId="40188" xr:uid="{00000000-0005-0000-0000-0000D7A80000}"/>
    <cellStyle name="Valuta 4 2 3 6 2 2 4" xfId="28771" xr:uid="{00000000-0005-0000-0000-0000D8A80000}"/>
    <cellStyle name="Valuta 4 2 3 6 2 3" xfId="8788" xr:uid="{00000000-0005-0000-0000-0000D9A80000}"/>
    <cellStyle name="Valuta 4 2 3 6 2 3 2" xfId="20205" xr:uid="{00000000-0005-0000-0000-0000DAA80000}"/>
    <cellStyle name="Valuta 4 2 3 6 2 3 2 2" xfId="43042" xr:uid="{00000000-0005-0000-0000-0000DBA80000}"/>
    <cellStyle name="Valuta 4 2 3 6 2 3 3" xfId="31625" xr:uid="{00000000-0005-0000-0000-0000DCA80000}"/>
    <cellStyle name="Valuta 4 2 3 6 2 4" xfId="14497" xr:uid="{00000000-0005-0000-0000-0000DDA80000}"/>
    <cellStyle name="Valuta 4 2 3 6 2 4 2" xfId="37334" xr:uid="{00000000-0005-0000-0000-0000DEA80000}"/>
    <cellStyle name="Valuta 4 2 3 6 2 5" xfId="25917" xr:uid="{00000000-0005-0000-0000-0000DFA80000}"/>
    <cellStyle name="Valuta 4 2 3 6 3" xfId="4506" xr:uid="{00000000-0005-0000-0000-0000E0A80000}"/>
    <cellStyle name="Valuta 4 2 3 6 3 2" xfId="10215" xr:uid="{00000000-0005-0000-0000-0000E1A80000}"/>
    <cellStyle name="Valuta 4 2 3 6 3 2 2" xfId="21632" xr:uid="{00000000-0005-0000-0000-0000E2A80000}"/>
    <cellStyle name="Valuta 4 2 3 6 3 2 2 2" xfId="44469" xr:uid="{00000000-0005-0000-0000-0000E3A80000}"/>
    <cellStyle name="Valuta 4 2 3 6 3 2 3" xfId="33052" xr:uid="{00000000-0005-0000-0000-0000E4A80000}"/>
    <cellStyle name="Valuta 4 2 3 6 3 3" xfId="15924" xr:uid="{00000000-0005-0000-0000-0000E5A80000}"/>
    <cellStyle name="Valuta 4 2 3 6 3 3 2" xfId="38761" xr:uid="{00000000-0005-0000-0000-0000E6A80000}"/>
    <cellStyle name="Valuta 4 2 3 6 3 4" xfId="27344" xr:uid="{00000000-0005-0000-0000-0000E7A80000}"/>
    <cellStyle name="Valuta 4 2 3 6 4" xfId="7361" xr:uid="{00000000-0005-0000-0000-0000E8A80000}"/>
    <cellStyle name="Valuta 4 2 3 6 4 2" xfId="18778" xr:uid="{00000000-0005-0000-0000-0000E9A80000}"/>
    <cellStyle name="Valuta 4 2 3 6 4 2 2" xfId="41615" xr:uid="{00000000-0005-0000-0000-0000EAA80000}"/>
    <cellStyle name="Valuta 4 2 3 6 4 3" xfId="30198" xr:uid="{00000000-0005-0000-0000-0000EBA80000}"/>
    <cellStyle name="Valuta 4 2 3 6 5" xfId="13070" xr:uid="{00000000-0005-0000-0000-0000ECA80000}"/>
    <cellStyle name="Valuta 4 2 3 6 5 2" xfId="35907" xr:uid="{00000000-0005-0000-0000-0000EDA80000}"/>
    <cellStyle name="Valuta 4 2 3 6 6" xfId="24490" xr:uid="{00000000-0005-0000-0000-0000EEA80000}"/>
    <cellStyle name="Valuta 4 2 3 7" xfId="1992" xr:uid="{00000000-0005-0000-0000-0000EFA80000}"/>
    <cellStyle name="Valuta 4 2 3 7 2" xfId="4848" xr:uid="{00000000-0005-0000-0000-0000F0A80000}"/>
    <cellStyle name="Valuta 4 2 3 7 2 2" xfId="10556" xr:uid="{00000000-0005-0000-0000-0000F1A80000}"/>
    <cellStyle name="Valuta 4 2 3 7 2 2 2" xfId="21974" xr:uid="{00000000-0005-0000-0000-0000F2A80000}"/>
    <cellStyle name="Valuta 4 2 3 7 2 2 2 2" xfId="44811" xr:uid="{00000000-0005-0000-0000-0000F3A80000}"/>
    <cellStyle name="Valuta 4 2 3 7 2 2 3" xfId="33394" xr:uid="{00000000-0005-0000-0000-0000F4A80000}"/>
    <cellStyle name="Valuta 4 2 3 7 2 3" xfId="16266" xr:uid="{00000000-0005-0000-0000-0000F5A80000}"/>
    <cellStyle name="Valuta 4 2 3 7 2 3 2" xfId="39103" xr:uid="{00000000-0005-0000-0000-0000F6A80000}"/>
    <cellStyle name="Valuta 4 2 3 7 2 4" xfId="27686" xr:uid="{00000000-0005-0000-0000-0000F7A80000}"/>
    <cellStyle name="Valuta 4 2 3 7 3" xfId="7703" xr:uid="{00000000-0005-0000-0000-0000F8A80000}"/>
    <cellStyle name="Valuta 4 2 3 7 3 2" xfId="19120" xr:uid="{00000000-0005-0000-0000-0000F9A80000}"/>
    <cellStyle name="Valuta 4 2 3 7 3 2 2" xfId="41957" xr:uid="{00000000-0005-0000-0000-0000FAA80000}"/>
    <cellStyle name="Valuta 4 2 3 7 3 3" xfId="30540" xr:uid="{00000000-0005-0000-0000-0000FBA80000}"/>
    <cellStyle name="Valuta 4 2 3 7 4" xfId="13412" xr:uid="{00000000-0005-0000-0000-0000FCA80000}"/>
    <cellStyle name="Valuta 4 2 3 7 4 2" xfId="36249" xr:uid="{00000000-0005-0000-0000-0000FDA80000}"/>
    <cellStyle name="Valuta 4 2 3 7 5" xfId="24832" xr:uid="{00000000-0005-0000-0000-0000FEA80000}"/>
    <cellStyle name="Valuta 4 2 3 8" xfId="3421" xr:uid="{00000000-0005-0000-0000-0000FFA80000}"/>
    <cellStyle name="Valuta 4 2 3 8 2" xfId="9130" xr:uid="{00000000-0005-0000-0000-000000A90000}"/>
    <cellStyle name="Valuta 4 2 3 8 2 2" xfId="20547" xr:uid="{00000000-0005-0000-0000-000001A90000}"/>
    <cellStyle name="Valuta 4 2 3 8 2 2 2" xfId="43384" xr:uid="{00000000-0005-0000-0000-000002A90000}"/>
    <cellStyle name="Valuta 4 2 3 8 2 3" xfId="31967" xr:uid="{00000000-0005-0000-0000-000003A90000}"/>
    <cellStyle name="Valuta 4 2 3 8 3" xfId="14839" xr:uid="{00000000-0005-0000-0000-000004A90000}"/>
    <cellStyle name="Valuta 4 2 3 8 3 2" xfId="37676" xr:uid="{00000000-0005-0000-0000-000005A90000}"/>
    <cellStyle name="Valuta 4 2 3 8 4" xfId="26259" xr:uid="{00000000-0005-0000-0000-000006A90000}"/>
    <cellStyle name="Valuta 4 2 3 9" xfId="6276" xr:uid="{00000000-0005-0000-0000-000007A90000}"/>
    <cellStyle name="Valuta 4 2 3 9 2" xfId="17693" xr:uid="{00000000-0005-0000-0000-000008A90000}"/>
    <cellStyle name="Valuta 4 2 3 9 2 2" xfId="40530" xr:uid="{00000000-0005-0000-0000-000009A90000}"/>
    <cellStyle name="Valuta 4 2 3 9 3" xfId="29113" xr:uid="{00000000-0005-0000-0000-00000AA90000}"/>
    <cellStyle name="Valuta 4 2 4" xfId="505" xr:uid="{00000000-0005-0000-0000-00000BA90000}"/>
    <cellStyle name="Valuta 4 2 4 2" xfId="2095" xr:uid="{00000000-0005-0000-0000-00000CA90000}"/>
    <cellStyle name="Valuta 4 2 4 2 2" xfId="4951" xr:uid="{00000000-0005-0000-0000-00000DA90000}"/>
    <cellStyle name="Valuta 4 2 4 2 2 2" xfId="10659" xr:uid="{00000000-0005-0000-0000-00000EA90000}"/>
    <cellStyle name="Valuta 4 2 4 2 2 2 2" xfId="22077" xr:uid="{00000000-0005-0000-0000-00000FA90000}"/>
    <cellStyle name="Valuta 4 2 4 2 2 2 2 2" xfId="44914" xr:uid="{00000000-0005-0000-0000-000010A90000}"/>
    <cellStyle name="Valuta 4 2 4 2 2 2 3" xfId="33497" xr:uid="{00000000-0005-0000-0000-000011A90000}"/>
    <cellStyle name="Valuta 4 2 4 2 2 3" xfId="16369" xr:uid="{00000000-0005-0000-0000-000012A90000}"/>
    <cellStyle name="Valuta 4 2 4 2 2 3 2" xfId="39206" xr:uid="{00000000-0005-0000-0000-000013A90000}"/>
    <cellStyle name="Valuta 4 2 4 2 2 4" xfId="27789" xr:uid="{00000000-0005-0000-0000-000014A90000}"/>
    <cellStyle name="Valuta 4 2 4 2 3" xfId="7806" xr:uid="{00000000-0005-0000-0000-000015A90000}"/>
    <cellStyle name="Valuta 4 2 4 2 3 2" xfId="19223" xr:uid="{00000000-0005-0000-0000-000016A90000}"/>
    <cellStyle name="Valuta 4 2 4 2 3 2 2" xfId="42060" xr:uid="{00000000-0005-0000-0000-000017A90000}"/>
    <cellStyle name="Valuta 4 2 4 2 3 3" xfId="30643" xr:uid="{00000000-0005-0000-0000-000018A90000}"/>
    <cellStyle name="Valuta 4 2 4 2 4" xfId="13515" xr:uid="{00000000-0005-0000-0000-000019A90000}"/>
    <cellStyle name="Valuta 4 2 4 2 4 2" xfId="36352" xr:uid="{00000000-0005-0000-0000-00001AA90000}"/>
    <cellStyle name="Valuta 4 2 4 2 5" xfId="24935" xr:uid="{00000000-0005-0000-0000-00001BA90000}"/>
    <cellStyle name="Valuta 4 2 4 3" xfId="3524" xr:uid="{00000000-0005-0000-0000-00001CA90000}"/>
    <cellStyle name="Valuta 4 2 4 3 2" xfId="9233" xr:uid="{00000000-0005-0000-0000-00001DA90000}"/>
    <cellStyle name="Valuta 4 2 4 3 2 2" xfId="20650" xr:uid="{00000000-0005-0000-0000-00001EA90000}"/>
    <cellStyle name="Valuta 4 2 4 3 2 2 2" xfId="43487" xr:uid="{00000000-0005-0000-0000-00001FA90000}"/>
    <cellStyle name="Valuta 4 2 4 3 2 3" xfId="32070" xr:uid="{00000000-0005-0000-0000-000020A90000}"/>
    <cellStyle name="Valuta 4 2 4 3 3" xfId="14942" xr:uid="{00000000-0005-0000-0000-000021A90000}"/>
    <cellStyle name="Valuta 4 2 4 3 3 2" xfId="37779" xr:uid="{00000000-0005-0000-0000-000022A90000}"/>
    <cellStyle name="Valuta 4 2 4 3 4" xfId="26362" xr:uid="{00000000-0005-0000-0000-000023A90000}"/>
    <cellStyle name="Valuta 4 2 4 4" xfId="6379" xr:uid="{00000000-0005-0000-0000-000024A90000}"/>
    <cellStyle name="Valuta 4 2 4 4 2" xfId="17796" xr:uid="{00000000-0005-0000-0000-000025A90000}"/>
    <cellStyle name="Valuta 4 2 4 4 2 2" xfId="40633" xr:uid="{00000000-0005-0000-0000-000026A90000}"/>
    <cellStyle name="Valuta 4 2 4 4 3" xfId="29216" xr:uid="{00000000-0005-0000-0000-000027A90000}"/>
    <cellStyle name="Valuta 4 2 4 5" xfId="12088" xr:uid="{00000000-0005-0000-0000-000028A90000}"/>
    <cellStyle name="Valuta 4 2 4 5 2" xfId="34925" xr:uid="{00000000-0005-0000-0000-000029A90000}"/>
    <cellStyle name="Valuta 4 2 4 6" xfId="23508" xr:uid="{00000000-0005-0000-0000-00002AA90000}"/>
    <cellStyle name="Valuta 4 2 5" xfId="768" xr:uid="{00000000-0005-0000-0000-00002BA90000}"/>
    <cellStyle name="Valuta 4 2 5 2" xfId="2312" xr:uid="{00000000-0005-0000-0000-00002CA90000}"/>
    <cellStyle name="Valuta 4 2 5 2 2" xfId="5168" xr:uid="{00000000-0005-0000-0000-00002DA90000}"/>
    <cellStyle name="Valuta 4 2 5 2 2 2" xfId="10876" xr:uid="{00000000-0005-0000-0000-00002EA90000}"/>
    <cellStyle name="Valuta 4 2 5 2 2 2 2" xfId="22294" xr:uid="{00000000-0005-0000-0000-00002FA90000}"/>
    <cellStyle name="Valuta 4 2 5 2 2 2 2 2" xfId="45131" xr:uid="{00000000-0005-0000-0000-000030A90000}"/>
    <cellStyle name="Valuta 4 2 5 2 2 2 3" xfId="33714" xr:uid="{00000000-0005-0000-0000-000031A90000}"/>
    <cellStyle name="Valuta 4 2 5 2 2 3" xfId="16586" xr:uid="{00000000-0005-0000-0000-000032A90000}"/>
    <cellStyle name="Valuta 4 2 5 2 2 3 2" xfId="39423" xr:uid="{00000000-0005-0000-0000-000033A90000}"/>
    <cellStyle name="Valuta 4 2 5 2 2 4" xfId="28006" xr:uid="{00000000-0005-0000-0000-000034A90000}"/>
    <cellStyle name="Valuta 4 2 5 2 3" xfId="8023" xr:uid="{00000000-0005-0000-0000-000035A90000}"/>
    <cellStyle name="Valuta 4 2 5 2 3 2" xfId="19440" xr:uid="{00000000-0005-0000-0000-000036A90000}"/>
    <cellStyle name="Valuta 4 2 5 2 3 2 2" xfId="42277" xr:uid="{00000000-0005-0000-0000-000037A90000}"/>
    <cellStyle name="Valuta 4 2 5 2 3 3" xfId="30860" xr:uid="{00000000-0005-0000-0000-000038A90000}"/>
    <cellStyle name="Valuta 4 2 5 2 4" xfId="13732" xr:uid="{00000000-0005-0000-0000-000039A90000}"/>
    <cellStyle name="Valuta 4 2 5 2 4 2" xfId="36569" xr:uid="{00000000-0005-0000-0000-00003AA90000}"/>
    <cellStyle name="Valuta 4 2 5 2 5" xfId="25152" xr:uid="{00000000-0005-0000-0000-00003BA90000}"/>
    <cellStyle name="Valuta 4 2 5 3" xfId="3741" xr:uid="{00000000-0005-0000-0000-00003CA90000}"/>
    <cellStyle name="Valuta 4 2 5 3 2" xfId="9450" xr:uid="{00000000-0005-0000-0000-00003DA90000}"/>
    <cellStyle name="Valuta 4 2 5 3 2 2" xfId="20867" xr:uid="{00000000-0005-0000-0000-00003EA90000}"/>
    <cellStyle name="Valuta 4 2 5 3 2 2 2" xfId="43704" xr:uid="{00000000-0005-0000-0000-00003FA90000}"/>
    <cellStyle name="Valuta 4 2 5 3 2 3" xfId="32287" xr:uid="{00000000-0005-0000-0000-000040A90000}"/>
    <cellStyle name="Valuta 4 2 5 3 3" xfId="15159" xr:uid="{00000000-0005-0000-0000-000041A90000}"/>
    <cellStyle name="Valuta 4 2 5 3 3 2" xfId="37996" xr:uid="{00000000-0005-0000-0000-000042A90000}"/>
    <cellStyle name="Valuta 4 2 5 3 4" xfId="26579" xr:uid="{00000000-0005-0000-0000-000043A90000}"/>
    <cellStyle name="Valuta 4 2 5 4" xfId="6596" xr:uid="{00000000-0005-0000-0000-000044A90000}"/>
    <cellStyle name="Valuta 4 2 5 4 2" xfId="18013" xr:uid="{00000000-0005-0000-0000-000045A90000}"/>
    <cellStyle name="Valuta 4 2 5 4 2 2" xfId="40850" xr:uid="{00000000-0005-0000-0000-000046A90000}"/>
    <cellStyle name="Valuta 4 2 5 4 3" xfId="29433" xr:uid="{00000000-0005-0000-0000-000047A90000}"/>
    <cellStyle name="Valuta 4 2 5 5" xfId="12305" xr:uid="{00000000-0005-0000-0000-000048A90000}"/>
    <cellStyle name="Valuta 4 2 5 5 2" xfId="35142" xr:uid="{00000000-0005-0000-0000-000049A90000}"/>
    <cellStyle name="Valuta 4 2 5 6" xfId="23725" xr:uid="{00000000-0005-0000-0000-00004AA90000}"/>
    <cellStyle name="Valuta 4 2 6" xfId="1015" xr:uid="{00000000-0005-0000-0000-00004BA90000}"/>
    <cellStyle name="Valuta 4 2 6 2" xfId="2529" xr:uid="{00000000-0005-0000-0000-00004CA90000}"/>
    <cellStyle name="Valuta 4 2 6 2 2" xfId="5385" xr:uid="{00000000-0005-0000-0000-00004DA90000}"/>
    <cellStyle name="Valuta 4 2 6 2 2 2" xfId="11093" xr:uid="{00000000-0005-0000-0000-00004EA90000}"/>
    <cellStyle name="Valuta 4 2 6 2 2 2 2" xfId="22511" xr:uid="{00000000-0005-0000-0000-00004FA90000}"/>
    <cellStyle name="Valuta 4 2 6 2 2 2 2 2" xfId="45348" xr:uid="{00000000-0005-0000-0000-000050A90000}"/>
    <cellStyle name="Valuta 4 2 6 2 2 2 3" xfId="33931" xr:uid="{00000000-0005-0000-0000-000051A90000}"/>
    <cellStyle name="Valuta 4 2 6 2 2 3" xfId="16803" xr:uid="{00000000-0005-0000-0000-000052A90000}"/>
    <cellStyle name="Valuta 4 2 6 2 2 3 2" xfId="39640" xr:uid="{00000000-0005-0000-0000-000053A90000}"/>
    <cellStyle name="Valuta 4 2 6 2 2 4" xfId="28223" xr:uid="{00000000-0005-0000-0000-000054A90000}"/>
    <cellStyle name="Valuta 4 2 6 2 3" xfId="8240" xr:uid="{00000000-0005-0000-0000-000055A90000}"/>
    <cellStyle name="Valuta 4 2 6 2 3 2" xfId="19657" xr:uid="{00000000-0005-0000-0000-000056A90000}"/>
    <cellStyle name="Valuta 4 2 6 2 3 2 2" xfId="42494" xr:uid="{00000000-0005-0000-0000-000057A90000}"/>
    <cellStyle name="Valuta 4 2 6 2 3 3" xfId="31077" xr:uid="{00000000-0005-0000-0000-000058A90000}"/>
    <cellStyle name="Valuta 4 2 6 2 4" xfId="13949" xr:uid="{00000000-0005-0000-0000-000059A90000}"/>
    <cellStyle name="Valuta 4 2 6 2 4 2" xfId="36786" xr:uid="{00000000-0005-0000-0000-00005AA90000}"/>
    <cellStyle name="Valuta 4 2 6 2 5" xfId="25369" xr:uid="{00000000-0005-0000-0000-00005BA90000}"/>
    <cellStyle name="Valuta 4 2 6 3" xfId="3958" xr:uid="{00000000-0005-0000-0000-00005CA90000}"/>
    <cellStyle name="Valuta 4 2 6 3 2" xfId="9667" xr:uid="{00000000-0005-0000-0000-00005DA90000}"/>
    <cellStyle name="Valuta 4 2 6 3 2 2" xfId="21084" xr:uid="{00000000-0005-0000-0000-00005EA90000}"/>
    <cellStyle name="Valuta 4 2 6 3 2 2 2" xfId="43921" xr:uid="{00000000-0005-0000-0000-00005FA90000}"/>
    <cellStyle name="Valuta 4 2 6 3 2 3" xfId="32504" xr:uid="{00000000-0005-0000-0000-000060A90000}"/>
    <cellStyle name="Valuta 4 2 6 3 3" xfId="15376" xr:uid="{00000000-0005-0000-0000-000061A90000}"/>
    <cellStyle name="Valuta 4 2 6 3 3 2" xfId="38213" xr:uid="{00000000-0005-0000-0000-000062A90000}"/>
    <cellStyle name="Valuta 4 2 6 3 4" xfId="26796" xr:uid="{00000000-0005-0000-0000-000063A90000}"/>
    <cellStyle name="Valuta 4 2 6 4" xfId="6813" xr:uid="{00000000-0005-0000-0000-000064A90000}"/>
    <cellStyle name="Valuta 4 2 6 4 2" xfId="18230" xr:uid="{00000000-0005-0000-0000-000065A90000}"/>
    <cellStyle name="Valuta 4 2 6 4 2 2" xfId="41067" xr:uid="{00000000-0005-0000-0000-000066A90000}"/>
    <cellStyle name="Valuta 4 2 6 4 3" xfId="29650" xr:uid="{00000000-0005-0000-0000-000067A90000}"/>
    <cellStyle name="Valuta 4 2 6 5" xfId="12522" xr:uid="{00000000-0005-0000-0000-000068A90000}"/>
    <cellStyle name="Valuta 4 2 6 5 2" xfId="35359" xr:uid="{00000000-0005-0000-0000-000069A90000}"/>
    <cellStyle name="Valuta 4 2 6 6" xfId="23942" xr:uid="{00000000-0005-0000-0000-00006AA90000}"/>
    <cellStyle name="Valuta 4 2 7" xfId="1262" xr:uid="{00000000-0005-0000-0000-00006BA90000}"/>
    <cellStyle name="Valuta 4 2 7 2" xfId="2746" xr:uid="{00000000-0005-0000-0000-00006CA90000}"/>
    <cellStyle name="Valuta 4 2 7 2 2" xfId="5602" xr:uid="{00000000-0005-0000-0000-00006DA90000}"/>
    <cellStyle name="Valuta 4 2 7 2 2 2" xfId="11310" xr:uid="{00000000-0005-0000-0000-00006EA90000}"/>
    <cellStyle name="Valuta 4 2 7 2 2 2 2" xfId="22728" xr:uid="{00000000-0005-0000-0000-00006FA90000}"/>
    <cellStyle name="Valuta 4 2 7 2 2 2 2 2" xfId="45565" xr:uid="{00000000-0005-0000-0000-000070A90000}"/>
    <cellStyle name="Valuta 4 2 7 2 2 2 3" xfId="34148" xr:uid="{00000000-0005-0000-0000-000071A90000}"/>
    <cellStyle name="Valuta 4 2 7 2 2 3" xfId="17020" xr:uid="{00000000-0005-0000-0000-000072A90000}"/>
    <cellStyle name="Valuta 4 2 7 2 2 3 2" xfId="39857" xr:uid="{00000000-0005-0000-0000-000073A90000}"/>
    <cellStyle name="Valuta 4 2 7 2 2 4" xfId="28440" xr:uid="{00000000-0005-0000-0000-000074A90000}"/>
    <cellStyle name="Valuta 4 2 7 2 3" xfId="8457" xr:uid="{00000000-0005-0000-0000-000075A90000}"/>
    <cellStyle name="Valuta 4 2 7 2 3 2" xfId="19874" xr:uid="{00000000-0005-0000-0000-000076A90000}"/>
    <cellStyle name="Valuta 4 2 7 2 3 2 2" xfId="42711" xr:uid="{00000000-0005-0000-0000-000077A90000}"/>
    <cellStyle name="Valuta 4 2 7 2 3 3" xfId="31294" xr:uid="{00000000-0005-0000-0000-000078A90000}"/>
    <cellStyle name="Valuta 4 2 7 2 4" xfId="14166" xr:uid="{00000000-0005-0000-0000-000079A90000}"/>
    <cellStyle name="Valuta 4 2 7 2 4 2" xfId="37003" xr:uid="{00000000-0005-0000-0000-00007AA90000}"/>
    <cellStyle name="Valuta 4 2 7 2 5" xfId="25586" xr:uid="{00000000-0005-0000-0000-00007BA90000}"/>
    <cellStyle name="Valuta 4 2 7 3" xfId="4175" xr:uid="{00000000-0005-0000-0000-00007CA90000}"/>
    <cellStyle name="Valuta 4 2 7 3 2" xfId="9884" xr:uid="{00000000-0005-0000-0000-00007DA90000}"/>
    <cellStyle name="Valuta 4 2 7 3 2 2" xfId="21301" xr:uid="{00000000-0005-0000-0000-00007EA90000}"/>
    <cellStyle name="Valuta 4 2 7 3 2 2 2" xfId="44138" xr:uid="{00000000-0005-0000-0000-00007FA90000}"/>
    <cellStyle name="Valuta 4 2 7 3 2 3" xfId="32721" xr:uid="{00000000-0005-0000-0000-000080A90000}"/>
    <cellStyle name="Valuta 4 2 7 3 3" xfId="15593" xr:uid="{00000000-0005-0000-0000-000081A90000}"/>
    <cellStyle name="Valuta 4 2 7 3 3 2" xfId="38430" xr:uid="{00000000-0005-0000-0000-000082A90000}"/>
    <cellStyle name="Valuta 4 2 7 3 4" xfId="27013" xr:uid="{00000000-0005-0000-0000-000083A90000}"/>
    <cellStyle name="Valuta 4 2 7 4" xfId="7030" xr:uid="{00000000-0005-0000-0000-000084A90000}"/>
    <cellStyle name="Valuta 4 2 7 4 2" xfId="18447" xr:uid="{00000000-0005-0000-0000-000085A90000}"/>
    <cellStyle name="Valuta 4 2 7 4 2 2" xfId="41284" xr:uid="{00000000-0005-0000-0000-000086A90000}"/>
    <cellStyle name="Valuta 4 2 7 4 3" xfId="29867" xr:uid="{00000000-0005-0000-0000-000087A90000}"/>
    <cellStyle name="Valuta 4 2 7 5" xfId="12739" xr:uid="{00000000-0005-0000-0000-000088A90000}"/>
    <cellStyle name="Valuta 4 2 7 5 2" xfId="35576" xr:uid="{00000000-0005-0000-0000-000089A90000}"/>
    <cellStyle name="Valuta 4 2 7 6" xfId="24159" xr:uid="{00000000-0005-0000-0000-00008AA90000}"/>
    <cellStyle name="Valuta 4 2 8" xfId="1509" xr:uid="{00000000-0005-0000-0000-00008BA90000}"/>
    <cellStyle name="Valuta 4 2 8 2" xfId="2963" xr:uid="{00000000-0005-0000-0000-00008CA90000}"/>
    <cellStyle name="Valuta 4 2 8 2 2" xfId="5819" xr:uid="{00000000-0005-0000-0000-00008DA90000}"/>
    <cellStyle name="Valuta 4 2 8 2 2 2" xfId="11527" xr:uid="{00000000-0005-0000-0000-00008EA90000}"/>
    <cellStyle name="Valuta 4 2 8 2 2 2 2" xfId="22945" xr:uid="{00000000-0005-0000-0000-00008FA90000}"/>
    <cellStyle name="Valuta 4 2 8 2 2 2 2 2" xfId="45782" xr:uid="{00000000-0005-0000-0000-000090A90000}"/>
    <cellStyle name="Valuta 4 2 8 2 2 2 3" xfId="34365" xr:uid="{00000000-0005-0000-0000-000091A90000}"/>
    <cellStyle name="Valuta 4 2 8 2 2 3" xfId="17237" xr:uid="{00000000-0005-0000-0000-000092A90000}"/>
    <cellStyle name="Valuta 4 2 8 2 2 3 2" xfId="40074" xr:uid="{00000000-0005-0000-0000-000093A90000}"/>
    <cellStyle name="Valuta 4 2 8 2 2 4" xfId="28657" xr:uid="{00000000-0005-0000-0000-000094A90000}"/>
    <cellStyle name="Valuta 4 2 8 2 3" xfId="8674" xr:uid="{00000000-0005-0000-0000-000095A90000}"/>
    <cellStyle name="Valuta 4 2 8 2 3 2" xfId="20091" xr:uid="{00000000-0005-0000-0000-000096A90000}"/>
    <cellStyle name="Valuta 4 2 8 2 3 2 2" xfId="42928" xr:uid="{00000000-0005-0000-0000-000097A90000}"/>
    <cellStyle name="Valuta 4 2 8 2 3 3" xfId="31511" xr:uid="{00000000-0005-0000-0000-000098A90000}"/>
    <cellStyle name="Valuta 4 2 8 2 4" xfId="14383" xr:uid="{00000000-0005-0000-0000-000099A90000}"/>
    <cellStyle name="Valuta 4 2 8 2 4 2" xfId="37220" xr:uid="{00000000-0005-0000-0000-00009AA90000}"/>
    <cellStyle name="Valuta 4 2 8 2 5" xfId="25803" xr:uid="{00000000-0005-0000-0000-00009BA90000}"/>
    <cellStyle name="Valuta 4 2 8 3" xfId="4392" xr:uid="{00000000-0005-0000-0000-00009CA90000}"/>
    <cellStyle name="Valuta 4 2 8 3 2" xfId="10101" xr:uid="{00000000-0005-0000-0000-00009DA90000}"/>
    <cellStyle name="Valuta 4 2 8 3 2 2" xfId="21518" xr:uid="{00000000-0005-0000-0000-00009EA90000}"/>
    <cellStyle name="Valuta 4 2 8 3 2 2 2" xfId="44355" xr:uid="{00000000-0005-0000-0000-00009FA90000}"/>
    <cellStyle name="Valuta 4 2 8 3 2 3" xfId="32938" xr:uid="{00000000-0005-0000-0000-0000A0A90000}"/>
    <cellStyle name="Valuta 4 2 8 3 3" xfId="15810" xr:uid="{00000000-0005-0000-0000-0000A1A90000}"/>
    <cellStyle name="Valuta 4 2 8 3 3 2" xfId="38647" xr:uid="{00000000-0005-0000-0000-0000A2A90000}"/>
    <cellStyle name="Valuta 4 2 8 3 4" xfId="27230" xr:uid="{00000000-0005-0000-0000-0000A3A90000}"/>
    <cellStyle name="Valuta 4 2 8 4" xfId="7247" xr:uid="{00000000-0005-0000-0000-0000A4A90000}"/>
    <cellStyle name="Valuta 4 2 8 4 2" xfId="18664" xr:uid="{00000000-0005-0000-0000-0000A5A90000}"/>
    <cellStyle name="Valuta 4 2 8 4 2 2" xfId="41501" xr:uid="{00000000-0005-0000-0000-0000A6A90000}"/>
    <cellStyle name="Valuta 4 2 8 4 3" xfId="30084" xr:uid="{00000000-0005-0000-0000-0000A7A90000}"/>
    <cellStyle name="Valuta 4 2 8 5" xfId="12956" xr:uid="{00000000-0005-0000-0000-0000A8A90000}"/>
    <cellStyle name="Valuta 4 2 8 5 2" xfId="35793" xr:uid="{00000000-0005-0000-0000-0000A9A90000}"/>
    <cellStyle name="Valuta 4 2 8 6" xfId="24376" xr:uid="{00000000-0005-0000-0000-0000AAA90000}"/>
    <cellStyle name="Valuta 4 2 9" xfId="1851" xr:uid="{00000000-0005-0000-0000-0000ABA90000}"/>
    <cellStyle name="Valuta 4 2 9 2" xfId="4707" xr:uid="{00000000-0005-0000-0000-0000ACA90000}"/>
    <cellStyle name="Valuta 4 2 9 2 2" xfId="10416" xr:uid="{00000000-0005-0000-0000-0000ADA90000}"/>
    <cellStyle name="Valuta 4 2 9 2 2 2" xfId="21833" xr:uid="{00000000-0005-0000-0000-0000AEA90000}"/>
    <cellStyle name="Valuta 4 2 9 2 2 2 2" xfId="44670" xr:uid="{00000000-0005-0000-0000-0000AFA90000}"/>
    <cellStyle name="Valuta 4 2 9 2 2 3" xfId="33253" xr:uid="{00000000-0005-0000-0000-0000B0A90000}"/>
    <cellStyle name="Valuta 4 2 9 2 3" xfId="16125" xr:uid="{00000000-0005-0000-0000-0000B1A90000}"/>
    <cellStyle name="Valuta 4 2 9 2 3 2" xfId="38962" xr:uid="{00000000-0005-0000-0000-0000B2A90000}"/>
    <cellStyle name="Valuta 4 2 9 2 4" xfId="27545" xr:uid="{00000000-0005-0000-0000-0000B3A90000}"/>
    <cellStyle name="Valuta 4 2 9 3" xfId="7562" xr:uid="{00000000-0005-0000-0000-0000B4A90000}"/>
    <cellStyle name="Valuta 4 2 9 3 2" xfId="18979" xr:uid="{00000000-0005-0000-0000-0000B5A90000}"/>
    <cellStyle name="Valuta 4 2 9 3 2 2" xfId="41816" xr:uid="{00000000-0005-0000-0000-0000B6A90000}"/>
    <cellStyle name="Valuta 4 2 9 3 3" xfId="30399" xr:uid="{00000000-0005-0000-0000-0000B7A90000}"/>
    <cellStyle name="Valuta 4 2 9 4" xfId="13271" xr:uid="{00000000-0005-0000-0000-0000B8A90000}"/>
    <cellStyle name="Valuta 4 2 9 4 2" xfId="36108" xr:uid="{00000000-0005-0000-0000-0000B9A90000}"/>
    <cellStyle name="Valuta 4 2 9 5" xfId="24691" xr:uid="{00000000-0005-0000-0000-0000BAA90000}"/>
    <cellStyle name="Valuta 4 3" xfId="246" xr:uid="{00000000-0005-0000-0000-0000BBA90000}"/>
    <cellStyle name="Valuta 4 3 10" xfId="6164" xr:uid="{00000000-0005-0000-0000-0000BCA90000}"/>
    <cellStyle name="Valuta 4 3 10 2" xfId="17581" xr:uid="{00000000-0005-0000-0000-0000BDA90000}"/>
    <cellStyle name="Valuta 4 3 10 2 2" xfId="40418" xr:uid="{00000000-0005-0000-0000-0000BEA90000}"/>
    <cellStyle name="Valuta 4 3 10 3" xfId="29001" xr:uid="{00000000-0005-0000-0000-0000BFA90000}"/>
    <cellStyle name="Valuta 4 3 11" xfId="11873" xr:uid="{00000000-0005-0000-0000-0000C0A90000}"/>
    <cellStyle name="Valuta 4 3 11 2" xfId="34710" xr:uid="{00000000-0005-0000-0000-0000C1A90000}"/>
    <cellStyle name="Valuta 4 3 12" xfId="23293" xr:uid="{00000000-0005-0000-0000-0000C2A90000}"/>
    <cellStyle name="Valuta 4 3 2" xfId="415" xr:uid="{00000000-0005-0000-0000-0000C3A90000}"/>
    <cellStyle name="Valuta 4 3 2 10" xfId="12008" xr:uid="{00000000-0005-0000-0000-0000C4A90000}"/>
    <cellStyle name="Valuta 4 3 2 10 2" xfId="34845" xr:uid="{00000000-0005-0000-0000-0000C5A90000}"/>
    <cellStyle name="Valuta 4 3 2 11" xfId="23428" xr:uid="{00000000-0005-0000-0000-0000C6A90000}"/>
    <cellStyle name="Valuta 4 3 2 2" xfId="669" xr:uid="{00000000-0005-0000-0000-0000C7A90000}"/>
    <cellStyle name="Valuta 4 3 2 2 2" xfId="2232" xr:uid="{00000000-0005-0000-0000-0000C8A90000}"/>
    <cellStyle name="Valuta 4 3 2 2 2 2" xfId="5088" xr:uid="{00000000-0005-0000-0000-0000C9A90000}"/>
    <cellStyle name="Valuta 4 3 2 2 2 2 2" xfId="10796" xr:uid="{00000000-0005-0000-0000-0000CAA90000}"/>
    <cellStyle name="Valuta 4 3 2 2 2 2 2 2" xfId="22214" xr:uid="{00000000-0005-0000-0000-0000CBA90000}"/>
    <cellStyle name="Valuta 4 3 2 2 2 2 2 2 2" xfId="45051" xr:uid="{00000000-0005-0000-0000-0000CCA90000}"/>
    <cellStyle name="Valuta 4 3 2 2 2 2 2 3" xfId="33634" xr:uid="{00000000-0005-0000-0000-0000CDA90000}"/>
    <cellStyle name="Valuta 4 3 2 2 2 2 3" xfId="16506" xr:uid="{00000000-0005-0000-0000-0000CEA90000}"/>
    <cellStyle name="Valuta 4 3 2 2 2 2 3 2" xfId="39343" xr:uid="{00000000-0005-0000-0000-0000CFA90000}"/>
    <cellStyle name="Valuta 4 3 2 2 2 2 4" xfId="27926" xr:uid="{00000000-0005-0000-0000-0000D0A90000}"/>
    <cellStyle name="Valuta 4 3 2 2 2 3" xfId="7943" xr:uid="{00000000-0005-0000-0000-0000D1A90000}"/>
    <cellStyle name="Valuta 4 3 2 2 2 3 2" xfId="19360" xr:uid="{00000000-0005-0000-0000-0000D2A90000}"/>
    <cellStyle name="Valuta 4 3 2 2 2 3 2 2" xfId="42197" xr:uid="{00000000-0005-0000-0000-0000D3A90000}"/>
    <cellStyle name="Valuta 4 3 2 2 2 3 3" xfId="30780" xr:uid="{00000000-0005-0000-0000-0000D4A90000}"/>
    <cellStyle name="Valuta 4 3 2 2 2 4" xfId="13652" xr:uid="{00000000-0005-0000-0000-0000D5A90000}"/>
    <cellStyle name="Valuta 4 3 2 2 2 4 2" xfId="36489" xr:uid="{00000000-0005-0000-0000-0000D6A90000}"/>
    <cellStyle name="Valuta 4 3 2 2 2 5" xfId="25072" xr:uid="{00000000-0005-0000-0000-0000D7A90000}"/>
    <cellStyle name="Valuta 4 3 2 2 3" xfId="3661" xr:uid="{00000000-0005-0000-0000-0000D8A90000}"/>
    <cellStyle name="Valuta 4 3 2 2 3 2" xfId="9370" xr:uid="{00000000-0005-0000-0000-0000D9A90000}"/>
    <cellStyle name="Valuta 4 3 2 2 3 2 2" xfId="20787" xr:uid="{00000000-0005-0000-0000-0000DAA90000}"/>
    <cellStyle name="Valuta 4 3 2 2 3 2 2 2" xfId="43624" xr:uid="{00000000-0005-0000-0000-0000DBA90000}"/>
    <cellStyle name="Valuta 4 3 2 2 3 2 3" xfId="32207" xr:uid="{00000000-0005-0000-0000-0000DCA90000}"/>
    <cellStyle name="Valuta 4 3 2 2 3 3" xfId="15079" xr:uid="{00000000-0005-0000-0000-0000DDA90000}"/>
    <cellStyle name="Valuta 4 3 2 2 3 3 2" xfId="37916" xr:uid="{00000000-0005-0000-0000-0000DEA90000}"/>
    <cellStyle name="Valuta 4 3 2 2 3 4" xfId="26499" xr:uid="{00000000-0005-0000-0000-0000DFA90000}"/>
    <cellStyle name="Valuta 4 3 2 2 4" xfId="6516" xr:uid="{00000000-0005-0000-0000-0000E0A90000}"/>
    <cellStyle name="Valuta 4 3 2 2 4 2" xfId="17933" xr:uid="{00000000-0005-0000-0000-0000E1A90000}"/>
    <cellStyle name="Valuta 4 3 2 2 4 2 2" xfId="40770" xr:uid="{00000000-0005-0000-0000-0000E2A90000}"/>
    <cellStyle name="Valuta 4 3 2 2 4 3" xfId="29353" xr:uid="{00000000-0005-0000-0000-0000E3A90000}"/>
    <cellStyle name="Valuta 4 3 2 2 5" xfId="12225" xr:uid="{00000000-0005-0000-0000-0000E4A90000}"/>
    <cellStyle name="Valuta 4 3 2 2 5 2" xfId="35062" xr:uid="{00000000-0005-0000-0000-0000E5A90000}"/>
    <cellStyle name="Valuta 4 3 2 2 6" xfId="23645" xr:uid="{00000000-0005-0000-0000-0000E6A90000}"/>
    <cellStyle name="Valuta 4 3 2 3" xfId="929" xr:uid="{00000000-0005-0000-0000-0000E7A90000}"/>
    <cellStyle name="Valuta 4 3 2 3 2" xfId="2449" xr:uid="{00000000-0005-0000-0000-0000E8A90000}"/>
    <cellStyle name="Valuta 4 3 2 3 2 2" xfId="5305" xr:uid="{00000000-0005-0000-0000-0000E9A90000}"/>
    <cellStyle name="Valuta 4 3 2 3 2 2 2" xfId="11013" xr:uid="{00000000-0005-0000-0000-0000EAA90000}"/>
    <cellStyle name="Valuta 4 3 2 3 2 2 2 2" xfId="22431" xr:uid="{00000000-0005-0000-0000-0000EBA90000}"/>
    <cellStyle name="Valuta 4 3 2 3 2 2 2 2 2" xfId="45268" xr:uid="{00000000-0005-0000-0000-0000ECA90000}"/>
    <cellStyle name="Valuta 4 3 2 3 2 2 2 3" xfId="33851" xr:uid="{00000000-0005-0000-0000-0000EDA90000}"/>
    <cellStyle name="Valuta 4 3 2 3 2 2 3" xfId="16723" xr:uid="{00000000-0005-0000-0000-0000EEA90000}"/>
    <cellStyle name="Valuta 4 3 2 3 2 2 3 2" xfId="39560" xr:uid="{00000000-0005-0000-0000-0000EFA90000}"/>
    <cellStyle name="Valuta 4 3 2 3 2 2 4" xfId="28143" xr:uid="{00000000-0005-0000-0000-0000F0A90000}"/>
    <cellStyle name="Valuta 4 3 2 3 2 3" xfId="8160" xr:uid="{00000000-0005-0000-0000-0000F1A90000}"/>
    <cellStyle name="Valuta 4 3 2 3 2 3 2" xfId="19577" xr:uid="{00000000-0005-0000-0000-0000F2A90000}"/>
    <cellStyle name="Valuta 4 3 2 3 2 3 2 2" xfId="42414" xr:uid="{00000000-0005-0000-0000-0000F3A90000}"/>
    <cellStyle name="Valuta 4 3 2 3 2 3 3" xfId="30997" xr:uid="{00000000-0005-0000-0000-0000F4A90000}"/>
    <cellStyle name="Valuta 4 3 2 3 2 4" xfId="13869" xr:uid="{00000000-0005-0000-0000-0000F5A90000}"/>
    <cellStyle name="Valuta 4 3 2 3 2 4 2" xfId="36706" xr:uid="{00000000-0005-0000-0000-0000F6A90000}"/>
    <cellStyle name="Valuta 4 3 2 3 2 5" xfId="25289" xr:uid="{00000000-0005-0000-0000-0000F7A90000}"/>
    <cellStyle name="Valuta 4 3 2 3 3" xfId="3878" xr:uid="{00000000-0005-0000-0000-0000F8A90000}"/>
    <cellStyle name="Valuta 4 3 2 3 3 2" xfId="9587" xr:uid="{00000000-0005-0000-0000-0000F9A90000}"/>
    <cellStyle name="Valuta 4 3 2 3 3 2 2" xfId="21004" xr:uid="{00000000-0005-0000-0000-0000FAA90000}"/>
    <cellStyle name="Valuta 4 3 2 3 3 2 2 2" xfId="43841" xr:uid="{00000000-0005-0000-0000-0000FBA90000}"/>
    <cellStyle name="Valuta 4 3 2 3 3 2 3" xfId="32424" xr:uid="{00000000-0005-0000-0000-0000FCA90000}"/>
    <cellStyle name="Valuta 4 3 2 3 3 3" xfId="15296" xr:uid="{00000000-0005-0000-0000-0000FDA90000}"/>
    <cellStyle name="Valuta 4 3 2 3 3 3 2" xfId="38133" xr:uid="{00000000-0005-0000-0000-0000FEA90000}"/>
    <cellStyle name="Valuta 4 3 2 3 3 4" xfId="26716" xr:uid="{00000000-0005-0000-0000-0000FFA90000}"/>
    <cellStyle name="Valuta 4 3 2 3 4" xfId="6733" xr:uid="{00000000-0005-0000-0000-000000AA0000}"/>
    <cellStyle name="Valuta 4 3 2 3 4 2" xfId="18150" xr:uid="{00000000-0005-0000-0000-000001AA0000}"/>
    <cellStyle name="Valuta 4 3 2 3 4 2 2" xfId="40987" xr:uid="{00000000-0005-0000-0000-000002AA0000}"/>
    <cellStyle name="Valuta 4 3 2 3 4 3" xfId="29570" xr:uid="{00000000-0005-0000-0000-000003AA0000}"/>
    <cellStyle name="Valuta 4 3 2 3 5" xfId="12442" xr:uid="{00000000-0005-0000-0000-000004AA0000}"/>
    <cellStyle name="Valuta 4 3 2 3 5 2" xfId="35279" xr:uid="{00000000-0005-0000-0000-000005AA0000}"/>
    <cellStyle name="Valuta 4 3 2 3 6" xfId="23862" xr:uid="{00000000-0005-0000-0000-000006AA0000}"/>
    <cellStyle name="Valuta 4 3 2 4" xfId="1176" xr:uid="{00000000-0005-0000-0000-000007AA0000}"/>
    <cellStyle name="Valuta 4 3 2 4 2" xfId="2666" xr:uid="{00000000-0005-0000-0000-000008AA0000}"/>
    <cellStyle name="Valuta 4 3 2 4 2 2" xfId="5522" xr:uid="{00000000-0005-0000-0000-000009AA0000}"/>
    <cellStyle name="Valuta 4 3 2 4 2 2 2" xfId="11230" xr:uid="{00000000-0005-0000-0000-00000AAA0000}"/>
    <cellStyle name="Valuta 4 3 2 4 2 2 2 2" xfId="22648" xr:uid="{00000000-0005-0000-0000-00000BAA0000}"/>
    <cellStyle name="Valuta 4 3 2 4 2 2 2 2 2" xfId="45485" xr:uid="{00000000-0005-0000-0000-00000CAA0000}"/>
    <cellStyle name="Valuta 4 3 2 4 2 2 2 3" xfId="34068" xr:uid="{00000000-0005-0000-0000-00000DAA0000}"/>
    <cellStyle name="Valuta 4 3 2 4 2 2 3" xfId="16940" xr:uid="{00000000-0005-0000-0000-00000EAA0000}"/>
    <cellStyle name="Valuta 4 3 2 4 2 2 3 2" xfId="39777" xr:uid="{00000000-0005-0000-0000-00000FAA0000}"/>
    <cellStyle name="Valuta 4 3 2 4 2 2 4" xfId="28360" xr:uid="{00000000-0005-0000-0000-000010AA0000}"/>
    <cellStyle name="Valuta 4 3 2 4 2 3" xfId="8377" xr:uid="{00000000-0005-0000-0000-000011AA0000}"/>
    <cellStyle name="Valuta 4 3 2 4 2 3 2" xfId="19794" xr:uid="{00000000-0005-0000-0000-000012AA0000}"/>
    <cellStyle name="Valuta 4 3 2 4 2 3 2 2" xfId="42631" xr:uid="{00000000-0005-0000-0000-000013AA0000}"/>
    <cellStyle name="Valuta 4 3 2 4 2 3 3" xfId="31214" xr:uid="{00000000-0005-0000-0000-000014AA0000}"/>
    <cellStyle name="Valuta 4 3 2 4 2 4" xfId="14086" xr:uid="{00000000-0005-0000-0000-000015AA0000}"/>
    <cellStyle name="Valuta 4 3 2 4 2 4 2" xfId="36923" xr:uid="{00000000-0005-0000-0000-000016AA0000}"/>
    <cellStyle name="Valuta 4 3 2 4 2 5" xfId="25506" xr:uid="{00000000-0005-0000-0000-000017AA0000}"/>
    <cellStyle name="Valuta 4 3 2 4 3" xfId="4095" xr:uid="{00000000-0005-0000-0000-000018AA0000}"/>
    <cellStyle name="Valuta 4 3 2 4 3 2" xfId="9804" xr:uid="{00000000-0005-0000-0000-000019AA0000}"/>
    <cellStyle name="Valuta 4 3 2 4 3 2 2" xfId="21221" xr:uid="{00000000-0005-0000-0000-00001AAA0000}"/>
    <cellStyle name="Valuta 4 3 2 4 3 2 2 2" xfId="44058" xr:uid="{00000000-0005-0000-0000-00001BAA0000}"/>
    <cellStyle name="Valuta 4 3 2 4 3 2 3" xfId="32641" xr:uid="{00000000-0005-0000-0000-00001CAA0000}"/>
    <cellStyle name="Valuta 4 3 2 4 3 3" xfId="15513" xr:uid="{00000000-0005-0000-0000-00001DAA0000}"/>
    <cellStyle name="Valuta 4 3 2 4 3 3 2" xfId="38350" xr:uid="{00000000-0005-0000-0000-00001EAA0000}"/>
    <cellStyle name="Valuta 4 3 2 4 3 4" xfId="26933" xr:uid="{00000000-0005-0000-0000-00001FAA0000}"/>
    <cellStyle name="Valuta 4 3 2 4 4" xfId="6950" xr:uid="{00000000-0005-0000-0000-000020AA0000}"/>
    <cellStyle name="Valuta 4 3 2 4 4 2" xfId="18367" xr:uid="{00000000-0005-0000-0000-000021AA0000}"/>
    <cellStyle name="Valuta 4 3 2 4 4 2 2" xfId="41204" xr:uid="{00000000-0005-0000-0000-000022AA0000}"/>
    <cellStyle name="Valuta 4 3 2 4 4 3" xfId="29787" xr:uid="{00000000-0005-0000-0000-000023AA0000}"/>
    <cellStyle name="Valuta 4 3 2 4 5" xfId="12659" xr:uid="{00000000-0005-0000-0000-000024AA0000}"/>
    <cellStyle name="Valuta 4 3 2 4 5 2" xfId="35496" xr:uid="{00000000-0005-0000-0000-000025AA0000}"/>
    <cellStyle name="Valuta 4 3 2 4 6" xfId="24079" xr:uid="{00000000-0005-0000-0000-000026AA0000}"/>
    <cellStyle name="Valuta 4 3 2 5" xfId="1423" xr:uid="{00000000-0005-0000-0000-000027AA0000}"/>
    <cellStyle name="Valuta 4 3 2 5 2" xfId="2883" xr:uid="{00000000-0005-0000-0000-000028AA0000}"/>
    <cellStyle name="Valuta 4 3 2 5 2 2" xfId="5739" xr:uid="{00000000-0005-0000-0000-000029AA0000}"/>
    <cellStyle name="Valuta 4 3 2 5 2 2 2" xfId="11447" xr:uid="{00000000-0005-0000-0000-00002AAA0000}"/>
    <cellStyle name="Valuta 4 3 2 5 2 2 2 2" xfId="22865" xr:uid="{00000000-0005-0000-0000-00002BAA0000}"/>
    <cellStyle name="Valuta 4 3 2 5 2 2 2 2 2" xfId="45702" xr:uid="{00000000-0005-0000-0000-00002CAA0000}"/>
    <cellStyle name="Valuta 4 3 2 5 2 2 2 3" xfId="34285" xr:uid="{00000000-0005-0000-0000-00002DAA0000}"/>
    <cellStyle name="Valuta 4 3 2 5 2 2 3" xfId="17157" xr:uid="{00000000-0005-0000-0000-00002EAA0000}"/>
    <cellStyle name="Valuta 4 3 2 5 2 2 3 2" xfId="39994" xr:uid="{00000000-0005-0000-0000-00002FAA0000}"/>
    <cellStyle name="Valuta 4 3 2 5 2 2 4" xfId="28577" xr:uid="{00000000-0005-0000-0000-000030AA0000}"/>
    <cellStyle name="Valuta 4 3 2 5 2 3" xfId="8594" xr:uid="{00000000-0005-0000-0000-000031AA0000}"/>
    <cellStyle name="Valuta 4 3 2 5 2 3 2" xfId="20011" xr:uid="{00000000-0005-0000-0000-000032AA0000}"/>
    <cellStyle name="Valuta 4 3 2 5 2 3 2 2" xfId="42848" xr:uid="{00000000-0005-0000-0000-000033AA0000}"/>
    <cellStyle name="Valuta 4 3 2 5 2 3 3" xfId="31431" xr:uid="{00000000-0005-0000-0000-000034AA0000}"/>
    <cellStyle name="Valuta 4 3 2 5 2 4" xfId="14303" xr:uid="{00000000-0005-0000-0000-000035AA0000}"/>
    <cellStyle name="Valuta 4 3 2 5 2 4 2" xfId="37140" xr:uid="{00000000-0005-0000-0000-000036AA0000}"/>
    <cellStyle name="Valuta 4 3 2 5 2 5" xfId="25723" xr:uid="{00000000-0005-0000-0000-000037AA0000}"/>
    <cellStyle name="Valuta 4 3 2 5 3" xfId="4312" xr:uid="{00000000-0005-0000-0000-000038AA0000}"/>
    <cellStyle name="Valuta 4 3 2 5 3 2" xfId="10021" xr:uid="{00000000-0005-0000-0000-000039AA0000}"/>
    <cellStyle name="Valuta 4 3 2 5 3 2 2" xfId="21438" xr:uid="{00000000-0005-0000-0000-00003AAA0000}"/>
    <cellStyle name="Valuta 4 3 2 5 3 2 2 2" xfId="44275" xr:uid="{00000000-0005-0000-0000-00003BAA0000}"/>
    <cellStyle name="Valuta 4 3 2 5 3 2 3" xfId="32858" xr:uid="{00000000-0005-0000-0000-00003CAA0000}"/>
    <cellStyle name="Valuta 4 3 2 5 3 3" xfId="15730" xr:uid="{00000000-0005-0000-0000-00003DAA0000}"/>
    <cellStyle name="Valuta 4 3 2 5 3 3 2" xfId="38567" xr:uid="{00000000-0005-0000-0000-00003EAA0000}"/>
    <cellStyle name="Valuta 4 3 2 5 3 4" xfId="27150" xr:uid="{00000000-0005-0000-0000-00003FAA0000}"/>
    <cellStyle name="Valuta 4 3 2 5 4" xfId="7167" xr:uid="{00000000-0005-0000-0000-000040AA0000}"/>
    <cellStyle name="Valuta 4 3 2 5 4 2" xfId="18584" xr:uid="{00000000-0005-0000-0000-000041AA0000}"/>
    <cellStyle name="Valuta 4 3 2 5 4 2 2" xfId="41421" xr:uid="{00000000-0005-0000-0000-000042AA0000}"/>
    <cellStyle name="Valuta 4 3 2 5 4 3" xfId="30004" xr:uid="{00000000-0005-0000-0000-000043AA0000}"/>
    <cellStyle name="Valuta 4 3 2 5 5" xfId="12876" xr:uid="{00000000-0005-0000-0000-000044AA0000}"/>
    <cellStyle name="Valuta 4 3 2 5 5 2" xfId="35713" xr:uid="{00000000-0005-0000-0000-000045AA0000}"/>
    <cellStyle name="Valuta 4 3 2 5 6" xfId="24296" xr:uid="{00000000-0005-0000-0000-000046AA0000}"/>
    <cellStyle name="Valuta 4 3 2 6" xfId="1670" xr:uid="{00000000-0005-0000-0000-000047AA0000}"/>
    <cellStyle name="Valuta 4 3 2 6 2" xfId="3100" xr:uid="{00000000-0005-0000-0000-000048AA0000}"/>
    <cellStyle name="Valuta 4 3 2 6 2 2" xfId="5956" xr:uid="{00000000-0005-0000-0000-000049AA0000}"/>
    <cellStyle name="Valuta 4 3 2 6 2 2 2" xfId="11664" xr:uid="{00000000-0005-0000-0000-00004AAA0000}"/>
    <cellStyle name="Valuta 4 3 2 6 2 2 2 2" xfId="23082" xr:uid="{00000000-0005-0000-0000-00004BAA0000}"/>
    <cellStyle name="Valuta 4 3 2 6 2 2 2 2 2" xfId="45919" xr:uid="{00000000-0005-0000-0000-00004CAA0000}"/>
    <cellStyle name="Valuta 4 3 2 6 2 2 2 3" xfId="34502" xr:uid="{00000000-0005-0000-0000-00004DAA0000}"/>
    <cellStyle name="Valuta 4 3 2 6 2 2 3" xfId="17374" xr:uid="{00000000-0005-0000-0000-00004EAA0000}"/>
    <cellStyle name="Valuta 4 3 2 6 2 2 3 2" xfId="40211" xr:uid="{00000000-0005-0000-0000-00004FAA0000}"/>
    <cellStyle name="Valuta 4 3 2 6 2 2 4" xfId="28794" xr:uid="{00000000-0005-0000-0000-000050AA0000}"/>
    <cellStyle name="Valuta 4 3 2 6 2 3" xfId="8811" xr:uid="{00000000-0005-0000-0000-000051AA0000}"/>
    <cellStyle name="Valuta 4 3 2 6 2 3 2" xfId="20228" xr:uid="{00000000-0005-0000-0000-000052AA0000}"/>
    <cellStyle name="Valuta 4 3 2 6 2 3 2 2" xfId="43065" xr:uid="{00000000-0005-0000-0000-000053AA0000}"/>
    <cellStyle name="Valuta 4 3 2 6 2 3 3" xfId="31648" xr:uid="{00000000-0005-0000-0000-000054AA0000}"/>
    <cellStyle name="Valuta 4 3 2 6 2 4" xfId="14520" xr:uid="{00000000-0005-0000-0000-000055AA0000}"/>
    <cellStyle name="Valuta 4 3 2 6 2 4 2" xfId="37357" xr:uid="{00000000-0005-0000-0000-000056AA0000}"/>
    <cellStyle name="Valuta 4 3 2 6 2 5" xfId="25940" xr:uid="{00000000-0005-0000-0000-000057AA0000}"/>
    <cellStyle name="Valuta 4 3 2 6 3" xfId="4529" xr:uid="{00000000-0005-0000-0000-000058AA0000}"/>
    <cellStyle name="Valuta 4 3 2 6 3 2" xfId="10238" xr:uid="{00000000-0005-0000-0000-000059AA0000}"/>
    <cellStyle name="Valuta 4 3 2 6 3 2 2" xfId="21655" xr:uid="{00000000-0005-0000-0000-00005AAA0000}"/>
    <cellStyle name="Valuta 4 3 2 6 3 2 2 2" xfId="44492" xr:uid="{00000000-0005-0000-0000-00005BAA0000}"/>
    <cellStyle name="Valuta 4 3 2 6 3 2 3" xfId="33075" xr:uid="{00000000-0005-0000-0000-00005CAA0000}"/>
    <cellStyle name="Valuta 4 3 2 6 3 3" xfId="15947" xr:uid="{00000000-0005-0000-0000-00005DAA0000}"/>
    <cellStyle name="Valuta 4 3 2 6 3 3 2" xfId="38784" xr:uid="{00000000-0005-0000-0000-00005EAA0000}"/>
    <cellStyle name="Valuta 4 3 2 6 3 4" xfId="27367" xr:uid="{00000000-0005-0000-0000-00005FAA0000}"/>
    <cellStyle name="Valuta 4 3 2 6 4" xfId="7384" xr:uid="{00000000-0005-0000-0000-000060AA0000}"/>
    <cellStyle name="Valuta 4 3 2 6 4 2" xfId="18801" xr:uid="{00000000-0005-0000-0000-000061AA0000}"/>
    <cellStyle name="Valuta 4 3 2 6 4 2 2" xfId="41638" xr:uid="{00000000-0005-0000-0000-000062AA0000}"/>
    <cellStyle name="Valuta 4 3 2 6 4 3" xfId="30221" xr:uid="{00000000-0005-0000-0000-000063AA0000}"/>
    <cellStyle name="Valuta 4 3 2 6 5" xfId="13093" xr:uid="{00000000-0005-0000-0000-000064AA0000}"/>
    <cellStyle name="Valuta 4 3 2 6 5 2" xfId="35930" xr:uid="{00000000-0005-0000-0000-000065AA0000}"/>
    <cellStyle name="Valuta 4 3 2 6 6" xfId="24513" xr:uid="{00000000-0005-0000-0000-000066AA0000}"/>
    <cellStyle name="Valuta 4 3 2 7" xfId="2015" xr:uid="{00000000-0005-0000-0000-000067AA0000}"/>
    <cellStyle name="Valuta 4 3 2 7 2" xfId="4871" xr:uid="{00000000-0005-0000-0000-000068AA0000}"/>
    <cellStyle name="Valuta 4 3 2 7 2 2" xfId="10579" xr:uid="{00000000-0005-0000-0000-000069AA0000}"/>
    <cellStyle name="Valuta 4 3 2 7 2 2 2" xfId="21997" xr:uid="{00000000-0005-0000-0000-00006AAA0000}"/>
    <cellStyle name="Valuta 4 3 2 7 2 2 2 2" xfId="44834" xr:uid="{00000000-0005-0000-0000-00006BAA0000}"/>
    <cellStyle name="Valuta 4 3 2 7 2 2 3" xfId="33417" xr:uid="{00000000-0005-0000-0000-00006CAA0000}"/>
    <cellStyle name="Valuta 4 3 2 7 2 3" xfId="16289" xr:uid="{00000000-0005-0000-0000-00006DAA0000}"/>
    <cellStyle name="Valuta 4 3 2 7 2 3 2" xfId="39126" xr:uid="{00000000-0005-0000-0000-00006EAA0000}"/>
    <cellStyle name="Valuta 4 3 2 7 2 4" xfId="27709" xr:uid="{00000000-0005-0000-0000-00006FAA0000}"/>
    <cellStyle name="Valuta 4 3 2 7 3" xfId="7726" xr:uid="{00000000-0005-0000-0000-000070AA0000}"/>
    <cellStyle name="Valuta 4 3 2 7 3 2" xfId="19143" xr:uid="{00000000-0005-0000-0000-000071AA0000}"/>
    <cellStyle name="Valuta 4 3 2 7 3 2 2" xfId="41980" xr:uid="{00000000-0005-0000-0000-000072AA0000}"/>
    <cellStyle name="Valuta 4 3 2 7 3 3" xfId="30563" xr:uid="{00000000-0005-0000-0000-000073AA0000}"/>
    <cellStyle name="Valuta 4 3 2 7 4" xfId="13435" xr:uid="{00000000-0005-0000-0000-000074AA0000}"/>
    <cellStyle name="Valuta 4 3 2 7 4 2" xfId="36272" xr:uid="{00000000-0005-0000-0000-000075AA0000}"/>
    <cellStyle name="Valuta 4 3 2 7 5" xfId="24855" xr:uid="{00000000-0005-0000-0000-000076AA0000}"/>
    <cellStyle name="Valuta 4 3 2 8" xfId="3444" xr:uid="{00000000-0005-0000-0000-000077AA0000}"/>
    <cellStyle name="Valuta 4 3 2 8 2" xfId="9153" xr:uid="{00000000-0005-0000-0000-000078AA0000}"/>
    <cellStyle name="Valuta 4 3 2 8 2 2" xfId="20570" xr:uid="{00000000-0005-0000-0000-000079AA0000}"/>
    <cellStyle name="Valuta 4 3 2 8 2 2 2" xfId="43407" xr:uid="{00000000-0005-0000-0000-00007AAA0000}"/>
    <cellStyle name="Valuta 4 3 2 8 2 3" xfId="31990" xr:uid="{00000000-0005-0000-0000-00007BAA0000}"/>
    <cellStyle name="Valuta 4 3 2 8 3" xfId="14862" xr:uid="{00000000-0005-0000-0000-00007CAA0000}"/>
    <cellStyle name="Valuta 4 3 2 8 3 2" xfId="37699" xr:uid="{00000000-0005-0000-0000-00007DAA0000}"/>
    <cellStyle name="Valuta 4 3 2 8 4" xfId="26282" xr:uid="{00000000-0005-0000-0000-00007EAA0000}"/>
    <cellStyle name="Valuta 4 3 2 9" xfId="6299" xr:uid="{00000000-0005-0000-0000-00007FAA0000}"/>
    <cellStyle name="Valuta 4 3 2 9 2" xfId="17716" xr:uid="{00000000-0005-0000-0000-000080AA0000}"/>
    <cellStyle name="Valuta 4 3 2 9 2 2" xfId="40553" xr:uid="{00000000-0005-0000-0000-000081AA0000}"/>
    <cellStyle name="Valuta 4 3 2 9 3" xfId="29136" xr:uid="{00000000-0005-0000-0000-000082AA0000}"/>
    <cellStyle name="Valuta 4 3 3" xfId="535" xr:uid="{00000000-0005-0000-0000-000083AA0000}"/>
    <cellStyle name="Valuta 4 3 3 2" xfId="2118" xr:uid="{00000000-0005-0000-0000-000084AA0000}"/>
    <cellStyle name="Valuta 4 3 3 2 2" xfId="4974" xr:uid="{00000000-0005-0000-0000-000085AA0000}"/>
    <cellStyle name="Valuta 4 3 3 2 2 2" xfId="10682" xr:uid="{00000000-0005-0000-0000-000086AA0000}"/>
    <cellStyle name="Valuta 4 3 3 2 2 2 2" xfId="22100" xr:uid="{00000000-0005-0000-0000-000087AA0000}"/>
    <cellStyle name="Valuta 4 3 3 2 2 2 2 2" xfId="44937" xr:uid="{00000000-0005-0000-0000-000088AA0000}"/>
    <cellStyle name="Valuta 4 3 3 2 2 2 3" xfId="33520" xr:uid="{00000000-0005-0000-0000-000089AA0000}"/>
    <cellStyle name="Valuta 4 3 3 2 2 3" xfId="16392" xr:uid="{00000000-0005-0000-0000-00008AAA0000}"/>
    <cellStyle name="Valuta 4 3 3 2 2 3 2" xfId="39229" xr:uid="{00000000-0005-0000-0000-00008BAA0000}"/>
    <cellStyle name="Valuta 4 3 3 2 2 4" xfId="27812" xr:uid="{00000000-0005-0000-0000-00008CAA0000}"/>
    <cellStyle name="Valuta 4 3 3 2 3" xfId="7829" xr:uid="{00000000-0005-0000-0000-00008DAA0000}"/>
    <cellStyle name="Valuta 4 3 3 2 3 2" xfId="19246" xr:uid="{00000000-0005-0000-0000-00008EAA0000}"/>
    <cellStyle name="Valuta 4 3 3 2 3 2 2" xfId="42083" xr:uid="{00000000-0005-0000-0000-00008FAA0000}"/>
    <cellStyle name="Valuta 4 3 3 2 3 3" xfId="30666" xr:uid="{00000000-0005-0000-0000-000090AA0000}"/>
    <cellStyle name="Valuta 4 3 3 2 4" xfId="13538" xr:uid="{00000000-0005-0000-0000-000091AA0000}"/>
    <cellStyle name="Valuta 4 3 3 2 4 2" xfId="36375" xr:uid="{00000000-0005-0000-0000-000092AA0000}"/>
    <cellStyle name="Valuta 4 3 3 2 5" xfId="24958" xr:uid="{00000000-0005-0000-0000-000093AA0000}"/>
    <cellStyle name="Valuta 4 3 3 3" xfId="3547" xr:uid="{00000000-0005-0000-0000-000094AA0000}"/>
    <cellStyle name="Valuta 4 3 3 3 2" xfId="9256" xr:uid="{00000000-0005-0000-0000-000095AA0000}"/>
    <cellStyle name="Valuta 4 3 3 3 2 2" xfId="20673" xr:uid="{00000000-0005-0000-0000-000096AA0000}"/>
    <cellStyle name="Valuta 4 3 3 3 2 2 2" xfId="43510" xr:uid="{00000000-0005-0000-0000-000097AA0000}"/>
    <cellStyle name="Valuta 4 3 3 3 2 3" xfId="32093" xr:uid="{00000000-0005-0000-0000-000098AA0000}"/>
    <cellStyle name="Valuta 4 3 3 3 3" xfId="14965" xr:uid="{00000000-0005-0000-0000-000099AA0000}"/>
    <cellStyle name="Valuta 4 3 3 3 3 2" xfId="37802" xr:uid="{00000000-0005-0000-0000-00009AAA0000}"/>
    <cellStyle name="Valuta 4 3 3 3 4" xfId="26385" xr:uid="{00000000-0005-0000-0000-00009BAA0000}"/>
    <cellStyle name="Valuta 4 3 3 4" xfId="6402" xr:uid="{00000000-0005-0000-0000-00009CAA0000}"/>
    <cellStyle name="Valuta 4 3 3 4 2" xfId="17819" xr:uid="{00000000-0005-0000-0000-00009DAA0000}"/>
    <cellStyle name="Valuta 4 3 3 4 2 2" xfId="40656" xr:uid="{00000000-0005-0000-0000-00009EAA0000}"/>
    <cellStyle name="Valuta 4 3 3 4 3" xfId="29239" xr:uid="{00000000-0005-0000-0000-00009FAA0000}"/>
    <cellStyle name="Valuta 4 3 3 5" xfId="12111" xr:uid="{00000000-0005-0000-0000-0000A0AA0000}"/>
    <cellStyle name="Valuta 4 3 3 5 2" xfId="34948" xr:uid="{00000000-0005-0000-0000-0000A1AA0000}"/>
    <cellStyle name="Valuta 4 3 3 6" xfId="23531" xr:uid="{00000000-0005-0000-0000-0000A2AA0000}"/>
    <cellStyle name="Valuta 4 3 4" xfId="798" xr:uid="{00000000-0005-0000-0000-0000A3AA0000}"/>
    <cellStyle name="Valuta 4 3 4 2" xfId="2335" xr:uid="{00000000-0005-0000-0000-0000A4AA0000}"/>
    <cellStyle name="Valuta 4 3 4 2 2" xfId="5191" xr:uid="{00000000-0005-0000-0000-0000A5AA0000}"/>
    <cellStyle name="Valuta 4 3 4 2 2 2" xfId="10899" xr:uid="{00000000-0005-0000-0000-0000A6AA0000}"/>
    <cellStyle name="Valuta 4 3 4 2 2 2 2" xfId="22317" xr:uid="{00000000-0005-0000-0000-0000A7AA0000}"/>
    <cellStyle name="Valuta 4 3 4 2 2 2 2 2" xfId="45154" xr:uid="{00000000-0005-0000-0000-0000A8AA0000}"/>
    <cellStyle name="Valuta 4 3 4 2 2 2 3" xfId="33737" xr:uid="{00000000-0005-0000-0000-0000A9AA0000}"/>
    <cellStyle name="Valuta 4 3 4 2 2 3" xfId="16609" xr:uid="{00000000-0005-0000-0000-0000AAAA0000}"/>
    <cellStyle name="Valuta 4 3 4 2 2 3 2" xfId="39446" xr:uid="{00000000-0005-0000-0000-0000ABAA0000}"/>
    <cellStyle name="Valuta 4 3 4 2 2 4" xfId="28029" xr:uid="{00000000-0005-0000-0000-0000ACAA0000}"/>
    <cellStyle name="Valuta 4 3 4 2 3" xfId="8046" xr:uid="{00000000-0005-0000-0000-0000ADAA0000}"/>
    <cellStyle name="Valuta 4 3 4 2 3 2" xfId="19463" xr:uid="{00000000-0005-0000-0000-0000AEAA0000}"/>
    <cellStyle name="Valuta 4 3 4 2 3 2 2" xfId="42300" xr:uid="{00000000-0005-0000-0000-0000AFAA0000}"/>
    <cellStyle name="Valuta 4 3 4 2 3 3" xfId="30883" xr:uid="{00000000-0005-0000-0000-0000B0AA0000}"/>
    <cellStyle name="Valuta 4 3 4 2 4" xfId="13755" xr:uid="{00000000-0005-0000-0000-0000B1AA0000}"/>
    <cellStyle name="Valuta 4 3 4 2 4 2" xfId="36592" xr:uid="{00000000-0005-0000-0000-0000B2AA0000}"/>
    <cellStyle name="Valuta 4 3 4 2 5" xfId="25175" xr:uid="{00000000-0005-0000-0000-0000B3AA0000}"/>
    <cellStyle name="Valuta 4 3 4 3" xfId="3764" xr:uid="{00000000-0005-0000-0000-0000B4AA0000}"/>
    <cellStyle name="Valuta 4 3 4 3 2" xfId="9473" xr:uid="{00000000-0005-0000-0000-0000B5AA0000}"/>
    <cellStyle name="Valuta 4 3 4 3 2 2" xfId="20890" xr:uid="{00000000-0005-0000-0000-0000B6AA0000}"/>
    <cellStyle name="Valuta 4 3 4 3 2 2 2" xfId="43727" xr:uid="{00000000-0005-0000-0000-0000B7AA0000}"/>
    <cellStyle name="Valuta 4 3 4 3 2 3" xfId="32310" xr:uid="{00000000-0005-0000-0000-0000B8AA0000}"/>
    <cellStyle name="Valuta 4 3 4 3 3" xfId="15182" xr:uid="{00000000-0005-0000-0000-0000B9AA0000}"/>
    <cellStyle name="Valuta 4 3 4 3 3 2" xfId="38019" xr:uid="{00000000-0005-0000-0000-0000BAAA0000}"/>
    <cellStyle name="Valuta 4 3 4 3 4" xfId="26602" xr:uid="{00000000-0005-0000-0000-0000BBAA0000}"/>
    <cellStyle name="Valuta 4 3 4 4" xfId="6619" xr:uid="{00000000-0005-0000-0000-0000BCAA0000}"/>
    <cellStyle name="Valuta 4 3 4 4 2" xfId="18036" xr:uid="{00000000-0005-0000-0000-0000BDAA0000}"/>
    <cellStyle name="Valuta 4 3 4 4 2 2" xfId="40873" xr:uid="{00000000-0005-0000-0000-0000BEAA0000}"/>
    <cellStyle name="Valuta 4 3 4 4 3" xfId="29456" xr:uid="{00000000-0005-0000-0000-0000BFAA0000}"/>
    <cellStyle name="Valuta 4 3 4 5" xfId="12328" xr:uid="{00000000-0005-0000-0000-0000C0AA0000}"/>
    <cellStyle name="Valuta 4 3 4 5 2" xfId="35165" xr:uid="{00000000-0005-0000-0000-0000C1AA0000}"/>
    <cellStyle name="Valuta 4 3 4 6" xfId="23748" xr:uid="{00000000-0005-0000-0000-0000C2AA0000}"/>
    <cellStyle name="Valuta 4 3 5" xfId="1045" xr:uid="{00000000-0005-0000-0000-0000C3AA0000}"/>
    <cellStyle name="Valuta 4 3 5 2" xfId="2552" xr:uid="{00000000-0005-0000-0000-0000C4AA0000}"/>
    <cellStyle name="Valuta 4 3 5 2 2" xfId="5408" xr:uid="{00000000-0005-0000-0000-0000C5AA0000}"/>
    <cellStyle name="Valuta 4 3 5 2 2 2" xfId="11116" xr:uid="{00000000-0005-0000-0000-0000C6AA0000}"/>
    <cellStyle name="Valuta 4 3 5 2 2 2 2" xfId="22534" xr:uid="{00000000-0005-0000-0000-0000C7AA0000}"/>
    <cellStyle name="Valuta 4 3 5 2 2 2 2 2" xfId="45371" xr:uid="{00000000-0005-0000-0000-0000C8AA0000}"/>
    <cellStyle name="Valuta 4 3 5 2 2 2 3" xfId="33954" xr:uid="{00000000-0005-0000-0000-0000C9AA0000}"/>
    <cellStyle name="Valuta 4 3 5 2 2 3" xfId="16826" xr:uid="{00000000-0005-0000-0000-0000CAAA0000}"/>
    <cellStyle name="Valuta 4 3 5 2 2 3 2" xfId="39663" xr:uid="{00000000-0005-0000-0000-0000CBAA0000}"/>
    <cellStyle name="Valuta 4 3 5 2 2 4" xfId="28246" xr:uid="{00000000-0005-0000-0000-0000CCAA0000}"/>
    <cellStyle name="Valuta 4 3 5 2 3" xfId="8263" xr:uid="{00000000-0005-0000-0000-0000CDAA0000}"/>
    <cellStyle name="Valuta 4 3 5 2 3 2" xfId="19680" xr:uid="{00000000-0005-0000-0000-0000CEAA0000}"/>
    <cellStyle name="Valuta 4 3 5 2 3 2 2" xfId="42517" xr:uid="{00000000-0005-0000-0000-0000CFAA0000}"/>
    <cellStyle name="Valuta 4 3 5 2 3 3" xfId="31100" xr:uid="{00000000-0005-0000-0000-0000D0AA0000}"/>
    <cellStyle name="Valuta 4 3 5 2 4" xfId="13972" xr:uid="{00000000-0005-0000-0000-0000D1AA0000}"/>
    <cellStyle name="Valuta 4 3 5 2 4 2" xfId="36809" xr:uid="{00000000-0005-0000-0000-0000D2AA0000}"/>
    <cellStyle name="Valuta 4 3 5 2 5" xfId="25392" xr:uid="{00000000-0005-0000-0000-0000D3AA0000}"/>
    <cellStyle name="Valuta 4 3 5 3" xfId="3981" xr:uid="{00000000-0005-0000-0000-0000D4AA0000}"/>
    <cellStyle name="Valuta 4 3 5 3 2" xfId="9690" xr:uid="{00000000-0005-0000-0000-0000D5AA0000}"/>
    <cellStyle name="Valuta 4 3 5 3 2 2" xfId="21107" xr:uid="{00000000-0005-0000-0000-0000D6AA0000}"/>
    <cellStyle name="Valuta 4 3 5 3 2 2 2" xfId="43944" xr:uid="{00000000-0005-0000-0000-0000D7AA0000}"/>
    <cellStyle name="Valuta 4 3 5 3 2 3" xfId="32527" xr:uid="{00000000-0005-0000-0000-0000D8AA0000}"/>
    <cellStyle name="Valuta 4 3 5 3 3" xfId="15399" xr:uid="{00000000-0005-0000-0000-0000D9AA0000}"/>
    <cellStyle name="Valuta 4 3 5 3 3 2" xfId="38236" xr:uid="{00000000-0005-0000-0000-0000DAAA0000}"/>
    <cellStyle name="Valuta 4 3 5 3 4" xfId="26819" xr:uid="{00000000-0005-0000-0000-0000DBAA0000}"/>
    <cellStyle name="Valuta 4 3 5 4" xfId="6836" xr:uid="{00000000-0005-0000-0000-0000DCAA0000}"/>
    <cellStyle name="Valuta 4 3 5 4 2" xfId="18253" xr:uid="{00000000-0005-0000-0000-0000DDAA0000}"/>
    <cellStyle name="Valuta 4 3 5 4 2 2" xfId="41090" xr:uid="{00000000-0005-0000-0000-0000DEAA0000}"/>
    <cellStyle name="Valuta 4 3 5 4 3" xfId="29673" xr:uid="{00000000-0005-0000-0000-0000DFAA0000}"/>
    <cellStyle name="Valuta 4 3 5 5" xfId="12545" xr:uid="{00000000-0005-0000-0000-0000E0AA0000}"/>
    <cellStyle name="Valuta 4 3 5 5 2" xfId="35382" xr:uid="{00000000-0005-0000-0000-0000E1AA0000}"/>
    <cellStyle name="Valuta 4 3 5 6" xfId="23965" xr:uid="{00000000-0005-0000-0000-0000E2AA0000}"/>
    <cellStyle name="Valuta 4 3 6" xfId="1292" xr:uid="{00000000-0005-0000-0000-0000E3AA0000}"/>
    <cellStyle name="Valuta 4 3 6 2" xfId="2769" xr:uid="{00000000-0005-0000-0000-0000E4AA0000}"/>
    <cellStyle name="Valuta 4 3 6 2 2" xfId="5625" xr:uid="{00000000-0005-0000-0000-0000E5AA0000}"/>
    <cellStyle name="Valuta 4 3 6 2 2 2" xfId="11333" xr:uid="{00000000-0005-0000-0000-0000E6AA0000}"/>
    <cellStyle name="Valuta 4 3 6 2 2 2 2" xfId="22751" xr:uid="{00000000-0005-0000-0000-0000E7AA0000}"/>
    <cellStyle name="Valuta 4 3 6 2 2 2 2 2" xfId="45588" xr:uid="{00000000-0005-0000-0000-0000E8AA0000}"/>
    <cellStyle name="Valuta 4 3 6 2 2 2 3" xfId="34171" xr:uid="{00000000-0005-0000-0000-0000E9AA0000}"/>
    <cellStyle name="Valuta 4 3 6 2 2 3" xfId="17043" xr:uid="{00000000-0005-0000-0000-0000EAAA0000}"/>
    <cellStyle name="Valuta 4 3 6 2 2 3 2" xfId="39880" xr:uid="{00000000-0005-0000-0000-0000EBAA0000}"/>
    <cellStyle name="Valuta 4 3 6 2 2 4" xfId="28463" xr:uid="{00000000-0005-0000-0000-0000ECAA0000}"/>
    <cellStyle name="Valuta 4 3 6 2 3" xfId="8480" xr:uid="{00000000-0005-0000-0000-0000EDAA0000}"/>
    <cellStyle name="Valuta 4 3 6 2 3 2" xfId="19897" xr:uid="{00000000-0005-0000-0000-0000EEAA0000}"/>
    <cellStyle name="Valuta 4 3 6 2 3 2 2" xfId="42734" xr:uid="{00000000-0005-0000-0000-0000EFAA0000}"/>
    <cellStyle name="Valuta 4 3 6 2 3 3" xfId="31317" xr:uid="{00000000-0005-0000-0000-0000F0AA0000}"/>
    <cellStyle name="Valuta 4 3 6 2 4" xfId="14189" xr:uid="{00000000-0005-0000-0000-0000F1AA0000}"/>
    <cellStyle name="Valuta 4 3 6 2 4 2" xfId="37026" xr:uid="{00000000-0005-0000-0000-0000F2AA0000}"/>
    <cellStyle name="Valuta 4 3 6 2 5" xfId="25609" xr:uid="{00000000-0005-0000-0000-0000F3AA0000}"/>
    <cellStyle name="Valuta 4 3 6 3" xfId="4198" xr:uid="{00000000-0005-0000-0000-0000F4AA0000}"/>
    <cellStyle name="Valuta 4 3 6 3 2" xfId="9907" xr:uid="{00000000-0005-0000-0000-0000F5AA0000}"/>
    <cellStyle name="Valuta 4 3 6 3 2 2" xfId="21324" xr:uid="{00000000-0005-0000-0000-0000F6AA0000}"/>
    <cellStyle name="Valuta 4 3 6 3 2 2 2" xfId="44161" xr:uid="{00000000-0005-0000-0000-0000F7AA0000}"/>
    <cellStyle name="Valuta 4 3 6 3 2 3" xfId="32744" xr:uid="{00000000-0005-0000-0000-0000F8AA0000}"/>
    <cellStyle name="Valuta 4 3 6 3 3" xfId="15616" xr:uid="{00000000-0005-0000-0000-0000F9AA0000}"/>
    <cellStyle name="Valuta 4 3 6 3 3 2" xfId="38453" xr:uid="{00000000-0005-0000-0000-0000FAAA0000}"/>
    <cellStyle name="Valuta 4 3 6 3 4" xfId="27036" xr:uid="{00000000-0005-0000-0000-0000FBAA0000}"/>
    <cellStyle name="Valuta 4 3 6 4" xfId="7053" xr:uid="{00000000-0005-0000-0000-0000FCAA0000}"/>
    <cellStyle name="Valuta 4 3 6 4 2" xfId="18470" xr:uid="{00000000-0005-0000-0000-0000FDAA0000}"/>
    <cellStyle name="Valuta 4 3 6 4 2 2" xfId="41307" xr:uid="{00000000-0005-0000-0000-0000FEAA0000}"/>
    <cellStyle name="Valuta 4 3 6 4 3" xfId="29890" xr:uid="{00000000-0005-0000-0000-0000FFAA0000}"/>
    <cellStyle name="Valuta 4 3 6 5" xfId="12762" xr:uid="{00000000-0005-0000-0000-000000AB0000}"/>
    <cellStyle name="Valuta 4 3 6 5 2" xfId="35599" xr:uid="{00000000-0005-0000-0000-000001AB0000}"/>
    <cellStyle name="Valuta 4 3 6 6" xfId="24182" xr:uid="{00000000-0005-0000-0000-000002AB0000}"/>
    <cellStyle name="Valuta 4 3 7" xfId="1539" xr:uid="{00000000-0005-0000-0000-000003AB0000}"/>
    <cellStyle name="Valuta 4 3 7 2" xfId="2986" xr:uid="{00000000-0005-0000-0000-000004AB0000}"/>
    <cellStyle name="Valuta 4 3 7 2 2" xfId="5842" xr:uid="{00000000-0005-0000-0000-000005AB0000}"/>
    <cellStyle name="Valuta 4 3 7 2 2 2" xfId="11550" xr:uid="{00000000-0005-0000-0000-000006AB0000}"/>
    <cellStyle name="Valuta 4 3 7 2 2 2 2" xfId="22968" xr:uid="{00000000-0005-0000-0000-000007AB0000}"/>
    <cellStyle name="Valuta 4 3 7 2 2 2 2 2" xfId="45805" xr:uid="{00000000-0005-0000-0000-000008AB0000}"/>
    <cellStyle name="Valuta 4 3 7 2 2 2 3" xfId="34388" xr:uid="{00000000-0005-0000-0000-000009AB0000}"/>
    <cellStyle name="Valuta 4 3 7 2 2 3" xfId="17260" xr:uid="{00000000-0005-0000-0000-00000AAB0000}"/>
    <cellStyle name="Valuta 4 3 7 2 2 3 2" xfId="40097" xr:uid="{00000000-0005-0000-0000-00000BAB0000}"/>
    <cellStyle name="Valuta 4 3 7 2 2 4" xfId="28680" xr:uid="{00000000-0005-0000-0000-00000CAB0000}"/>
    <cellStyle name="Valuta 4 3 7 2 3" xfId="8697" xr:uid="{00000000-0005-0000-0000-00000DAB0000}"/>
    <cellStyle name="Valuta 4 3 7 2 3 2" xfId="20114" xr:uid="{00000000-0005-0000-0000-00000EAB0000}"/>
    <cellStyle name="Valuta 4 3 7 2 3 2 2" xfId="42951" xr:uid="{00000000-0005-0000-0000-00000FAB0000}"/>
    <cellStyle name="Valuta 4 3 7 2 3 3" xfId="31534" xr:uid="{00000000-0005-0000-0000-000010AB0000}"/>
    <cellStyle name="Valuta 4 3 7 2 4" xfId="14406" xr:uid="{00000000-0005-0000-0000-000011AB0000}"/>
    <cellStyle name="Valuta 4 3 7 2 4 2" xfId="37243" xr:uid="{00000000-0005-0000-0000-000012AB0000}"/>
    <cellStyle name="Valuta 4 3 7 2 5" xfId="25826" xr:uid="{00000000-0005-0000-0000-000013AB0000}"/>
    <cellStyle name="Valuta 4 3 7 3" xfId="4415" xr:uid="{00000000-0005-0000-0000-000014AB0000}"/>
    <cellStyle name="Valuta 4 3 7 3 2" xfId="10124" xr:uid="{00000000-0005-0000-0000-000015AB0000}"/>
    <cellStyle name="Valuta 4 3 7 3 2 2" xfId="21541" xr:uid="{00000000-0005-0000-0000-000016AB0000}"/>
    <cellStyle name="Valuta 4 3 7 3 2 2 2" xfId="44378" xr:uid="{00000000-0005-0000-0000-000017AB0000}"/>
    <cellStyle name="Valuta 4 3 7 3 2 3" xfId="32961" xr:uid="{00000000-0005-0000-0000-000018AB0000}"/>
    <cellStyle name="Valuta 4 3 7 3 3" xfId="15833" xr:uid="{00000000-0005-0000-0000-000019AB0000}"/>
    <cellStyle name="Valuta 4 3 7 3 3 2" xfId="38670" xr:uid="{00000000-0005-0000-0000-00001AAB0000}"/>
    <cellStyle name="Valuta 4 3 7 3 4" xfId="27253" xr:uid="{00000000-0005-0000-0000-00001BAB0000}"/>
    <cellStyle name="Valuta 4 3 7 4" xfId="7270" xr:uid="{00000000-0005-0000-0000-00001CAB0000}"/>
    <cellStyle name="Valuta 4 3 7 4 2" xfId="18687" xr:uid="{00000000-0005-0000-0000-00001DAB0000}"/>
    <cellStyle name="Valuta 4 3 7 4 2 2" xfId="41524" xr:uid="{00000000-0005-0000-0000-00001EAB0000}"/>
    <cellStyle name="Valuta 4 3 7 4 3" xfId="30107" xr:uid="{00000000-0005-0000-0000-00001FAB0000}"/>
    <cellStyle name="Valuta 4 3 7 5" xfId="12979" xr:uid="{00000000-0005-0000-0000-000020AB0000}"/>
    <cellStyle name="Valuta 4 3 7 5 2" xfId="35816" xr:uid="{00000000-0005-0000-0000-000021AB0000}"/>
    <cellStyle name="Valuta 4 3 7 6" xfId="24399" xr:uid="{00000000-0005-0000-0000-000022AB0000}"/>
    <cellStyle name="Valuta 4 3 8" xfId="1880" xr:uid="{00000000-0005-0000-0000-000023AB0000}"/>
    <cellStyle name="Valuta 4 3 8 2" xfId="4736" xr:uid="{00000000-0005-0000-0000-000024AB0000}"/>
    <cellStyle name="Valuta 4 3 8 2 2" xfId="10445" xr:uid="{00000000-0005-0000-0000-000025AB0000}"/>
    <cellStyle name="Valuta 4 3 8 2 2 2" xfId="21862" xr:uid="{00000000-0005-0000-0000-000026AB0000}"/>
    <cellStyle name="Valuta 4 3 8 2 2 2 2" xfId="44699" xr:uid="{00000000-0005-0000-0000-000027AB0000}"/>
    <cellStyle name="Valuta 4 3 8 2 2 3" xfId="33282" xr:uid="{00000000-0005-0000-0000-000028AB0000}"/>
    <cellStyle name="Valuta 4 3 8 2 3" xfId="16154" xr:uid="{00000000-0005-0000-0000-000029AB0000}"/>
    <cellStyle name="Valuta 4 3 8 2 3 2" xfId="38991" xr:uid="{00000000-0005-0000-0000-00002AAB0000}"/>
    <cellStyle name="Valuta 4 3 8 2 4" xfId="27574" xr:uid="{00000000-0005-0000-0000-00002BAB0000}"/>
    <cellStyle name="Valuta 4 3 8 3" xfId="7591" xr:uid="{00000000-0005-0000-0000-00002CAB0000}"/>
    <cellStyle name="Valuta 4 3 8 3 2" xfId="19008" xr:uid="{00000000-0005-0000-0000-00002DAB0000}"/>
    <cellStyle name="Valuta 4 3 8 3 2 2" xfId="41845" xr:uid="{00000000-0005-0000-0000-00002EAB0000}"/>
    <cellStyle name="Valuta 4 3 8 3 3" xfId="30428" xr:uid="{00000000-0005-0000-0000-00002FAB0000}"/>
    <cellStyle name="Valuta 4 3 8 4" xfId="13300" xr:uid="{00000000-0005-0000-0000-000030AB0000}"/>
    <cellStyle name="Valuta 4 3 8 4 2" xfId="36137" xr:uid="{00000000-0005-0000-0000-000031AB0000}"/>
    <cellStyle name="Valuta 4 3 8 5" xfId="24720" xr:uid="{00000000-0005-0000-0000-000032AB0000}"/>
    <cellStyle name="Valuta 4 3 9" xfId="3309" xr:uid="{00000000-0005-0000-0000-000033AB0000}"/>
    <cellStyle name="Valuta 4 3 9 2" xfId="9018" xr:uid="{00000000-0005-0000-0000-000034AB0000}"/>
    <cellStyle name="Valuta 4 3 9 2 2" xfId="20435" xr:uid="{00000000-0005-0000-0000-000035AB0000}"/>
    <cellStyle name="Valuta 4 3 9 2 2 2" xfId="43272" xr:uid="{00000000-0005-0000-0000-000036AB0000}"/>
    <cellStyle name="Valuta 4 3 9 2 3" xfId="31855" xr:uid="{00000000-0005-0000-0000-000037AB0000}"/>
    <cellStyle name="Valuta 4 3 9 3" xfId="14727" xr:uid="{00000000-0005-0000-0000-000038AB0000}"/>
    <cellStyle name="Valuta 4 3 9 3 2" xfId="37564" xr:uid="{00000000-0005-0000-0000-000039AB0000}"/>
    <cellStyle name="Valuta 4 3 9 4" xfId="26147" xr:uid="{00000000-0005-0000-0000-00003AAB0000}"/>
    <cellStyle name="Valuta 4 4" xfId="342" xr:uid="{00000000-0005-0000-0000-00003BAB0000}"/>
    <cellStyle name="Valuta 4 4 2" xfId="1967" xr:uid="{00000000-0005-0000-0000-00003CAB0000}"/>
    <cellStyle name="Valuta 4 4 2 2" xfId="4823" xr:uid="{00000000-0005-0000-0000-00003DAB0000}"/>
    <cellStyle name="Valuta 4 4 2 2 2" xfId="10532" xr:uid="{00000000-0005-0000-0000-00003EAB0000}"/>
    <cellStyle name="Valuta 4 4 2 2 2 2" xfId="21949" xr:uid="{00000000-0005-0000-0000-00003FAB0000}"/>
    <cellStyle name="Valuta 4 4 2 2 2 2 2" xfId="44786" xr:uid="{00000000-0005-0000-0000-000040AB0000}"/>
    <cellStyle name="Valuta 4 4 2 2 2 3" xfId="33369" xr:uid="{00000000-0005-0000-0000-000041AB0000}"/>
    <cellStyle name="Valuta 4 4 2 2 3" xfId="16241" xr:uid="{00000000-0005-0000-0000-000042AB0000}"/>
    <cellStyle name="Valuta 4 4 2 2 3 2" xfId="39078" xr:uid="{00000000-0005-0000-0000-000043AB0000}"/>
    <cellStyle name="Valuta 4 4 2 2 4" xfId="27661" xr:uid="{00000000-0005-0000-0000-000044AB0000}"/>
    <cellStyle name="Valuta 4 4 2 3" xfId="7678" xr:uid="{00000000-0005-0000-0000-000045AB0000}"/>
    <cellStyle name="Valuta 4 4 2 3 2" xfId="19095" xr:uid="{00000000-0005-0000-0000-000046AB0000}"/>
    <cellStyle name="Valuta 4 4 2 3 2 2" xfId="41932" xr:uid="{00000000-0005-0000-0000-000047AB0000}"/>
    <cellStyle name="Valuta 4 4 2 3 3" xfId="30515" xr:uid="{00000000-0005-0000-0000-000048AB0000}"/>
    <cellStyle name="Valuta 4 4 2 4" xfId="13387" xr:uid="{00000000-0005-0000-0000-000049AB0000}"/>
    <cellStyle name="Valuta 4 4 2 4 2" xfId="36224" xr:uid="{00000000-0005-0000-0000-00004AAB0000}"/>
    <cellStyle name="Valuta 4 4 2 5" xfId="24807" xr:uid="{00000000-0005-0000-0000-00004BAB0000}"/>
    <cellStyle name="Valuta 4 4 3" xfId="3396" xr:uid="{00000000-0005-0000-0000-00004CAB0000}"/>
    <cellStyle name="Valuta 4 4 3 2" xfId="9105" xr:uid="{00000000-0005-0000-0000-00004DAB0000}"/>
    <cellStyle name="Valuta 4 4 3 2 2" xfId="20522" xr:uid="{00000000-0005-0000-0000-00004EAB0000}"/>
    <cellStyle name="Valuta 4 4 3 2 2 2" xfId="43359" xr:uid="{00000000-0005-0000-0000-00004FAB0000}"/>
    <cellStyle name="Valuta 4 4 3 2 3" xfId="31942" xr:uid="{00000000-0005-0000-0000-000050AB0000}"/>
    <cellStyle name="Valuta 4 4 3 3" xfId="14814" xr:uid="{00000000-0005-0000-0000-000051AB0000}"/>
    <cellStyle name="Valuta 4 4 3 3 2" xfId="37651" xr:uid="{00000000-0005-0000-0000-000052AB0000}"/>
    <cellStyle name="Valuta 4 4 3 4" xfId="26234" xr:uid="{00000000-0005-0000-0000-000053AB0000}"/>
    <cellStyle name="Valuta 4 4 4" xfId="6251" xr:uid="{00000000-0005-0000-0000-000054AB0000}"/>
    <cellStyle name="Valuta 4 4 4 2" xfId="17668" xr:uid="{00000000-0005-0000-0000-000055AB0000}"/>
    <cellStyle name="Valuta 4 4 4 2 2" xfId="40505" xr:uid="{00000000-0005-0000-0000-000056AB0000}"/>
    <cellStyle name="Valuta 4 4 4 3" xfId="29088" xr:uid="{00000000-0005-0000-0000-000057AB0000}"/>
    <cellStyle name="Valuta 4 4 5" xfId="11960" xr:uid="{00000000-0005-0000-0000-000058AB0000}"/>
    <cellStyle name="Valuta 4 4 5 2" xfId="34797" xr:uid="{00000000-0005-0000-0000-000059AB0000}"/>
    <cellStyle name="Valuta 4 4 6" xfId="23380" xr:uid="{00000000-0005-0000-0000-00005AAB0000}"/>
    <cellStyle name="Valuta 4 5" xfId="375" xr:uid="{00000000-0005-0000-0000-00005BAB0000}"/>
    <cellStyle name="Valuta 4 5 10" xfId="11978" xr:uid="{00000000-0005-0000-0000-00005CAB0000}"/>
    <cellStyle name="Valuta 4 5 10 2" xfId="34815" xr:uid="{00000000-0005-0000-0000-00005DAB0000}"/>
    <cellStyle name="Valuta 4 5 11" xfId="23398" xr:uid="{00000000-0005-0000-0000-00005EAB0000}"/>
    <cellStyle name="Valuta 4 5 2" xfId="630" xr:uid="{00000000-0005-0000-0000-00005FAB0000}"/>
    <cellStyle name="Valuta 4 5 2 2" xfId="2202" xr:uid="{00000000-0005-0000-0000-000060AB0000}"/>
    <cellStyle name="Valuta 4 5 2 2 2" xfId="5058" xr:uid="{00000000-0005-0000-0000-000061AB0000}"/>
    <cellStyle name="Valuta 4 5 2 2 2 2" xfId="10766" xr:uid="{00000000-0005-0000-0000-000062AB0000}"/>
    <cellStyle name="Valuta 4 5 2 2 2 2 2" xfId="22184" xr:uid="{00000000-0005-0000-0000-000063AB0000}"/>
    <cellStyle name="Valuta 4 5 2 2 2 2 2 2" xfId="45021" xr:uid="{00000000-0005-0000-0000-000064AB0000}"/>
    <cellStyle name="Valuta 4 5 2 2 2 2 3" xfId="33604" xr:uid="{00000000-0005-0000-0000-000065AB0000}"/>
    <cellStyle name="Valuta 4 5 2 2 2 3" xfId="16476" xr:uid="{00000000-0005-0000-0000-000066AB0000}"/>
    <cellStyle name="Valuta 4 5 2 2 2 3 2" xfId="39313" xr:uid="{00000000-0005-0000-0000-000067AB0000}"/>
    <cellStyle name="Valuta 4 5 2 2 2 4" xfId="27896" xr:uid="{00000000-0005-0000-0000-000068AB0000}"/>
    <cellStyle name="Valuta 4 5 2 2 3" xfId="7913" xr:uid="{00000000-0005-0000-0000-000069AB0000}"/>
    <cellStyle name="Valuta 4 5 2 2 3 2" xfId="19330" xr:uid="{00000000-0005-0000-0000-00006AAB0000}"/>
    <cellStyle name="Valuta 4 5 2 2 3 2 2" xfId="42167" xr:uid="{00000000-0005-0000-0000-00006BAB0000}"/>
    <cellStyle name="Valuta 4 5 2 2 3 3" xfId="30750" xr:uid="{00000000-0005-0000-0000-00006CAB0000}"/>
    <cellStyle name="Valuta 4 5 2 2 4" xfId="13622" xr:uid="{00000000-0005-0000-0000-00006DAB0000}"/>
    <cellStyle name="Valuta 4 5 2 2 4 2" xfId="36459" xr:uid="{00000000-0005-0000-0000-00006EAB0000}"/>
    <cellStyle name="Valuta 4 5 2 2 5" xfId="25042" xr:uid="{00000000-0005-0000-0000-00006FAB0000}"/>
    <cellStyle name="Valuta 4 5 2 3" xfId="3631" xr:uid="{00000000-0005-0000-0000-000070AB0000}"/>
    <cellStyle name="Valuta 4 5 2 3 2" xfId="9340" xr:uid="{00000000-0005-0000-0000-000071AB0000}"/>
    <cellStyle name="Valuta 4 5 2 3 2 2" xfId="20757" xr:uid="{00000000-0005-0000-0000-000072AB0000}"/>
    <cellStyle name="Valuta 4 5 2 3 2 2 2" xfId="43594" xr:uid="{00000000-0005-0000-0000-000073AB0000}"/>
    <cellStyle name="Valuta 4 5 2 3 2 3" xfId="32177" xr:uid="{00000000-0005-0000-0000-000074AB0000}"/>
    <cellStyle name="Valuta 4 5 2 3 3" xfId="15049" xr:uid="{00000000-0005-0000-0000-000075AB0000}"/>
    <cellStyle name="Valuta 4 5 2 3 3 2" xfId="37886" xr:uid="{00000000-0005-0000-0000-000076AB0000}"/>
    <cellStyle name="Valuta 4 5 2 3 4" xfId="26469" xr:uid="{00000000-0005-0000-0000-000077AB0000}"/>
    <cellStyle name="Valuta 4 5 2 4" xfId="6486" xr:uid="{00000000-0005-0000-0000-000078AB0000}"/>
    <cellStyle name="Valuta 4 5 2 4 2" xfId="17903" xr:uid="{00000000-0005-0000-0000-000079AB0000}"/>
    <cellStyle name="Valuta 4 5 2 4 2 2" xfId="40740" xr:uid="{00000000-0005-0000-0000-00007AAB0000}"/>
    <cellStyle name="Valuta 4 5 2 4 3" xfId="29323" xr:uid="{00000000-0005-0000-0000-00007BAB0000}"/>
    <cellStyle name="Valuta 4 5 2 5" xfId="12195" xr:uid="{00000000-0005-0000-0000-00007CAB0000}"/>
    <cellStyle name="Valuta 4 5 2 5 2" xfId="35032" xr:uid="{00000000-0005-0000-0000-00007DAB0000}"/>
    <cellStyle name="Valuta 4 5 2 6" xfId="23615" xr:uid="{00000000-0005-0000-0000-00007EAB0000}"/>
    <cellStyle name="Valuta 4 5 3" xfId="890" xr:uid="{00000000-0005-0000-0000-00007FAB0000}"/>
    <cellStyle name="Valuta 4 5 3 2" xfId="2419" xr:uid="{00000000-0005-0000-0000-000080AB0000}"/>
    <cellStyle name="Valuta 4 5 3 2 2" xfId="5275" xr:uid="{00000000-0005-0000-0000-000081AB0000}"/>
    <cellStyle name="Valuta 4 5 3 2 2 2" xfId="10983" xr:uid="{00000000-0005-0000-0000-000082AB0000}"/>
    <cellStyle name="Valuta 4 5 3 2 2 2 2" xfId="22401" xr:uid="{00000000-0005-0000-0000-000083AB0000}"/>
    <cellStyle name="Valuta 4 5 3 2 2 2 2 2" xfId="45238" xr:uid="{00000000-0005-0000-0000-000084AB0000}"/>
    <cellStyle name="Valuta 4 5 3 2 2 2 3" xfId="33821" xr:uid="{00000000-0005-0000-0000-000085AB0000}"/>
    <cellStyle name="Valuta 4 5 3 2 2 3" xfId="16693" xr:uid="{00000000-0005-0000-0000-000086AB0000}"/>
    <cellStyle name="Valuta 4 5 3 2 2 3 2" xfId="39530" xr:uid="{00000000-0005-0000-0000-000087AB0000}"/>
    <cellStyle name="Valuta 4 5 3 2 2 4" xfId="28113" xr:uid="{00000000-0005-0000-0000-000088AB0000}"/>
    <cellStyle name="Valuta 4 5 3 2 3" xfId="8130" xr:uid="{00000000-0005-0000-0000-000089AB0000}"/>
    <cellStyle name="Valuta 4 5 3 2 3 2" xfId="19547" xr:uid="{00000000-0005-0000-0000-00008AAB0000}"/>
    <cellStyle name="Valuta 4 5 3 2 3 2 2" xfId="42384" xr:uid="{00000000-0005-0000-0000-00008BAB0000}"/>
    <cellStyle name="Valuta 4 5 3 2 3 3" xfId="30967" xr:uid="{00000000-0005-0000-0000-00008CAB0000}"/>
    <cellStyle name="Valuta 4 5 3 2 4" xfId="13839" xr:uid="{00000000-0005-0000-0000-00008DAB0000}"/>
    <cellStyle name="Valuta 4 5 3 2 4 2" xfId="36676" xr:uid="{00000000-0005-0000-0000-00008EAB0000}"/>
    <cellStyle name="Valuta 4 5 3 2 5" xfId="25259" xr:uid="{00000000-0005-0000-0000-00008FAB0000}"/>
    <cellStyle name="Valuta 4 5 3 3" xfId="3848" xr:uid="{00000000-0005-0000-0000-000090AB0000}"/>
    <cellStyle name="Valuta 4 5 3 3 2" xfId="9557" xr:uid="{00000000-0005-0000-0000-000091AB0000}"/>
    <cellStyle name="Valuta 4 5 3 3 2 2" xfId="20974" xr:uid="{00000000-0005-0000-0000-000092AB0000}"/>
    <cellStyle name="Valuta 4 5 3 3 2 2 2" xfId="43811" xr:uid="{00000000-0005-0000-0000-000093AB0000}"/>
    <cellStyle name="Valuta 4 5 3 3 2 3" xfId="32394" xr:uid="{00000000-0005-0000-0000-000094AB0000}"/>
    <cellStyle name="Valuta 4 5 3 3 3" xfId="15266" xr:uid="{00000000-0005-0000-0000-000095AB0000}"/>
    <cellStyle name="Valuta 4 5 3 3 3 2" xfId="38103" xr:uid="{00000000-0005-0000-0000-000096AB0000}"/>
    <cellStyle name="Valuta 4 5 3 3 4" xfId="26686" xr:uid="{00000000-0005-0000-0000-000097AB0000}"/>
    <cellStyle name="Valuta 4 5 3 4" xfId="6703" xr:uid="{00000000-0005-0000-0000-000098AB0000}"/>
    <cellStyle name="Valuta 4 5 3 4 2" xfId="18120" xr:uid="{00000000-0005-0000-0000-000099AB0000}"/>
    <cellStyle name="Valuta 4 5 3 4 2 2" xfId="40957" xr:uid="{00000000-0005-0000-0000-00009AAB0000}"/>
    <cellStyle name="Valuta 4 5 3 4 3" xfId="29540" xr:uid="{00000000-0005-0000-0000-00009BAB0000}"/>
    <cellStyle name="Valuta 4 5 3 5" xfId="12412" xr:uid="{00000000-0005-0000-0000-00009CAB0000}"/>
    <cellStyle name="Valuta 4 5 3 5 2" xfId="35249" xr:uid="{00000000-0005-0000-0000-00009DAB0000}"/>
    <cellStyle name="Valuta 4 5 3 6" xfId="23832" xr:uid="{00000000-0005-0000-0000-00009EAB0000}"/>
    <cellStyle name="Valuta 4 5 4" xfId="1137" xr:uid="{00000000-0005-0000-0000-00009FAB0000}"/>
    <cellStyle name="Valuta 4 5 4 2" xfId="2636" xr:uid="{00000000-0005-0000-0000-0000A0AB0000}"/>
    <cellStyle name="Valuta 4 5 4 2 2" xfId="5492" xr:uid="{00000000-0005-0000-0000-0000A1AB0000}"/>
    <cellStyle name="Valuta 4 5 4 2 2 2" xfId="11200" xr:uid="{00000000-0005-0000-0000-0000A2AB0000}"/>
    <cellStyle name="Valuta 4 5 4 2 2 2 2" xfId="22618" xr:uid="{00000000-0005-0000-0000-0000A3AB0000}"/>
    <cellStyle name="Valuta 4 5 4 2 2 2 2 2" xfId="45455" xr:uid="{00000000-0005-0000-0000-0000A4AB0000}"/>
    <cellStyle name="Valuta 4 5 4 2 2 2 3" xfId="34038" xr:uid="{00000000-0005-0000-0000-0000A5AB0000}"/>
    <cellStyle name="Valuta 4 5 4 2 2 3" xfId="16910" xr:uid="{00000000-0005-0000-0000-0000A6AB0000}"/>
    <cellStyle name="Valuta 4 5 4 2 2 3 2" xfId="39747" xr:uid="{00000000-0005-0000-0000-0000A7AB0000}"/>
    <cellStyle name="Valuta 4 5 4 2 2 4" xfId="28330" xr:uid="{00000000-0005-0000-0000-0000A8AB0000}"/>
    <cellStyle name="Valuta 4 5 4 2 3" xfId="8347" xr:uid="{00000000-0005-0000-0000-0000A9AB0000}"/>
    <cellStyle name="Valuta 4 5 4 2 3 2" xfId="19764" xr:uid="{00000000-0005-0000-0000-0000AAAB0000}"/>
    <cellStyle name="Valuta 4 5 4 2 3 2 2" xfId="42601" xr:uid="{00000000-0005-0000-0000-0000ABAB0000}"/>
    <cellStyle name="Valuta 4 5 4 2 3 3" xfId="31184" xr:uid="{00000000-0005-0000-0000-0000ACAB0000}"/>
    <cellStyle name="Valuta 4 5 4 2 4" xfId="14056" xr:uid="{00000000-0005-0000-0000-0000ADAB0000}"/>
    <cellStyle name="Valuta 4 5 4 2 4 2" xfId="36893" xr:uid="{00000000-0005-0000-0000-0000AEAB0000}"/>
    <cellStyle name="Valuta 4 5 4 2 5" xfId="25476" xr:uid="{00000000-0005-0000-0000-0000AFAB0000}"/>
    <cellStyle name="Valuta 4 5 4 3" xfId="4065" xr:uid="{00000000-0005-0000-0000-0000B0AB0000}"/>
    <cellStyle name="Valuta 4 5 4 3 2" xfId="9774" xr:uid="{00000000-0005-0000-0000-0000B1AB0000}"/>
    <cellStyle name="Valuta 4 5 4 3 2 2" xfId="21191" xr:uid="{00000000-0005-0000-0000-0000B2AB0000}"/>
    <cellStyle name="Valuta 4 5 4 3 2 2 2" xfId="44028" xr:uid="{00000000-0005-0000-0000-0000B3AB0000}"/>
    <cellStyle name="Valuta 4 5 4 3 2 3" xfId="32611" xr:uid="{00000000-0005-0000-0000-0000B4AB0000}"/>
    <cellStyle name="Valuta 4 5 4 3 3" xfId="15483" xr:uid="{00000000-0005-0000-0000-0000B5AB0000}"/>
    <cellStyle name="Valuta 4 5 4 3 3 2" xfId="38320" xr:uid="{00000000-0005-0000-0000-0000B6AB0000}"/>
    <cellStyle name="Valuta 4 5 4 3 4" xfId="26903" xr:uid="{00000000-0005-0000-0000-0000B7AB0000}"/>
    <cellStyle name="Valuta 4 5 4 4" xfId="6920" xr:uid="{00000000-0005-0000-0000-0000B8AB0000}"/>
    <cellStyle name="Valuta 4 5 4 4 2" xfId="18337" xr:uid="{00000000-0005-0000-0000-0000B9AB0000}"/>
    <cellStyle name="Valuta 4 5 4 4 2 2" xfId="41174" xr:uid="{00000000-0005-0000-0000-0000BAAB0000}"/>
    <cellStyle name="Valuta 4 5 4 4 3" xfId="29757" xr:uid="{00000000-0005-0000-0000-0000BBAB0000}"/>
    <cellStyle name="Valuta 4 5 4 5" xfId="12629" xr:uid="{00000000-0005-0000-0000-0000BCAB0000}"/>
    <cellStyle name="Valuta 4 5 4 5 2" xfId="35466" xr:uid="{00000000-0005-0000-0000-0000BDAB0000}"/>
    <cellStyle name="Valuta 4 5 4 6" xfId="24049" xr:uid="{00000000-0005-0000-0000-0000BEAB0000}"/>
    <cellStyle name="Valuta 4 5 5" xfId="1384" xr:uid="{00000000-0005-0000-0000-0000BFAB0000}"/>
    <cellStyle name="Valuta 4 5 5 2" xfId="2853" xr:uid="{00000000-0005-0000-0000-0000C0AB0000}"/>
    <cellStyle name="Valuta 4 5 5 2 2" xfId="5709" xr:uid="{00000000-0005-0000-0000-0000C1AB0000}"/>
    <cellStyle name="Valuta 4 5 5 2 2 2" xfId="11417" xr:uid="{00000000-0005-0000-0000-0000C2AB0000}"/>
    <cellStyle name="Valuta 4 5 5 2 2 2 2" xfId="22835" xr:uid="{00000000-0005-0000-0000-0000C3AB0000}"/>
    <cellStyle name="Valuta 4 5 5 2 2 2 2 2" xfId="45672" xr:uid="{00000000-0005-0000-0000-0000C4AB0000}"/>
    <cellStyle name="Valuta 4 5 5 2 2 2 3" xfId="34255" xr:uid="{00000000-0005-0000-0000-0000C5AB0000}"/>
    <cellStyle name="Valuta 4 5 5 2 2 3" xfId="17127" xr:uid="{00000000-0005-0000-0000-0000C6AB0000}"/>
    <cellStyle name="Valuta 4 5 5 2 2 3 2" xfId="39964" xr:uid="{00000000-0005-0000-0000-0000C7AB0000}"/>
    <cellStyle name="Valuta 4 5 5 2 2 4" xfId="28547" xr:uid="{00000000-0005-0000-0000-0000C8AB0000}"/>
    <cellStyle name="Valuta 4 5 5 2 3" xfId="8564" xr:uid="{00000000-0005-0000-0000-0000C9AB0000}"/>
    <cellStyle name="Valuta 4 5 5 2 3 2" xfId="19981" xr:uid="{00000000-0005-0000-0000-0000CAAB0000}"/>
    <cellStyle name="Valuta 4 5 5 2 3 2 2" xfId="42818" xr:uid="{00000000-0005-0000-0000-0000CBAB0000}"/>
    <cellStyle name="Valuta 4 5 5 2 3 3" xfId="31401" xr:uid="{00000000-0005-0000-0000-0000CCAB0000}"/>
    <cellStyle name="Valuta 4 5 5 2 4" xfId="14273" xr:uid="{00000000-0005-0000-0000-0000CDAB0000}"/>
    <cellStyle name="Valuta 4 5 5 2 4 2" xfId="37110" xr:uid="{00000000-0005-0000-0000-0000CEAB0000}"/>
    <cellStyle name="Valuta 4 5 5 2 5" xfId="25693" xr:uid="{00000000-0005-0000-0000-0000CFAB0000}"/>
    <cellStyle name="Valuta 4 5 5 3" xfId="4282" xr:uid="{00000000-0005-0000-0000-0000D0AB0000}"/>
    <cellStyle name="Valuta 4 5 5 3 2" xfId="9991" xr:uid="{00000000-0005-0000-0000-0000D1AB0000}"/>
    <cellStyle name="Valuta 4 5 5 3 2 2" xfId="21408" xr:uid="{00000000-0005-0000-0000-0000D2AB0000}"/>
    <cellStyle name="Valuta 4 5 5 3 2 2 2" xfId="44245" xr:uid="{00000000-0005-0000-0000-0000D3AB0000}"/>
    <cellStyle name="Valuta 4 5 5 3 2 3" xfId="32828" xr:uid="{00000000-0005-0000-0000-0000D4AB0000}"/>
    <cellStyle name="Valuta 4 5 5 3 3" xfId="15700" xr:uid="{00000000-0005-0000-0000-0000D5AB0000}"/>
    <cellStyle name="Valuta 4 5 5 3 3 2" xfId="38537" xr:uid="{00000000-0005-0000-0000-0000D6AB0000}"/>
    <cellStyle name="Valuta 4 5 5 3 4" xfId="27120" xr:uid="{00000000-0005-0000-0000-0000D7AB0000}"/>
    <cellStyle name="Valuta 4 5 5 4" xfId="7137" xr:uid="{00000000-0005-0000-0000-0000D8AB0000}"/>
    <cellStyle name="Valuta 4 5 5 4 2" xfId="18554" xr:uid="{00000000-0005-0000-0000-0000D9AB0000}"/>
    <cellStyle name="Valuta 4 5 5 4 2 2" xfId="41391" xr:uid="{00000000-0005-0000-0000-0000DAAB0000}"/>
    <cellStyle name="Valuta 4 5 5 4 3" xfId="29974" xr:uid="{00000000-0005-0000-0000-0000DBAB0000}"/>
    <cellStyle name="Valuta 4 5 5 5" xfId="12846" xr:uid="{00000000-0005-0000-0000-0000DCAB0000}"/>
    <cellStyle name="Valuta 4 5 5 5 2" xfId="35683" xr:uid="{00000000-0005-0000-0000-0000DDAB0000}"/>
    <cellStyle name="Valuta 4 5 5 6" xfId="24266" xr:uid="{00000000-0005-0000-0000-0000DEAB0000}"/>
    <cellStyle name="Valuta 4 5 6" xfId="1631" xr:uid="{00000000-0005-0000-0000-0000DFAB0000}"/>
    <cellStyle name="Valuta 4 5 6 2" xfId="3070" xr:uid="{00000000-0005-0000-0000-0000E0AB0000}"/>
    <cellStyle name="Valuta 4 5 6 2 2" xfId="5926" xr:uid="{00000000-0005-0000-0000-0000E1AB0000}"/>
    <cellStyle name="Valuta 4 5 6 2 2 2" xfId="11634" xr:uid="{00000000-0005-0000-0000-0000E2AB0000}"/>
    <cellStyle name="Valuta 4 5 6 2 2 2 2" xfId="23052" xr:uid="{00000000-0005-0000-0000-0000E3AB0000}"/>
    <cellStyle name="Valuta 4 5 6 2 2 2 2 2" xfId="45889" xr:uid="{00000000-0005-0000-0000-0000E4AB0000}"/>
    <cellStyle name="Valuta 4 5 6 2 2 2 3" xfId="34472" xr:uid="{00000000-0005-0000-0000-0000E5AB0000}"/>
    <cellStyle name="Valuta 4 5 6 2 2 3" xfId="17344" xr:uid="{00000000-0005-0000-0000-0000E6AB0000}"/>
    <cellStyle name="Valuta 4 5 6 2 2 3 2" xfId="40181" xr:uid="{00000000-0005-0000-0000-0000E7AB0000}"/>
    <cellStyle name="Valuta 4 5 6 2 2 4" xfId="28764" xr:uid="{00000000-0005-0000-0000-0000E8AB0000}"/>
    <cellStyle name="Valuta 4 5 6 2 3" xfId="8781" xr:uid="{00000000-0005-0000-0000-0000E9AB0000}"/>
    <cellStyle name="Valuta 4 5 6 2 3 2" xfId="20198" xr:uid="{00000000-0005-0000-0000-0000EAAB0000}"/>
    <cellStyle name="Valuta 4 5 6 2 3 2 2" xfId="43035" xr:uid="{00000000-0005-0000-0000-0000EBAB0000}"/>
    <cellStyle name="Valuta 4 5 6 2 3 3" xfId="31618" xr:uid="{00000000-0005-0000-0000-0000ECAB0000}"/>
    <cellStyle name="Valuta 4 5 6 2 4" xfId="14490" xr:uid="{00000000-0005-0000-0000-0000EDAB0000}"/>
    <cellStyle name="Valuta 4 5 6 2 4 2" xfId="37327" xr:uid="{00000000-0005-0000-0000-0000EEAB0000}"/>
    <cellStyle name="Valuta 4 5 6 2 5" xfId="25910" xr:uid="{00000000-0005-0000-0000-0000EFAB0000}"/>
    <cellStyle name="Valuta 4 5 6 3" xfId="4499" xr:uid="{00000000-0005-0000-0000-0000F0AB0000}"/>
    <cellStyle name="Valuta 4 5 6 3 2" xfId="10208" xr:uid="{00000000-0005-0000-0000-0000F1AB0000}"/>
    <cellStyle name="Valuta 4 5 6 3 2 2" xfId="21625" xr:uid="{00000000-0005-0000-0000-0000F2AB0000}"/>
    <cellStyle name="Valuta 4 5 6 3 2 2 2" xfId="44462" xr:uid="{00000000-0005-0000-0000-0000F3AB0000}"/>
    <cellStyle name="Valuta 4 5 6 3 2 3" xfId="33045" xr:uid="{00000000-0005-0000-0000-0000F4AB0000}"/>
    <cellStyle name="Valuta 4 5 6 3 3" xfId="15917" xr:uid="{00000000-0005-0000-0000-0000F5AB0000}"/>
    <cellStyle name="Valuta 4 5 6 3 3 2" xfId="38754" xr:uid="{00000000-0005-0000-0000-0000F6AB0000}"/>
    <cellStyle name="Valuta 4 5 6 3 4" xfId="27337" xr:uid="{00000000-0005-0000-0000-0000F7AB0000}"/>
    <cellStyle name="Valuta 4 5 6 4" xfId="7354" xr:uid="{00000000-0005-0000-0000-0000F8AB0000}"/>
    <cellStyle name="Valuta 4 5 6 4 2" xfId="18771" xr:uid="{00000000-0005-0000-0000-0000F9AB0000}"/>
    <cellStyle name="Valuta 4 5 6 4 2 2" xfId="41608" xr:uid="{00000000-0005-0000-0000-0000FAAB0000}"/>
    <cellStyle name="Valuta 4 5 6 4 3" xfId="30191" xr:uid="{00000000-0005-0000-0000-0000FBAB0000}"/>
    <cellStyle name="Valuta 4 5 6 5" xfId="13063" xr:uid="{00000000-0005-0000-0000-0000FCAB0000}"/>
    <cellStyle name="Valuta 4 5 6 5 2" xfId="35900" xr:uid="{00000000-0005-0000-0000-0000FDAB0000}"/>
    <cellStyle name="Valuta 4 5 6 6" xfId="24483" xr:uid="{00000000-0005-0000-0000-0000FEAB0000}"/>
    <cellStyle name="Valuta 4 5 7" xfId="1985" xr:uid="{00000000-0005-0000-0000-0000FFAB0000}"/>
    <cellStyle name="Valuta 4 5 7 2" xfId="4841" xr:uid="{00000000-0005-0000-0000-000000AC0000}"/>
    <cellStyle name="Valuta 4 5 7 2 2" xfId="10549" xr:uid="{00000000-0005-0000-0000-000001AC0000}"/>
    <cellStyle name="Valuta 4 5 7 2 2 2" xfId="21967" xr:uid="{00000000-0005-0000-0000-000002AC0000}"/>
    <cellStyle name="Valuta 4 5 7 2 2 2 2" xfId="44804" xr:uid="{00000000-0005-0000-0000-000003AC0000}"/>
    <cellStyle name="Valuta 4 5 7 2 2 3" xfId="33387" xr:uid="{00000000-0005-0000-0000-000004AC0000}"/>
    <cellStyle name="Valuta 4 5 7 2 3" xfId="16259" xr:uid="{00000000-0005-0000-0000-000005AC0000}"/>
    <cellStyle name="Valuta 4 5 7 2 3 2" xfId="39096" xr:uid="{00000000-0005-0000-0000-000006AC0000}"/>
    <cellStyle name="Valuta 4 5 7 2 4" xfId="27679" xr:uid="{00000000-0005-0000-0000-000007AC0000}"/>
    <cellStyle name="Valuta 4 5 7 3" xfId="7696" xr:uid="{00000000-0005-0000-0000-000008AC0000}"/>
    <cellStyle name="Valuta 4 5 7 3 2" xfId="19113" xr:uid="{00000000-0005-0000-0000-000009AC0000}"/>
    <cellStyle name="Valuta 4 5 7 3 2 2" xfId="41950" xr:uid="{00000000-0005-0000-0000-00000AAC0000}"/>
    <cellStyle name="Valuta 4 5 7 3 3" xfId="30533" xr:uid="{00000000-0005-0000-0000-00000BAC0000}"/>
    <cellStyle name="Valuta 4 5 7 4" xfId="13405" xr:uid="{00000000-0005-0000-0000-00000CAC0000}"/>
    <cellStyle name="Valuta 4 5 7 4 2" xfId="36242" xr:uid="{00000000-0005-0000-0000-00000DAC0000}"/>
    <cellStyle name="Valuta 4 5 7 5" xfId="24825" xr:uid="{00000000-0005-0000-0000-00000EAC0000}"/>
    <cellStyle name="Valuta 4 5 8" xfId="3414" xr:uid="{00000000-0005-0000-0000-00000FAC0000}"/>
    <cellStyle name="Valuta 4 5 8 2" xfId="9123" xr:uid="{00000000-0005-0000-0000-000010AC0000}"/>
    <cellStyle name="Valuta 4 5 8 2 2" xfId="20540" xr:uid="{00000000-0005-0000-0000-000011AC0000}"/>
    <cellStyle name="Valuta 4 5 8 2 2 2" xfId="43377" xr:uid="{00000000-0005-0000-0000-000012AC0000}"/>
    <cellStyle name="Valuta 4 5 8 2 3" xfId="31960" xr:uid="{00000000-0005-0000-0000-000013AC0000}"/>
    <cellStyle name="Valuta 4 5 8 3" xfId="14832" xr:uid="{00000000-0005-0000-0000-000014AC0000}"/>
    <cellStyle name="Valuta 4 5 8 3 2" xfId="37669" xr:uid="{00000000-0005-0000-0000-000015AC0000}"/>
    <cellStyle name="Valuta 4 5 8 4" xfId="26252" xr:uid="{00000000-0005-0000-0000-000016AC0000}"/>
    <cellStyle name="Valuta 4 5 9" xfId="6269" xr:uid="{00000000-0005-0000-0000-000017AC0000}"/>
    <cellStyle name="Valuta 4 5 9 2" xfId="17686" xr:uid="{00000000-0005-0000-0000-000018AC0000}"/>
    <cellStyle name="Valuta 4 5 9 2 2" xfId="40523" xr:uid="{00000000-0005-0000-0000-000019AC0000}"/>
    <cellStyle name="Valuta 4 5 9 3" xfId="29106" xr:uid="{00000000-0005-0000-0000-00001AAC0000}"/>
    <cellStyle name="Valuta 4 6" xfId="188" xr:uid="{00000000-0005-0000-0000-00001BAC0000}"/>
    <cellStyle name="Valuta 4 6 2" xfId="1839" xr:uid="{00000000-0005-0000-0000-00001CAC0000}"/>
    <cellStyle name="Valuta 4 6 2 2" xfId="4695" xr:uid="{00000000-0005-0000-0000-00001DAC0000}"/>
    <cellStyle name="Valuta 4 6 2 2 2" xfId="10404" xr:uid="{00000000-0005-0000-0000-00001EAC0000}"/>
    <cellStyle name="Valuta 4 6 2 2 2 2" xfId="21821" xr:uid="{00000000-0005-0000-0000-00001FAC0000}"/>
    <cellStyle name="Valuta 4 6 2 2 2 2 2" xfId="44658" xr:uid="{00000000-0005-0000-0000-000020AC0000}"/>
    <cellStyle name="Valuta 4 6 2 2 2 3" xfId="33241" xr:uid="{00000000-0005-0000-0000-000021AC0000}"/>
    <cellStyle name="Valuta 4 6 2 2 3" xfId="16113" xr:uid="{00000000-0005-0000-0000-000022AC0000}"/>
    <cellStyle name="Valuta 4 6 2 2 3 2" xfId="38950" xr:uid="{00000000-0005-0000-0000-000023AC0000}"/>
    <cellStyle name="Valuta 4 6 2 2 4" xfId="27533" xr:uid="{00000000-0005-0000-0000-000024AC0000}"/>
    <cellStyle name="Valuta 4 6 2 3" xfId="7550" xr:uid="{00000000-0005-0000-0000-000025AC0000}"/>
    <cellStyle name="Valuta 4 6 2 3 2" xfId="18967" xr:uid="{00000000-0005-0000-0000-000026AC0000}"/>
    <cellStyle name="Valuta 4 6 2 3 2 2" xfId="41804" xr:uid="{00000000-0005-0000-0000-000027AC0000}"/>
    <cellStyle name="Valuta 4 6 2 3 3" xfId="30387" xr:uid="{00000000-0005-0000-0000-000028AC0000}"/>
    <cellStyle name="Valuta 4 6 2 4" xfId="13259" xr:uid="{00000000-0005-0000-0000-000029AC0000}"/>
    <cellStyle name="Valuta 4 6 2 4 2" xfId="36096" xr:uid="{00000000-0005-0000-0000-00002AAC0000}"/>
    <cellStyle name="Valuta 4 6 2 5" xfId="24679" xr:uid="{00000000-0005-0000-0000-00002BAC0000}"/>
    <cellStyle name="Valuta 4 6 3" xfId="3268" xr:uid="{00000000-0005-0000-0000-00002CAC0000}"/>
    <cellStyle name="Valuta 4 6 3 2" xfId="8977" xr:uid="{00000000-0005-0000-0000-00002DAC0000}"/>
    <cellStyle name="Valuta 4 6 3 2 2" xfId="20394" xr:uid="{00000000-0005-0000-0000-00002EAC0000}"/>
    <cellStyle name="Valuta 4 6 3 2 2 2" xfId="43231" xr:uid="{00000000-0005-0000-0000-00002FAC0000}"/>
    <cellStyle name="Valuta 4 6 3 2 3" xfId="31814" xr:uid="{00000000-0005-0000-0000-000030AC0000}"/>
    <cellStyle name="Valuta 4 6 3 3" xfId="14686" xr:uid="{00000000-0005-0000-0000-000031AC0000}"/>
    <cellStyle name="Valuta 4 6 3 3 2" xfId="37523" xr:uid="{00000000-0005-0000-0000-000032AC0000}"/>
    <cellStyle name="Valuta 4 6 3 4" xfId="26106" xr:uid="{00000000-0005-0000-0000-000033AC0000}"/>
    <cellStyle name="Valuta 4 6 4" xfId="6123" xr:uid="{00000000-0005-0000-0000-000034AC0000}"/>
    <cellStyle name="Valuta 4 6 4 2" xfId="17540" xr:uid="{00000000-0005-0000-0000-000035AC0000}"/>
    <cellStyle name="Valuta 4 6 4 2 2" xfId="40377" xr:uid="{00000000-0005-0000-0000-000036AC0000}"/>
    <cellStyle name="Valuta 4 6 4 3" xfId="28960" xr:uid="{00000000-0005-0000-0000-000037AC0000}"/>
    <cellStyle name="Valuta 4 6 5" xfId="11832" xr:uid="{00000000-0005-0000-0000-000038AC0000}"/>
    <cellStyle name="Valuta 4 6 5 2" xfId="34669" xr:uid="{00000000-0005-0000-0000-000039AC0000}"/>
    <cellStyle name="Valuta 4 6 6" xfId="23252" xr:uid="{00000000-0005-0000-0000-00003AAC0000}"/>
    <cellStyle name="Valuta 4 7" xfId="495" xr:uid="{00000000-0005-0000-0000-00003BAC0000}"/>
    <cellStyle name="Valuta 4 7 2" xfId="2088" xr:uid="{00000000-0005-0000-0000-00003CAC0000}"/>
    <cellStyle name="Valuta 4 7 2 2" xfId="4944" xr:uid="{00000000-0005-0000-0000-00003DAC0000}"/>
    <cellStyle name="Valuta 4 7 2 2 2" xfId="10652" xr:uid="{00000000-0005-0000-0000-00003EAC0000}"/>
    <cellStyle name="Valuta 4 7 2 2 2 2" xfId="22070" xr:uid="{00000000-0005-0000-0000-00003FAC0000}"/>
    <cellStyle name="Valuta 4 7 2 2 2 2 2" xfId="44907" xr:uid="{00000000-0005-0000-0000-000040AC0000}"/>
    <cellStyle name="Valuta 4 7 2 2 2 3" xfId="33490" xr:uid="{00000000-0005-0000-0000-000041AC0000}"/>
    <cellStyle name="Valuta 4 7 2 2 3" xfId="16362" xr:uid="{00000000-0005-0000-0000-000042AC0000}"/>
    <cellStyle name="Valuta 4 7 2 2 3 2" xfId="39199" xr:uid="{00000000-0005-0000-0000-000043AC0000}"/>
    <cellStyle name="Valuta 4 7 2 2 4" xfId="27782" xr:uid="{00000000-0005-0000-0000-000044AC0000}"/>
    <cellStyle name="Valuta 4 7 2 3" xfId="7799" xr:uid="{00000000-0005-0000-0000-000045AC0000}"/>
    <cellStyle name="Valuta 4 7 2 3 2" xfId="19216" xr:uid="{00000000-0005-0000-0000-000046AC0000}"/>
    <cellStyle name="Valuta 4 7 2 3 2 2" xfId="42053" xr:uid="{00000000-0005-0000-0000-000047AC0000}"/>
    <cellStyle name="Valuta 4 7 2 3 3" xfId="30636" xr:uid="{00000000-0005-0000-0000-000048AC0000}"/>
    <cellStyle name="Valuta 4 7 2 4" xfId="13508" xr:uid="{00000000-0005-0000-0000-000049AC0000}"/>
    <cellStyle name="Valuta 4 7 2 4 2" xfId="36345" xr:uid="{00000000-0005-0000-0000-00004AAC0000}"/>
    <cellStyle name="Valuta 4 7 2 5" xfId="24928" xr:uid="{00000000-0005-0000-0000-00004BAC0000}"/>
    <cellStyle name="Valuta 4 7 3" xfId="3517" xr:uid="{00000000-0005-0000-0000-00004CAC0000}"/>
    <cellStyle name="Valuta 4 7 3 2" xfId="9226" xr:uid="{00000000-0005-0000-0000-00004DAC0000}"/>
    <cellStyle name="Valuta 4 7 3 2 2" xfId="20643" xr:uid="{00000000-0005-0000-0000-00004EAC0000}"/>
    <cellStyle name="Valuta 4 7 3 2 2 2" xfId="43480" xr:uid="{00000000-0005-0000-0000-00004FAC0000}"/>
    <cellStyle name="Valuta 4 7 3 2 3" xfId="32063" xr:uid="{00000000-0005-0000-0000-000050AC0000}"/>
    <cellStyle name="Valuta 4 7 3 3" xfId="14935" xr:uid="{00000000-0005-0000-0000-000051AC0000}"/>
    <cellStyle name="Valuta 4 7 3 3 2" xfId="37772" xr:uid="{00000000-0005-0000-0000-000052AC0000}"/>
    <cellStyle name="Valuta 4 7 3 4" xfId="26355" xr:uid="{00000000-0005-0000-0000-000053AC0000}"/>
    <cellStyle name="Valuta 4 7 4" xfId="6372" xr:uid="{00000000-0005-0000-0000-000054AC0000}"/>
    <cellStyle name="Valuta 4 7 4 2" xfId="17789" xr:uid="{00000000-0005-0000-0000-000055AC0000}"/>
    <cellStyle name="Valuta 4 7 4 2 2" xfId="40626" xr:uid="{00000000-0005-0000-0000-000056AC0000}"/>
    <cellStyle name="Valuta 4 7 4 3" xfId="29209" xr:uid="{00000000-0005-0000-0000-000057AC0000}"/>
    <cellStyle name="Valuta 4 7 5" xfId="12081" xr:uid="{00000000-0005-0000-0000-000058AC0000}"/>
    <cellStyle name="Valuta 4 7 5 2" xfId="34918" xr:uid="{00000000-0005-0000-0000-000059AC0000}"/>
    <cellStyle name="Valuta 4 7 6" xfId="23501" xr:uid="{00000000-0005-0000-0000-00005AAC0000}"/>
    <cellStyle name="Valuta 4 8" xfId="759" xr:uid="{00000000-0005-0000-0000-00005BAC0000}"/>
    <cellStyle name="Valuta 4 8 2" xfId="2305" xr:uid="{00000000-0005-0000-0000-00005CAC0000}"/>
    <cellStyle name="Valuta 4 8 2 2" xfId="5161" xr:uid="{00000000-0005-0000-0000-00005DAC0000}"/>
    <cellStyle name="Valuta 4 8 2 2 2" xfId="10869" xr:uid="{00000000-0005-0000-0000-00005EAC0000}"/>
    <cellStyle name="Valuta 4 8 2 2 2 2" xfId="22287" xr:uid="{00000000-0005-0000-0000-00005FAC0000}"/>
    <cellStyle name="Valuta 4 8 2 2 2 2 2" xfId="45124" xr:uid="{00000000-0005-0000-0000-000060AC0000}"/>
    <cellStyle name="Valuta 4 8 2 2 2 3" xfId="33707" xr:uid="{00000000-0005-0000-0000-000061AC0000}"/>
    <cellStyle name="Valuta 4 8 2 2 3" xfId="16579" xr:uid="{00000000-0005-0000-0000-000062AC0000}"/>
    <cellStyle name="Valuta 4 8 2 2 3 2" xfId="39416" xr:uid="{00000000-0005-0000-0000-000063AC0000}"/>
    <cellStyle name="Valuta 4 8 2 2 4" xfId="27999" xr:uid="{00000000-0005-0000-0000-000064AC0000}"/>
    <cellStyle name="Valuta 4 8 2 3" xfId="8016" xr:uid="{00000000-0005-0000-0000-000065AC0000}"/>
    <cellStyle name="Valuta 4 8 2 3 2" xfId="19433" xr:uid="{00000000-0005-0000-0000-000066AC0000}"/>
    <cellStyle name="Valuta 4 8 2 3 2 2" xfId="42270" xr:uid="{00000000-0005-0000-0000-000067AC0000}"/>
    <cellStyle name="Valuta 4 8 2 3 3" xfId="30853" xr:uid="{00000000-0005-0000-0000-000068AC0000}"/>
    <cellStyle name="Valuta 4 8 2 4" xfId="13725" xr:uid="{00000000-0005-0000-0000-000069AC0000}"/>
    <cellStyle name="Valuta 4 8 2 4 2" xfId="36562" xr:uid="{00000000-0005-0000-0000-00006AAC0000}"/>
    <cellStyle name="Valuta 4 8 2 5" xfId="25145" xr:uid="{00000000-0005-0000-0000-00006BAC0000}"/>
    <cellStyle name="Valuta 4 8 3" xfId="3734" xr:uid="{00000000-0005-0000-0000-00006CAC0000}"/>
    <cellStyle name="Valuta 4 8 3 2" xfId="9443" xr:uid="{00000000-0005-0000-0000-00006DAC0000}"/>
    <cellStyle name="Valuta 4 8 3 2 2" xfId="20860" xr:uid="{00000000-0005-0000-0000-00006EAC0000}"/>
    <cellStyle name="Valuta 4 8 3 2 2 2" xfId="43697" xr:uid="{00000000-0005-0000-0000-00006FAC0000}"/>
    <cellStyle name="Valuta 4 8 3 2 3" xfId="32280" xr:uid="{00000000-0005-0000-0000-000070AC0000}"/>
    <cellStyle name="Valuta 4 8 3 3" xfId="15152" xr:uid="{00000000-0005-0000-0000-000071AC0000}"/>
    <cellStyle name="Valuta 4 8 3 3 2" xfId="37989" xr:uid="{00000000-0005-0000-0000-000072AC0000}"/>
    <cellStyle name="Valuta 4 8 3 4" xfId="26572" xr:uid="{00000000-0005-0000-0000-000073AC0000}"/>
    <cellStyle name="Valuta 4 8 4" xfId="6589" xr:uid="{00000000-0005-0000-0000-000074AC0000}"/>
    <cellStyle name="Valuta 4 8 4 2" xfId="18006" xr:uid="{00000000-0005-0000-0000-000075AC0000}"/>
    <cellStyle name="Valuta 4 8 4 2 2" xfId="40843" xr:uid="{00000000-0005-0000-0000-000076AC0000}"/>
    <cellStyle name="Valuta 4 8 4 3" xfId="29426" xr:uid="{00000000-0005-0000-0000-000077AC0000}"/>
    <cellStyle name="Valuta 4 8 5" xfId="12298" xr:uid="{00000000-0005-0000-0000-000078AC0000}"/>
    <cellStyle name="Valuta 4 8 5 2" xfId="35135" xr:uid="{00000000-0005-0000-0000-000079AC0000}"/>
    <cellStyle name="Valuta 4 8 6" xfId="23718" xr:uid="{00000000-0005-0000-0000-00007AAC0000}"/>
    <cellStyle name="Valuta 4 9" xfId="1006" xr:uid="{00000000-0005-0000-0000-00007BAC0000}"/>
    <cellStyle name="Valuta 4 9 2" xfId="2522" xr:uid="{00000000-0005-0000-0000-00007CAC0000}"/>
    <cellStyle name="Valuta 4 9 2 2" xfId="5378" xr:uid="{00000000-0005-0000-0000-00007DAC0000}"/>
    <cellStyle name="Valuta 4 9 2 2 2" xfId="11086" xr:uid="{00000000-0005-0000-0000-00007EAC0000}"/>
    <cellStyle name="Valuta 4 9 2 2 2 2" xfId="22504" xr:uid="{00000000-0005-0000-0000-00007FAC0000}"/>
    <cellStyle name="Valuta 4 9 2 2 2 2 2" xfId="45341" xr:uid="{00000000-0005-0000-0000-000080AC0000}"/>
    <cellStyle name="Valuta 4 9 2 2 2 3" xfId="33924" xr:uid="{00000000-0005-0000-0000-000081AC0000}"/>
    <cellStyle name="Valuta 4 9 2 2 3" xfId="16796" xr:uid="{00000000-0005-0000-0000-000082AC0000}"/>
    <cellStyle name="Valuta 4 9 2 2 3 2" xfId="39633" xr:uid="{00000000-0005-0000-0000-000083AC0000}"/>
    <cellStyle name="Valuta 4 9 2 2 4" xfId="28216" xr:uid="{00000000-0005-0000-0000-000084AC0000}"/>
    <cellStyle name="Valuta 4 9 2 3" xfId="8233" xr:uid="{00000000-0005-0000-0000-000085AC0000}"/>
    <cellStyle name="Valuta 4 9 2 3 2" xfId="19650" xr:uid="{00000000-0005-0000-0000-000086AC0000}"/>
    <cellStyle name="Valuta 4 9 2 3 2 2" xfId="42487" xr:uid="{00000000-0005-0000-0000-000087AC0000}"/>
    <cellStyle name="Valuta 4 9 2 3 3" xfId="31070" xr:uid="{00000000-0005-0000-0000-000088AC0000}"/>
    <cellStyle name="Valuta 4 9 2 4" xfId="13942" xr:uid="{00000000-0005-0000-0000-000089AC0000}"/>
    <cellStyle name="Valuta 4 9 2 4 2" xfId="36779" xr:uid="{00000000-0005-0000-0000-00008AAC0000}"/>
    <cellStyle name="Valuta 4 9 2 5" xfId="25362" xr:uid="{00000000-0005-0000-0000-00008BAC0000}"/>
    <cellStyle name="Valuta 4 9 3" xfId="3951" xr:uid="{00000000-0005-0000-0000-00008CAC0000}"/>
    <cellStyle name="Valuta 4 9 3 2" xfId="9660" xr:uid="{00000000-0005-0000-0000-00008DAC0000}"/>
    <cellStyle name="Valuta 4 9 3 2 2" xfId="21077" xr:uid="{00000000-0005-0000-0000-00008EAC0000}"/>
    <cellStyle name="Valuta 4 9 3 2 2 2" xfId="43914" xr:uid="{00000000-0005-0000-0000-00008FAC0000}"/>
    <cellStyle name="Valuta 4 9 3 2 3" xfId="32497" xr:uid="{00000000-0005-0000-0000-000090AC0000}"/>
    <cellStyle name="Valuta 4 9 3 3" xfId="15369" xr:uid="{00000000-0005-0000-0000-000091AC0000}"/>
    <cellStyle name="Valuta 4 9 3 3 2" xfId="38206" xr:uid="{00000000-0005-0000-0000-000092AC0000}"/>
    <cellStyle name="Valuta 4 9 3 4" xfId="26789" xr:uid="{00000000-0005-0000-0000-000093AC0000}"/>
    <cellStyle name="Valuta 4 9 4" xfId="6806" xr:uid="{00000000-0005-0000-0000-000094AC0000}"/>
    <cellStyle name="Valuta 4 9 4 2" xfId="18223" xr:uid="{00000000-0005-0000-0000-000095AC0000}"/>
    <cellStyle name="Valuta 4 9 4 2 2" xfId="41060" xr:uid="{00000000-0005-0000-0000-000096AC0000}"/>
    <cellStyle name="Valuta 4 9 4 3" xfId="29643" xr:uid="{00000000-0005-0000-0000-000097AC0000}"/>
    <cellStyle name="Valuta 4 9 5" xfId="12515" xr:uid="{00000000-0005-0000-0000-000098AC0000}"/>
    <cellStyle name="Valuta 4 9 5 2" xfId="35352" xr:uid="{00000000-0005-0000-0000-000099AC0000}"/>
    <cellStyle name="Valuta 4 9 6" xfId="23935" xr:uid="{00000000-0005-0000-0000-00009AAC0000}"/>
    <cellStyle name="Valuta 4_Esteso dl" xfId="744" xr:uid="{00000000-0005-0000-0000-00009BAC0000}"/>
    <cellStyle name="Valuta 5" xfId="24" xr:uid="{00000000-0005-0000-0000-00009CAC0000}"/>
    <cellStyle name="Valuta 5 10" xfId="1009" xr:uid="{00000000-0005-0000-0000-00009DAC0000}"/>
    <cellStyle name="Valuta 5 10 2" xfId="2524" xr:uid="{00000000-0005-0000-0000-00009EAC0000}"/>
    <cellStyle name="Valuta 5 10 2 2" xfId="5380" xr:uid="{00000000-0005-0000-0000-00009FAC0000}"/>
    <cellStyle name="Valuta 5 10 2 2 2" xfId="11088" xr:uid="{00000000-0005-0000-0000-0000A0AC0000}"/>
    <cellStyle name="Valuta 5 10 2 2 2 2" xfId="22506" xr:uid="{00000000-0005-0000-0000-0000A1AC0000}"/>
    <cellStyle name="Valuta 5 10 2 2 2 2 2" xfId="45343" xr:uid="{00000000-0005-0000-0000-0000A2AC0000}"/>
    <cellStyle name="Valuta 5 10 2 2 2 3" xfId="33926" xr:uid="{00000000-0005-0000-0000-0000A3AC0000}"/>
    <cellStyle name="Valuta 5 10 2 2 3" xfId="16798" xr:uid="{00000000-0005-0000-0000-0000A4AC0000}"/>
    <cellStyle name="Valuta 5 10 2 2 3 2" xfId="39635" xr:uid="{00000000-0005-0000-0000-0000A5AC0000}"/>
    <cellStyle name="Valuta 5 10 2 2 4" xfId="28218" xr:uid="{00000000-0005-0000-0000-0000A6AC0000}"/>
    <cellStyle name="Valuta 5 10 2 3" xfId="8235" xr:uid="{00000000-0005-0000-0000-0000A7AC0000}"/>
    <cellStyle name="Valuta 5 10 2 3 2" xfId="19652" xr:uid="{00000000-0005-0000-0000-0000A8AC0000}"/>
    <cellStyle name="Valuta 5 10 2 3 2 2" xfId="42489" xr:uid="{00000000-0005-0000-0000-0000A9AC0000}"/>
    <cellStyle name="Valuta 5 10 2 3 3" xfId="31072" xr:uid="{00000000-0005-0000-0000-0000AAAC0000}"/>
    <cellStyle name="Valuta 5 10 2 4" xfId="13944" xr:uid="{00000000-0005-0000-0000-0000ABAC0000}"/>
    <cellStyle name="Valuta 5 10 2 4 2" xfId="36781" xr:uid="{00000000-0005-0000-0000-0000ACAC0000}"/>
    <cellStyle name="Valuta 5 10 2 5" xfId="25364" xr:uid="{00000000-0005-0000-0000-0000ADAC0000}"/>
    <cellStyle name="Valuta 5 10 3" xfId="3953" xr:uid="{00000000-0005-0000-0000-0000AEAC0000}"/>
    <cellStyle name="Valuta 5 10 3 2" xfId="9662" xr:uid="{00000000-0005-0000-0000-0000AFAC0000}"/>
    <cellStyle name="Valuta 5 10 3 2 2" xfId="21079" xr:uid="{00000000-0005-0000-0000-0000B0AC0000}"/>
    <cellStyle name="Valuta 5 10 3 2 2 2" xfId="43916" xr:uid="{00000000-0005-0000-0000-0000B1AC0000}"/>
    <cellStyle name="Valuta 5 10 3 2 3" xfId="32499" xr:uid="{00000000-0005-0000-0000-0000B2AC0000}"/>
    <cellStyle name="Valuta 5 10 3 3" xfId="15371" xr:uid="{00000000-0005-0000-0000-0000B3AC0000}"/>
    <cellStyle name="Valuta 5 10 3 3 2" xfId="38208" xr:uid="{00000000-0005-0000-0000-0000B4AC0000}"/>
    <cellStyle name="Valuta 5 10 3 4" xfId="26791" xr:uid="{00000000-0005-0000-0000-0000B5AC0000}"/>
    <cellStyle name="Valuta 5 10 4" xfId="6808" xr:uid="{00000000-0005-0000-0000-0000B6AC0000}"/>
    <cellStyle name="Valuta 5 10 4 2" xfId="18225" xr:uid="{00000000-0005-0000-0000-0000B7AC0000}"/>
    <cellStyle name="Valuta 5 10 4 2 2" xfId="41062" xr:uid="{00000000-0005-0000-0000-0000B8AC0000}"/>
    <cellStyle name="Valuta 5 10 4 3" xfId="29645" xr:uid="{00000000-0005-0000-0000-0000B9AC0000}"/>
    <cellStyle name="Valuta 5 10 5" xfId="12517" xr:uid="{00000000-0005-0000-0000-0000BAAC0000}"/>
    <cellStyle name="Valuta 5 10 5 2" xfId="35354" xr:uid="{00000000-0005-0000-0000-0000BBAC0000}"/>
    <cellStyle name="Valuta 5 10 6" xfId="23937" xr:uid="{00000000-0005-0000-0000-0000BCAC0000}"/>
    <cellStyle name="Valuta 5 11" xfId="1256" xr:uid="{00000000-0005-0000-0000-0000BDAC0000}"/>
    <cellStyle name="Valuta 5 11 2" xfId="2741" xr:uid="{00000000-0005-0000-0000-0000BEAC0000}"/>
    <cellStyle name="Valuta 5 11 2 2" xfId="5597" xr:uid="{00000000-0005-0000-0000-0000BFAC0000}"/>
    <cellStyle name="Valuta 5 11 2 2 2" xfId="11305" xr:uid="{00000000-0005-0000-0000-0000C0AC0000}"/>
    <cellStyle name="Valuta 5 11 2 2 2 2" xfId="22723" xr:uid="{00000000-0005-0000-0000-0000C1AC0000}"/>
    <cellStyle name="Valuta 5 11 2 2 2 2 2" xfId="45560" xr:uid="{00000000-0005-0000-0000-0000C2AC0000}"/>
    <cellStyle name="Valuta 5 11 2 2 2 3" xfId="34143" xr:uid="{00000000-0005-0000-0000-0000C3AC0000}"/>
    <cellStyle name="Valuta 5 11 2 2 3" xfId="17015" xr:uid="{00000000-0005-0000-0000-0000C4AC0000}"/>
    <cellStyle name="Valuta 5 11 2 2 3 2" xfId="39852" xr:uid="{00000000-0005-0000-0000-0000C5AC0000}"/>
    <cellStyle name="Valuta 5 11 2 2 4" xfId="28435" xr:uid="{00000000-0005-0000-0000-0000C6AC0000}"/>
    <cellStyle name="Valuta 5 11 2 3" xfId="8452" xr:uid="{00000000-0005-0000-0000-0000C7AC0000}"/>
    <cellStyle name="Valuta 5 11 2 3 2" xfId="19869" xr:uid="{00000000-0005-0000-0000-0000C8AC0000}"/>
    <cellStyle name="Valuta 5 11 2 3 2 2" xfId="42706" xr:uid="{00000000-0005-0000-0000-0000C9AC0000}"/>
    <cellStyle name="Valuta 5 11 2 3 3" xfId="31289" xr:uid="{00000000-0005-0000-0000-0000CAAC0000}"/>
    <cellStyle name="Valuta 5 11 2 4" xfId="14161" xr:uid="{00000000-0005-0000-0000-0000CBAC0000}"/>
    <cellStyle name="Valuta 5 11 2 4 2" xfId="36998" xr:uid="{00000000-0005-0000-0000-0000CCAC0000}"/>
    <cellStyle name="Valuta 5 11 2 5" xfId="25581" xr:uid="{00000000-0005-0000-0000-0000CDAC0000}"/>
    <cellStyle name="Valuta 5 11 3" xfId="4170" xr:uid="{00000000-0005-0000-0000-0000CEAC0000}"/>
    <cellStyle name="Valuta 5 11 3 2" xfId="9879" xr:uid="{00000000-0005-0000-0000-0000CFAC0000}"/>
    <cellStyle name="Valuta 5 11 3 2 2" xfId="21296" xr:uid="{00000000-0005-0000-0000-0000D0AC0000}"/>
    <cellStyle name="Valuta 5 11 3 2 2 2" xfId="44133" xr:uid="{00000000-0005-0000-0000-0000D1AC0000}"/>
    <cellStyle name="Valuta 5 11 3 2 3" xfId="32716" xr:uid="{00000000-0005-0000-0000-0000D2AC0000}"/>
    <cellStyle name="Valuta 5 11 3 3" xfId="15588" xr:uid="{00000000-0005-0000-0000-0000D3AC0000}"/>
    <cellStyle name="Valuta 5 11 3 3 2" xfId="38425" xr:uid="{00000000-0005-0000-0000-0000D4AC0000}"/>
    <cellStyle name="Valuta 5 11 3 4" xfId="27008" xr:uid="{00000000-0005-0000-0000-0000D5AC0000}"/>
    <cellStyle name="Valuta 5 11 4" xfId="7025" xr:uid="{00000000-0005-0000-0000-0000D6AC0000}"/>
    <cellStyle name="Valuta 5 11 4 2" xfId="18442" xr:uid="{00000000-0005-0000-0000-0000D7AC0000}"/>
    <cellStyle name="Valuta 5 11 4 2 2" xfId="41279" xr:uid="{00000000-0005-0000-0000-0000D8AC0000}"/>
    <cellStyle name="Valuta 5 11 4 3" xfId="29862" xr:uid="{00000000-0005-0000-0000-0000D9AC0000}"/>
    <cellStyle name="Valuta 5 11 5" xfId="12734" xr:uid="{00000000-0005-0000-0000-0000DAAC0000}"/>
    <cellStyle name="Valuta 5 11 5 2" xfId="35571" xr:uid="{00000000-0005-0000-0000-0000DBAC0000}"/>
    <cellStyle name="Valuta 5 11 6" xfId="24154" xr:uid="{00000000-0005-0000-0000-0000DCAC0000}"/>
    <cellStyle name="Valuta 5 12" xfId="1503" xr:uid="{00000000-0005-0000-0000-0000DDAC0000}"/>
    <cellStyle name="Valuta 5 12 2" xfId="2958" xr:uid="{00000000-0005-0000-0000-0000DEAC0000}"/>
    <cellStyle name="Valuta 5 12 2 2" xfId="5814" xr:uid="{00000000-0005-0000-0000-0000DFAC0000}"/>
    <cellStyle name="Valuta 5 12 2 2 2" xfId="11522" xr:uid="{00000000-0005-0000-0000-0000E0AC0000}"/>
    <cellStyle name="Valuta 5 12 2 2 2 2" xfId="22940" xr:uid="{00000000-0005-0000-0000-0000E1AC0000}"/>
    <cellStyle name="Valuta 5 12 2 2 2 2 2" xfId="45777" xr:uid="{00000000-0005-0000-0000-0000E2AC0000}"/>
    <cellStyle name="Valuta 5 12 2 2 2 3" xfId="34360" xr:uid="{00000000-0005-0000-0000-0000E3AC0000}"/>
    <cellStyle name="Valuta 5 12 2 2 3" xfId="17232" xr:uid="{00000000-0005-0000-0000-0000E4AC0000}"/>
    <cellStyle name="Valuta 5 12 2 2 3 2" xfId="40069" xr:uid="{00000000-0005-0000-0000-0000E5AC0000}"/>
    <cellStyle name="Valuta 5 12 2 2 4" xfId="28652" xr:uid="{00000000-0005-0000-0000-0000E6AC0000}"/>
    <cellStyle name="Valuta 5 12 2 3" xfId="8669" xr:uid="{00000000-0005-0000-0000-0000E7AC0000}"/>
    <cellStyle name="Valuta 5 12 2 3 2" xfId="20086" xr:uid="{00000000-0005-0000-0000-0000E8AC0000}"/>
    <cellStyle name="Valuta 5 12 2 3 2 2" xfId="42923" xr:uid="{00000000-0005-0000-0000-0000E9AC0000}"/>
    <cellStyle name="Valuta 5 12 2 3 3" xfId="31506" xr:uid="{00000000-0005-0000-0000-0000EAAC0000}"/>
    <cellStyle name="Valuta 5 12 2 4" xfId="14378" xr:uid="{00000000-0005-0000-0000-0000EBAC0000}"/>
    <cellStyle name="Valuta 5 12 2 4 2" xfId="37215" xr:uid="{00000000-0005-0000-0000-0000ECAC0000}"/>
    <cellStyle name="Valuta 5 12 2 5" xfId="25798" xr:uid="{00000000-0005-0000-0000-0000EDAC0000}"/>
    <cellStyle name="Valuta 5 12 3" xfId="4387" xr:uid="{00000000-0005-0000-0000-0000EEAC0000}"/>
    <cellStyle name="Valuta 5 12 3 2" xfId="10096" xr:uid="{00000000-0005-0000-0000-0000EFAC0000}"/>
    <cellStyle name="Valuta 5 12 3 2 2" xfId="21513" xr:uid="{00000000-0005-0000-0000-0000F0AC0000}"/>
    <cellStyle name="Valuta 5 12 3 2 2 2" xfId="44350" xr:uid="{00000000-0005-0000-0000-0000F1AC0000}"/>
    <cellStyle name="Valuta 5 12 3 2 3" xfId="32933" xr:uid="{00000000-0005-0000-0000-0000F2AC0000}"/>
    <cellStyle name="Valuta 5 12 3 3" xfId="15805" xr:uid="{00000000-0005-0000-0000-0000F3AC0000}"/>
    <cellStyle name="Valuta 5 12 3 3 2" xfId="38642" xr:uid="{00000000-0005-0000-0000-0000F4AC0000}"/>
    <cellStyle name="Valuta 5 12 3 4" xfId="27225" xr:uid="{00000000-0005-0000-0000-0000F5AC0000}"/>
    <cellStyle name="Valuta 5 12 4" xfId="7242" xr:uid="{00000000-0005-0000-0000-0000F6AC0000}"/>
    <cellStyle name="Valuta 5 12 4 2" xfId="18659" xr:uid="{00000000-0005-0000-0000-0000F7AC0000}"/>
    <cellStyle name="Valuta 5 12 4 2 2" xfId="41496" xr:uid="{00000000-0005-0000-0000-0000F8AC0000}"/>
    <cellStyle name="Valuta 5 12 4 3" xfId="30079" xr:uid="{00000000-0005-0000-0000-0000F9AC0000}"/>
    <cellStyle name="Valuta 5 12 5" xfId="12951" xr:uid="{00000000-0005-0000-0000-0000FAAC0000}"/>
    <cellStyle name="Valuta 5 12 5 2" xfId="35788" xr:uid="{00000000-0005-0000-0000-0000FBAC0000}"/>
    <cellStyle name="Valuta 5 12 6" xfId="24371" xr:uid="{00000000-0005-0000-0000-0000FCAC0000}"/>
    <cellStyle name="Valuta 5 13" xfId="171" xr:uid="{00000000-0005-0000-0000-0000FDAC0000}"/>
    <cellStyle name="Valuta 5 13 2" xfId="1826" xr:uid="{00000000-0005-0000-0000-0000FEAC0000}"/>
    <cellStyle name="Valuta 5 13 2 2" xfId="4682" xr:uid="{00000000-0005-0000-0000-0000FFAC0000}"/>
    <cellStyle name="Valuta 5 13 2 2 2" xfId="10391" xr:uid="{00000000-0005-0000-0000-000000AD0000}"/>
    <cellStyle name="Valuta 5 13 2 2 2 2" xfId="21808" xr:uid="{00000000-0005-0000-0000-000001AD0000}"/>
    <cellStyle name="Valuta 5 13 2 2 2 2 2" xfId="44645" xr:uid="{00000000-0005-0000-0000-000002AD0000}"/>
    <cellStyle name="Valuta 5 13 2 2 2 3" xfId="33228" xr:uid="{00000000-0005-0000-0000-000003AD0000}"/>
    <cellStyle name="Valuta 5 13 2 2 3" xfId="16100" xr:uid="{00000000-0005-0000-0000-000004AD0000}"/>
    <cellStyle name="Valuta 5 13 2 2 3 2" xfId="38937" xr:uid="{00000000-0005-0000-0000-000005AD0000}"/>
    <cellStyle name="Valuta 5 13 2 2 4" xfId="27520" xr:uid="{00000000-0005-0000-0000-000006AD0000}"/>
    <cellStyle name="Valuta 5 13 2 3" xfId="7537" xr:uid="{00000000-0005-0000-0000-000007AD0000}"/>
    <cellStyle name="Valuta 5 13 2 3 2" xfId="18954" xr:uid="{00000000-0005-0000-0000-000008AD0000}"/>
    <cellStyle name="Valuta 5 13 2 3 2 2" xfId="41791" xr:uid="{00000000-0005-0000-0000-000009AD0000}"/>
    <cellStyle name="Valuta 5 13 2 3 3" xfId="30374" xr:uid="{00000000-0005-0000-0000-00000AAD0000}"/>
    <cellStyle name="Valuta 5 13 2 4" xfId="13246" xr:uid="{00000000-0005-0000-0000-00000BAD0000}"/>
    <cellStyle name="Valuta 5 13 2 4 2" xfId="36083" xr:uid="{00000000-0005-0000-0000-00000CAD0000}"/>
    <cellStyle name="Valuta 5 13 2 5" xfId="24666" xr:uid="{00000000-0005-0000-0000-00000DAD0000}"/>
    <cellStyle name="Valuta 5 13 3" xfId="3255" xr:uid="{00000000-0005-0000-0000-00000EAD0000}"/>
    <cellStyle name="Valuta 5 13 3 2" xfId="8964" xr:uid="{00000000-0005-0000-0000-00000FAD0000}"/>
    <cellStyle name="Valuta 5 13 3 2 2" xfId="20381" xr:uid="{00000000-0005-0000-0000-000010AD0000}"/>
    <cellStyle name="Valuta 5 13 3 2 2 2" xfId="43218" xr:uid="{00000000-0005-0000-0000-000011AD0000}"/>
    <cellStyle name="Valuta 5 13 3 2 3" xfId="31801" xr:uid="{00000000-0005-0000-0000-000012AD0000}"/>
    <cellStyle name="Valuta 5 13 3 3" xfId="14673" xr:uid="{00000000-0005-0000-0000-000013AD0000}"/>
    <cellStyle name="Valuta 5 13 3 3 2" xfId="37510" xr:uid="{00000000-0005-0000-0000-000014AD0000}"/>
    <cellStyle name="Valuta 5 13 3 4" xfId="26093" xr:uid="{00000000-0005-0000-0000-000015AD0000}"/>
    <cellStyle name="Valuta 5 13 4" xfId="6110" xr:uid="{00000000-0005-0000-0000-000016AD0000}"/>
    <cellStyle name="Valuta 5 13 4 2" xfId="17527" xr:uid="{00000000-0005-0000-0000-000017AD0000}"/>
    <cellStyle name="Valuta 5 13 4 2 2" xfId="40364" xr:uid="{00000000-0005-0000-0000-000018AD0000}"/>
    <cellStyle name="Valuta 5 13 4 3" xfId="28947" xr:uid="{00000000-0005-0000-0000-000019AD0000}"/>
    <cellStyle name="Valuta 5 13 5" xfId="11819" xr:uid="{00000000-0005-0000-0000-00001AAD0000}"/>
    <cellStyle name="Valuta 5 13 5 2" xfId="34656" xr:uid="{00000000-0005-0000-0000-00001BAD0000}"/>
    <cellStyle name="Valuta 5 13 6" xfId="23239" xr:uid="{00000000-0005-0000-0000-00001CAD0000}"/>
    <cellStyle name="Valuta 5 14" xfId="1813" xr:uid="{00000000-0005-0000-0000-00001DAD0000}"/>
    <cellStyle name="Valuta 5 14 2" xfId="4669" xr:uid="{00000000-0005-0000-0000-00001EAD0000}"/>
    <cellStyle name="Valuta 5 14 2 2" xfId="10378" xr:uid="{00000000-0005-0000-0000-00001FAD0000}"/>
    <cellStyle name="Valuta 5 14 2 2 2" xfId="21795" xr:uid="{00000000-0005-0000-0000-000020AD0000}"/>
    <cellStyle name="Valuta 5 14 2 2 2 2" xfId="44632" xr:uid="{00000000-0005-0000-0000-000021AD0000}"/>
    <cellStyle name="Valuta 5 14 2 2 3" xfId="33215" xr:uid="{00000000-0005-0000-0000-000022AD0000}"/>
    <cellStyle name="Valuta 5 14 2 3" xfId="16087" xr:uid="{00000000-0005-0000-0000-000023AD0000}"/>
    <cellStyle name="Valuta 5 14 2 3 2" xfId="38924" xr:uid="{00000000-0005-0000-0000-000024AD0000}"/>
    <cellStyle name="Valuta 5 14 2 4" xfId="27507" xr:uid="{00000000-0005-0000-0000-000025AD0000}"/>
    <cellStyle name="Valuta 5 14 3" xfId="7524" xr:uid="{00000000-0005-0000-0000-000026AD0000}"/>
    <cellStyle name="Valuta 5 14 3 2" xfId="18941" xr:uid="{00000000-0005-0000-0000-000027AD0000}"/>
    <cellStyle name="Valuta 5 14 3 2 2" xfId="41778" xr:uid="{00000000-0005-0000-0000-000028AD0000}"/>
    <cellStyle name="Valuta 5 14 3 3" xfId="30361" xr:uid="{00000000-0005-0000-0000-000029AD0000}"/>
    <cellStyle name="Valuta 5 14 4" xfId="13233" xr:uid="{00000000-0005-0000-0000-00002AAD0000}"/>
    <cellStyle name="Valuta 5 14 4 2" xfId="36070" xr:uid="{00000000-0005-0000-0000-00002BAD0000}"/>
    <cellStyle name="Valuta 5 14 5" xfId="24653" xr:uid="{00000000-0005-0000-0000-00002CAD0000}"/>
    <cellStyle name="Valuta 5 15" xfId="3242" xr:uid="{00000000-0005-0000-0000-00002DAD0000}"/>
    <cellStyle name="Valuta 5 15 2" xfId="8951" xr:uid="{00000000-0005-0000-0000-00002EAD0000}"/>
    <cellStyle name="Valuta 5 15 2 2" xfId="20368" xr:uid="{00000000-0005-0000-0000-00002FAD0000}"/>
    <cellStyle name="Valuta 5 15 2 2 2" xfId="43205" xr:uid="{00000000-0005-0000-0000-000030AD0000}"/>
    <cellStyle name="Valuta 5 15 2 3" xfId="31788" xr:uid="{00000000-0005-0000-0000-000031AD0000}"/>
    <cellStyle name="Valuta 5 15 3" xfId="14660" xr:uid="{00000000-0005-0000-0000-000032AD0000}"/>
    <cellStyle name="Valuta 5 15 3 2" xfId="37497" xr:uid="{00000000-0005-0000-0000-000033AD0000}"/>
    <cellStyle name="Valuta 5 15 4" xfId="26080" xr:uid="{00000000-0005-0000-0000-000034AD0000}"/>
    <cellStyle name="Valuta 5 16" xfId="6097" xr:uid="{00000000-0005-0000-0000-000035AD0000}"/>
    <cellStyle name="Valuta 5 16 2" xfId="17514" xr:uid="{00000000-0005-0000-0000-000036AD0000}"/>
    <cellStyle name="Valuta 5 16 2 2" xfId="40351" xr:uid="{00000000-0005-0000-0000-000037AD0000}"/>
    <cellStyle name="Valuta 5 16 3" xfId="28934" xr:uid="{00000000-0005-0000-0000-000038AD0000}"/>
    <cellStyle name="Valuta 5 17" xfId="11806" xr:uid="{00000000-0005-0000-0000-000039AD0000}"/>
    <cellStyle name="Valuta 5 17 2" xfId="34643" xr:uid="{00000000-0005-0000-0000-00003AAD0000}"/>
    <cellStyle name="Valuta 5 18" xfId="23226" xr:uid="{00000000-0005-0000-0000-00003BAD0000}"/>
    <cellStyle name="Valuta 5 19" xfId="148" xr:uid="{00000000-0005-0000-0000-00003CAD0000}"/>
    <cellStyle name="Valuta 5 2" xfId="231" xr:uid="{00000000-0005-0000-0000-00003DAD0000}"/>
    <cellStyle name="Valuta 5 2 2" xfId="316" xr:uid="{00000000-0005-0000-0000-00003EAD0000}"/>
    <cellStyle name="Valuta 5 2 2 2" xfId="1945" xr:uid="{00000000-0005-0000-0000-00003FAD0000}"/>
    <cellStyle name="Valuta 5 2 2 2 2" xfId="4801" xr:uid="{00000000-0005-0000-0000-000040AD0000}"/>
    <cellStyle name="Valuta 5 2 2 2 2 2" xfId="10510" xr:uid="{00000000-0005-0000-0000-000041AD0000}"/>
    <cellStyle name="Valuta 5 2 2 2 2 2 2" xfId="21927" xr:uid="{00000000-0005-0000-0000-000042AD0000}"/>
    <cellStyle name="Valuta 5 2 2 2 2 2 2 2" xfId="44764" xr:uid="{00000000-0005-0000-0000-000043AD0000}"/>
    <cellStyle name="Valuta 5 2 2 2 2 2 3" xfId="33347" xr:uid="{00000000-0005-0000-0000-000044AD0000}"/>
    <cellStyle name="Valuta 5 2 2 2 2 3" xfId="16219" xr:uid="{00000000-0005-0000-0000-000045AD0000}"/>
    <cellStyle name="Valuta 5 2 2 2 2 3 2" xfId="39056" xr:uid="{00000000-0005-0000-0000-000046AD0000}"/>
    <cellStyle name="Valuta 5 2 2 2 2 4" xfId="27639" xr:uid="{00000000-0005-0000-0000-000047AD0000}"/>
    <cellStyle name="Valuta 5 2 2 2 3" xfId="7656" xr:uid="{00000000-0005-0000-0000-000048AD0000}"/>
    <cellStyle name="Valuta 5 2 2 2 3 2" xfId="19073" xr:uid="{00000000-0005-0000-0000-000049AD0000}"/>
    <cellStyle name="Valuta 5 2 2 2 3 2 2" xfId="41910" xr:uid="{00000000-0005-0000-0000-00004AAD0000}"/>
    <cellStyle name="Valuta 5 2 2 2 3 3" xfId="30493" xr:uid="{00000000-0005-0000-0000-00004BAD0000}"/>
    <cellStyle name="Valuta 5 2 2 2 4" xfId="13365" xr:uid="{00000000-0005-0000-0000-00004CAD0000}"/>
    <cellStyle name="Valuta 5 2 2 2 4 2" xfId="36202" xr:uid="{00000000-0005-0000-0000-00004DAD0000}"/>
    <cellStyle name="Valuta 5 2 2 2 5" xfId="24785" xr:uid="{00000000-0005-0000-0000-00004EAD0000}"/>
    <cellStyle name="Valuta 5 2 2 3" xfId="3374" xr:uid="{00000000-0005-0000-0000-00004FAD0000}"/>
    <cellStyle name="Valuta 5 2 2 3 2" xfId="9083" xr:uid="{00000000-0005-0000-0000-000050AD0000}"/>
    <cellStyle name="Valuta 5 2 2 3 2 2" xfId="20500" xr:uid="{00000000-0005-0000-0000-000051AD0000}"/>
    <cellStyle name="Valuta 5 2 2 3 2 2 2" xfId="43337" xr:uid="{00000000-0005-0000-0000-000052AD0000}"/>
    <cellStyle name="Valuta 5 2 2 3 2 3" xfId="31920" xr:uid="{00000000-0005-0000-0000-000053AD0000}"/>
    <cellStyle name="Valuta 5 2 2 3 3" xfId="14792" xr:uid="{00000000-0005-0000-0000-000054AD0000}"/>
    <cellStyle name="Valuta 5 2 2 3 3 2" xfId="37629" xr:uid="{00000000-0005-0000-0000-000055AD0000}"/>
    <cellStyle name="Valuta 5 2 2 3 4" xfId="26212" xr:uid="{00000000-0005-0000-0000-000056AD0000}"/>
    <cellStyle name="Valuta 5 2 2 4" xfId="6229" xr:uid="{00000000-0005-0000-0000-000057AD0000}"/>
    <cellStyle name="Valuta 5 2 2 4 2" xfId="17646" xr:uid="{00000000-0005-0000-0000-000058AD0000}"/>
    <cellStyle name="Valuta 5 2 2 4 2 2" xfId="40483" xr:uid="{00000000-0005-0000-0000-000059AD0000}"/>
    <cellStyle name="Valuta 5 2 2 4 3" xfId="29066" xr:uid="{00000000-0005-0000-0000-00005AAD0000}"/>
    <cellStyle name="Valuta 5 2 2 5" xfId="11938" xr:uid="{00000000-0005-0000-0000-00005BAD0000}"/>
    <cellStyle name="Valuta 5 2 2 5 2" xfId="34775" xr:uid="{00000000-0005-0000-0000-00005CAD0000}"/>
    <cellStyle name="Valuta 5 2 2 6" xfId="23358" xr:uid="{00000000-0005-0000-0000-00005DAD0000}"/>
    <cellStyle name="Valuta 5 2 3" xfId="277" xr:uid="{00000000-0005-0000-0000-00005EAD0000}"/>
    <cellStyle name="Valuta 5 2 3 2" xfId="1906" xr:uid="{00000000-0005-0000-0000-00005FAD0000}"/>
    <cellStyle name="Valuta 5 2 3 2 2" xfId="4762" xr:uid="{00000000-0005-0000-0000-000060AD0000}"/>
    <cellStyle name="Valuta 5 2 3 2 2 2" xfId="10471" xr:uid="{00000000-0005-0000-0000-000061AD0000}"/>
    <cellStyle name="Valuta 5 2 3 2 2 2 2" xfId="21888" xr:uid="{00000000-0005-0000-0000-000062AD0000}"/>
    <cellStyle name="Valuta 5 2 3 2 2 2 2 2" xfId="44725" xr:uid="{00000000-0005-0000-0000-000063AD0000}"/>
    <cellStyle name="Valuta 5 2 3 2 2 2 3" xfId="33308" xr:uid="{00000000-0005-0000-0000-000064AD0000}"/>
    <cellStyle name="Valuta 5 2 3 2 2 3" xfId="16180" xr:uid="{00000000-0005-0000-0000-000065AD0000}"/>
    <cellStyle name="Valuta 5 2 3 2 2 3 2" xfId="39017" xr:uid="{00000000-0005-0000-0000-000066AD0000}"/>
    <cellStyle name="Valuta 5 2 3 2 2 4" xfId="27600" xr:uid="{00000000-0005-0000-0000-000067AD0000}"/>
    <cellStyle name="Valuta 5 2 3 2 3" xfId="7617" xr:uid="{00000000-0005-0000-0000-000068AD0000}"/>
    <cellStyle name="Valuta 5 2 3 2 3 2" xfId="19034" xr:uid="{00000000-0005-0000-0000-000069AD0000}"/>
    <cellStyle name="Valuta 5 2 3 2 3 2 2" xfId="41871" xr:uid="{00000000-0005-0000-0000-00006AAD0000}"/>
    <cellStyle name="Valuta 5 2 3 2 3 3" xfId="30454" xr:uid="{00000000-0005-0000-0000-00006BAD0000}"/>
    <cellStyle name="Valuta 5 2 3 2 4" xfId="13326" xr:uid="{00000000-0005-0000-0000-00006CAD0000}"/>
    <cellStyle name="Valuta 5 2 3 2 4 2" xfId="36163" xr:uid="{00000000-0005-0000-0000-00006DAD0000}"/>
    <cellStyle name="Valuta 5 2 3 2 5" xfId="24746" xr:uid="{00000000-0005-0000-0000-00006EAD0000}"/>
    <cellStyle name="Valuta 5 2 3 3" xfId="3335" xr:uid="{00000000-0005-0000-0000-00006FAD0000}"/>
    <cellStyle name="Valuta 5 2 3 3 2" xfId="9044" xr:uid="{00000000-0005-0000-0000-000070AD0000}"/>
    <cellStyle name="Valuta 5 2 3 3 2 2" xfId="20461" xr:uid="{00000000-0005-0000-0000-000071AD0000}"/>
    <cellStyle name="Valuta 5 2 3 3 2 2 2" xfId="43298" xr:uid="{00000000-0005-0000-0000-000072AD0000}"/>
    <cellStyle name="Valuta 5 2 3 3 2 3" xfId="31881" xr:uid="{00000000-0005-0000-0000-000073AD0000}"/>
    <cellStyle name="Valuta 5 2 3 3 3" xfId="14753" xr:uid="{00000000-0005-0000-0000-000074AD0000}"/>
    <cellStyle name="Valuta 5 2 3 3 3 2" xfId="37590" xr:uid="{00000000-0005-0000-0000-000075AD0000}"/>
    <cellStyle name="Valuta 5 2 3 3 4" xfId="26173" xr:uid="{00000000-0005-0000-0000-000076AD0000}"/>
    <cellStyle name="Valuta 5 2 3 4" xfId="6190" xr:uid="{00000000-0005-0000-0000-000077AD0000}"/>
    <cellStyle name="Valuta 5 2 3 4 2" xfId="17607" xr:uid="{00000000-0005-0000-0000-000078AD0000}"/>
    <cellStyle name="Valuta 5 2 3 4 2 2" xfId="40444" xr:uid="{00000000-0005-0000-0000-000079AD0000}"/>
    <cellStyle name="Valuta 5 2 3 4 3" xfId="29027" xr:uid="{00000000-0005-0000-0000-00007AAD0000}"/>
    <cellStyle name="Valuta 5 2 3 5" xfId="11899" xr:uid="{00000000-0005-0000-0000-00007BAD0000}"/>
    <cellStyle name="Valuta 5 2 3 5 2" xfId="34736" xr:uid="{00000000-0005-0000-0000-00007CAD0000}"/>
    <cellStyle name="Valuta 5 2 3 6" xfId="23319" xr:uid="{00000000-0005-0000-0000-00007DAD0000}"/>
    <cellStyle name="Valuta 5 2 4" xfId="1867" xr:uid="{00000000-0005-0000-0000-00007EAD0000}"/>
    <cellStyle name="Valuta 5 2 4 2" xfId="4723" xr:uid="{00000000-0005-0000-0000-00007FAD0000}"/>
    <cellStyle name="Valuta 5 2 4 2 2" xfId="10432" xr:uid="{00000000-0005-0000-0000-000080AD0000}"/>
    <cellStyle name="Valuta 5 2 4 2 2 2" xfId="21849" xr:uid="{00000000-0005-0000-0000-000081AD0000}"/>
    <cellStyle name="Valuta 5 2 4 2 2 2 2" xfId="44686" xr:uid="{00000000-0005-0000-0000-000082AD0000}"/>
    <cellStyle name="Valuta 5 2 4 2 2 3" xfId="33269" xr:uid="{00000000-0005-0000-0000-000083AD0000}"/>
    <cellStyle name="Valuta 5 2 4 2 3" xfId="16141" xr:uid="{00000000-0005-0000-0000-000084AD0000}"/>
    <cellStyle name="Valuta 5 2 4 2 3 2" xfId="38978" xr:uid="{00000000-0005-0000-0000-000085AD0000}"/>
    <cellStyle name="Valuta 5 2 4 2 4" xfId="27561" xr:uid="{00000000-0005-0000-0000-000086AD0000}"/>
    <cellStyle name="Valuta 5 2 4 3" xfId="7578" xr:uid="{00000000-0005-0000-0000-000087AD0000}"/>
    <cellStyle name="Valuta 5 2 4 3 2" xfId="18995" xr:uid="{00000000-0005-0000-0000-000088AD0000}"/>
    <cellStyle name="Valuta 5 2 4 3 2 2" xfId="41832" xr:uid="{00000000-0005-0000-0000-000089AD0000}"/>
    <cellStyle name="Valuta 5 2 4 3 3" xfId="30415" xr:uid="{00000000-0005-0000-0000-00008AAD0000}"/>
    <cellStyle name="Valuta 5 2 4 4" xfId="13287" xr:uid="{00000000-0005-0000-0000-00008BAD0000}"/>
    <cellStyle name="Valuta 5 2 4 4 2" xfId="36124" xr:uid="{00000000-0005-0000-0000-00008CAD0000}"/>
    <cellStyle name="Valuta 5 2 4 5" xfId="24707" xr:uid="{00000000-0005-0000-0000-00008DAD0000}"/>
    <cellStyle name="Valuta 5 2 5" xfId="3296" xr:uid="{00000000-0005-0000-0000-00008EAD0000}"/>
    <cellStyle name="Valuta 5 2 5 2" xfId="9005" xr:uid="{00000000-0005-0000-0000-00008FAD0000}"/>
    <cellStyle name="Valuta 5 2 5 2 2" xfId="20422" xr:uid="{00000000-0005-0000-0000-000090AD0000}"/>
    <cellStyle name="Valuta 5 2 5 2 2 2" xfId="43259" xr:uid="{00000000-0005-0000-0000-000091AD0000}"/>
    <cellStyle name="Valuta 5 2 5 2 3" xfId="31842" xr:uid="{00000000-0005-0000-0000-000092AD0000}"/>
    <cellStyle name="Valuta 5 2 5 3" xfId="14714" xr:uid="{00000000-0005-0000-0000-000093AD0000}"/>
    <cellStyle name="Valuta 5 2 5 3 2" xfId="37551" xr:uid="{00000000-0005-0000-0000-000094AD0000}"/>
    <cellStyle name="Valuta 5 2 5 4" xfId="26134" xr:uid="{00000000-0005-0000-0000-000095AD0000}"/>
    <cellStyle name="Valuta 5 2 6" xfId="6151" xr:uid="{00000000-0005-0000-0000-000096AD0000}"/>
    <cellStyle name="Valuta 5 2 6 2" xfId="17568" xr:uid="{00000000-0005-0000-0000-000097AD0000}"/>
    <cellStyle name="Valuta 5 2 6 2 2" xfId="40405" xr:uid="{00000000-0005-0000-0000-000098AD0000}"/>
    <cellStyle name="Valuta 5 2 6 3" xfId="28988" xr:uid="{00000000-0005-0000-0000-000099AD0000}"/>
    <cellStyle name="Valuta 5 2 7" xfId="11860" xr:uid="{00000000-0005-0000-0000-00009AAD0000}"/>
    <cellStyle name="Valuta 5 2 7 2" xfId="34697" xr:uid="{00000000-0005-0000-0000-00009BAD0000}"/>
    <cellStyle name="Valuta 5 2 8" xfId="23280" xr:uid="{00000000-0005-0000-0000-00009CAD0000}"/>
    <cellStyle name="Valuta 5 3" xfId="237" xr:uid="{00000000-0005-0000-0000-00009DAD0000}"/>
    <cellStyle name="Valuta 5 3 2" xfId="321" xr:uid="{00000000-0005-0000-0000-00009EAD0000}"/>
    <cellStyle name="Valuta 5 3 2 2" xfId="1950" xr:uid="{00000000-0005-0000-0000-00009FAD0000}"/>
    <cellStyle name="Valuta 5 3 2 2 2" xfId="4806" xr:uid="{00000000-0005-0000-0000-0000A0AD0000}"/>
    <cellStyle name="Valuta 5 3 2 2 2 2" xfId="10515" xr:uid="{00000000-0005-0000-0000-0000A1AD0000}"/>
    <cellStyle name="Valuta 5 3 2 2 2 2 2" xfId="21932" xr:uid="{00000000-0005-0000-0000-0000A2AD0000}"/>
    <cellStyle name="Valuta 5 3 2 2 2 2 2 2" xfId="44769" xr:uid="{00000000-0005-0000-0000-0000A3AD0000}"/>
    <cellStyle name="Valuta 5 3 2 2 2 2 3" xfId="33352" xr:uid="{00000000-0005-0000-0000-0000A4AD0000}"/>
    <cellStyle name="Valuta 5 3 2 2 2 3" xfId="16224" xr:uid="{00000000-0005-0000-0000-0000A5AD0000}"/>
    <cellStyle name="Valuta 5 3 2 2 2 3 2" xfId="39061" xr:uid="{00000000-0005-0000-0000-0000A6AD0000}"/>
    <cellStyle name="Valuta 5 3 2 2 2 4" xfId="27644" xr:uid="{00000000-0005-0000-0000-0000A7AD0000}"/>
    <cellStyle name="Valuta 5 3 2 2 3" xfId="7661" xr:uid="{00000000-0005-0000-0000-0000A8AD0000}"/>
    <cellStyle name="Valuta 5 3 2 2 3 2" xfId="19078" xr:uid="{00000000-0005-0000-0000-0000A9AD0000}"/>
    <cellStyle name="Valuta 5 3 2 2 3 2 2" xfId="41915" xr:uid="{00000000-0005-0000-0000-0000AAAD0000}"/>
    <cellStyle name="Valuta 5 3 2 2 3 3" xfId="30498" xr:uid="{00000000-0005-0000-0000-0000ABAD0000}"/>
    <cellStyle name="Valuta 5 3 2 2 4" xfId="13370" xr:uid="{00000000-0005-0000-0000-0000ACAD0000}"/>
    <cellStyle name="Valuta 5 3 2 2 4 2" xfId="36207" xr:uid="{00000000-0005-0000-0000-0000ADAD0000}"/>
    <cellStyle name="Valuta 5 3 2 2 5" xfId="24790" xr:uid="{00000000-0005-0000-0000-0000AEAD0000}"/>
    <cellStyle name="Valuta 5 3 2 3" xfId="3379" xr:uid="{00000000-0005-0000-0000-0000AFAD0000}"/>
    <cellStyle name="Valuta 5 3 2 3 2" xfId="9088" xr:uid="{00000000-0005-0000-0000-0000B0AD0000}"/>
    <cellStyle name="Valuta 5 3 2 3 2 2" xfId="20505" xr:uid="{00000000-0005-0000-0000-0000B1AD0000}"/>
    <cellStyle name="Valuta 5 3 2 3 2 2 2" xfId="43342" xr:uid="{00000000-0005-0000-0000-0000B2AD0000}"/>
    <cellStyle name="Valuta 5 3 2 3 2 3" xfId="31925" xr:uid="{00000000-0005-0000-0000-0000B3AD0000}"/>
    <cellStyle name="Valuta 5 3 2 3 3" xfId="14797" xr:uid="{00000000-0005-0000-0000-0000B4AD0000}"/>
    <cellStyle name="Valuta 5 3 2 3 3 2" xfId="37634" xr:uid="{00000000-0005-0000-0000-0000B5AD0000}"/>
    <cellStyle name="Valuta 5 3 2 3 4" xfId="26217" xr:uid="{00000000-0005-0000-0000-0000B6AD0000}"/>
    <cellStyle name="Valuta 5 3 2 4" xfId="6234" xr:uid="{00000000-0005-0000-0000-0000B7AD0000}"/>
    <cellStyle name="Valuta 5 3 2 4 2" xfId="17651" xr:uid="{00000000-0005-0000-0000-0000B8AD0000}"/>
    <cellStyle name="Valuta 5 3 2 4 2 2" xfId="40488" xr:uid="{00000000-0005-0000-0000-0000B9AD0000}"/>
    <cellStyle name="Valuta 5 3 2 4 3" xfId="29071" xr:uid="{00000000-0005-0000-0000-0000BAAD0000}"/>
    <cellStyle name="Valuta 5 3 2 5" xfId="11943" xr:uid="{00000000-0005-0000-0000-0000BBAD0000}"/>
    <cellStyle name="Valuta 5 3 2 5 2" xfId="34780" xr:uid="{00000000-0005-0000-0000-0000BCAD0000}"/>
    <cellStyle name="Valuta 5 3 2 6" xfId="23363" xr:uid="{00000000-0005-0000-0000-0000BDAD0000}"/>
    <cellStyle name="Valuta 5 3 3" xfId="282" xr:uid="{00000000-0005-0000-0000-0000BEAD0000}"/>
    <cellStyle name="Valuta 5 3 3 2" xfId="1911" xr:uid="{00000000-0005-0000-0000-0000BFAD0000}"/>
    <cellStyle name="Valuta 5 3 3 2 2" xfId="4767" xr:uid="{00000000-0005-0000-0000-0000C0AD0000}"/>
    <cellStyle name="Valuta 5 3 3 2 2 2" xfId="10476" xr:uid="{00000000-0005-0000-0000-0000C1AD0000}"/>
    <cellStyle name="Valuta 5 3 3 2 2 2 2" xfId="21893" xr:uid="{00000000-0005-0000-0000-0000C2AD0000}"/>
    <cellStyle name="Valuta 5 3 3 2 2 2 2 2" xfId="44730" xr:uid="{00000000-0005-0000-0000-0000C3AD0000}"/>
    <cellStyle name="Valuta 5 3 3 2 2 2 3" xfId="33313" xr:uid="{00000000-0005-0000-0000-0000C4AD0000}"/>
    <cellStyle name="Valuta 5 3 3 2 2 3" xfId="16185" xr:uid="{00000000-0005-0000-0000-0000C5AD0000}"/>
    <cellStyle name="Valuta 5 3 3 2 2 3 2" xfId="39022" xr:uid="{00000000-0005-0000-0000-0000C6AD0000}"/>
    <cellStyle name="Valuta 5 3 3 2 2 4" xfId="27605" xr:uid="{00000000-0005-0000-0000-0000C7AD0000}"/>
    <cellStyle name="Valuta 5 3 3 2 3" xfId="7622" xr:uid="{00000000-0005-0000-0000-0000C8AD0000}"/>
    <cellStyle name="Valuta 5 3 3 2 3 2" xfId="19039" xr:uid="{00000000-0005-0000-0000-0000C9AD0000}"/>
    <cellStyle name="Valuta 5 3 3 2 3 2 2" xfId="41876" xr:uid="{00000000-0005-0000-0000-0000CAAD0000}"/>
    <cellStyle name="Valuta 5 3 3 2 3 3" xfId="30459" xr:uid="{00000000-0005-0000-0000-0000CBAD0000}"/>
    <cellStyle name="Valuta 5 3 3 2 4" xfId="13331" xr:uid="{00000000-0005-0000-0000-0000CCAD0000}"/>
    <cellStyle name="Valuta 5 3 3 2 4 2" xfId="36168" xr:uid="{00000000-0005-0000-0000-0000CDAD0000}"/>
    <cellStyle name="Valuta 5 3 3 2 5" xfId="24751" xr:uid="{00000000-0005-0000-0000-0000CEAD0000}"/>
    <cellStyle name="Valuta 5 3 3 3" xfId="3340" xr:uid="{00000000-0005-0000-0000-0000CFAD0000}"/>
    <cellStyle name="Valuta 5 3 3 3 2" xfId="9049" xr:uid="{00000000-0005-0000-0000-0000D0AD0000}"/>
    <cellStyle name="Valuta 5 3 3 3 2 2" xfId="20466" xr:uid="{00000000-0005-0000-0000-0000D1AD0000}"/>
    <cellStyle name="Valuta 5 3 3 3 2 2 2" xfId="43303" xr:uid="{00000000-0005-0000-0000-0000D2AD0000}"/>
    <cellStyle name="Valuta 5 3 3 3 2 3" xfId="31886" xr:uid="{00000000-0005-0000-0000-0000D3AD0000}"/>
    <cellStyle name="Valuta 5 3 3 3 3" xfId="14758" xr:uid="{00000000-0005-0000-0000-0000D4AD0000}"/>
    <cellStyle name="Valuta 5 3 3 3 3 2" xfId="37595" xr:uid="{00000000-0005-0000-0000-0000D5AD0000}"/>
    <cellStyle name="Valuta 5 3 3 3 4" xfId="26178" xr:uid="{00000000-0005-0000-0000-0000D6AD0000}"/>
    <cellStyle name="Valuta 5 3 3 4" xfId="6195" xr:uid="{00000000-0005-0000-0000-0000D7AD0000}"/>
    <cellStyle name="Valuta 5 3 3 4 2" xfId="17612" xr:uid="{00000000-0005-0000-0000-0000D8AD0000}"/>
    <cellStyle name="Valuta 5 3 3 4 2 2" xfId="40449" xr:uid="{00000000-0005-0000-0000-0000D9AD0000}"/>
    <cellStyle name="Valuta 5 3 3 4 3" xfId="29032" xr:uid="{00000000-0005-0000-0000-0000DAAD0000}"/>
    <cellStyle name="Valuta 5 3 3 5" xfId="11904" xr:uid="{00000000-0005-0000-0000-0000DBAD0000}"/>
    <cellStyle name="Valuta 5 3 3 5 2" xfId="34741" xr:uid="{00000000-0005-0000-0000-0000DCAD0000}"/>
    <cellStyle name="Valuta 5 3 3 6" xfId="23324" xr:uid="{00000000-0005-0000-0000-0000DDAD0000}"/>
    <cellStyle name="Valuta 5 3 4" xfId="1872" xr:uid="{00000000-0005-0000-0000-0000DEAD0000}"/>
    <cellStyle name="Valuta 5 3 4 2" xfId="4728" xr:uid="{00000000-0005-0000-0000-0000DFAD0000}"/>
    <cellStyle name="Valuta 5 3 4 2 2" xfId="10437" xr:uid="{00000000-0005-0000-0000-0000E0AD0000}"/>
    <cellStyle name="Valuta 5 3 4 2 2 2" xfId="21854" xr:uid="{00000000-0005-0000-0000-0000E1AD0000}"/>
    <cellStyle name="Valuta 5 3 4 2 2 2 2" xfId="44691" xr:uid="{00000000-0005-0000-0000-0000E2AD0000}"/>
    <cellStyle name="Valuta 5 3 4 2 2 3" xfId="33274" xr:uid="{00000000-0005-0000-0000-0000E3AD0000}"/>
    <cellStyle name="Valuta 5 3 4 2 3" xfId="16146" xr:uid="{00000000-0005-0000-0000-0000E4AD0000}"/>
    <cellStyle name="Valuta 5 3 4 2 3 2" xfId="38983" xr:uid="{00000000-0005-0000-0000-0000E5AD0000}"/>
    <cellStyle name="Valuta 5 3 4 2 4" xfId="27566" xr:uid="{00000000-0005-0000-0000-0000E6AD0000}"/>
    <cellStyle name="Valuta 5 3 4 3" xfId="7583" xr:uid="{00000000-0005-0000-0000-0000E7AD0000}"/>
    <cellStyle name="Valuta 5 3 4 3 2" xfId="19000" xr:uid="{00000000-0005-0000-0000-0000E8AD0000}"/>
    <cellStyle name="Valuta 5 3 4 3 2 2" xfId="41837" xr:uid="{00000000-0005-0000-0000-0000E9AD0000}"/>
    <cellStyle name="Valuta 5 3 4 3 3" xfId="30420" xr:uid="{00000000-0005-0000-0000-0000EAAD0000}"/>
    <cellStyle name="Valuta 5 3 4 4" xfId="13292" xr:uid="{00000000-0005-0000-0000-0000EBAD0000}"/>
    <cellStyle name="Valuta 5 3 4 4 2" xfId="36129" xr:uid="{00000000-0005-0000-0000-0000ECAD0000}"/>
    <cellStyle name="Valuta 5 3 4 5" xfId="24712" xr:uid="{00000000-0005-0000-0000-0000EDAD0000}"/>
    <cellStyle name="Valuta 5 3 5" xfId="3301" xr:uid="{00000000-0005-0000-0000-0000EEAD0000}"/>
    <cellStyle name="Valuta 5 3 5 2" xfId="9010" xr:uid="{00000000-0005-0000-0000-0000EFAD0000}"/>
    <cellStyle name="Valuta 5 3 5 2 2" xfId="20427" xr:uid="{00000000-0005-0000-0000-0000F0AD0000}"/>
    <cellStyle name="Valuta 5 3 5 2 2 2" xfId="43264" xr:uid="{00000000-0005-0000-0000-0000F1AD0000}"/>
    <cellStyle name="Valuta 5 3 5 2 3" xfId="31847" xr:uid="{00000000-0005-0000-0000-0000F2AD0000}"/>
    <cellStyle name="Valuta 5 3 5 3" xfId="14719" xr:uid="{00000000-0005-0000-0000-0000F3AD0000}"/>
    <cellStyle name="Valuta 5 3 5 3 2" xfId="37556" xr:uid="{00000000-0005-0000-0000-0000F4AD0000}"/>
    <cellStyle name="Valuta 5 3 5 4" xfId="26139" xr:uid="{00000000-0005-0000-0000-0000F5AD0000}"/>
    <cellStyle name="Valuta 5 3 6" xfId="6156" xr:uid="{00000000-0005-0000-0000-0000F6AD0000}"/>
    <cellStyle name="Valuta 5 3 6 2" xfId="17573" xr:uid="{00000000-0005-0000-0000-0000F7AD0000}"/>
    <cellStyle name="Valuta 5 3 6 2 2" xfId="40410" xr:uid="{00000000-0005-0000-0000-0000F8AD0000}"/>
    <cellStyle name="Valuta 5 3 6 3" xfId="28993" xr:uid="{00000000-0005-0000-0000-0000F9AD0000}"/>
    <cellStyle name="Valuta 5 3 7" xfId="11865" xr:uid="{00000000-0005-0000-0000-0000FAAD0000}"/>
    <cellStyle name="Valuta 5 3 7 2" xfId="34702" xr:uid="{00000000-0005-0000-0000-0000FBAD0000}"/>
    <cellStyle name="Valuta 5 3 8" xfId="23285" xr:uid="{00000000-0005-0000-0000-0000FCAD0000}"/>
    <cellStyle name="Valuta 5 4" xfId="249" xr:uid="{00000000-0005-0000-0000-0000FDAD0000}"/>
    <cellStyle name="Valuta 5 4 10" xfId="6166" xr:uid="{00000000-0005-0000-0000-0000FEAD0000}"/>
    <cellStyle name="Valuta 5 4 10 2" xfId="17583" xr:uid="{00000000-0005-0000-0000-0000FFAD0000}"/>
    <cellStyle name="Valuta 5 4 10 2 2" xfId="40420" xr:uid="{00000000-0005-0000-0000-000000AE0000}"/>
    <cellStyle name="Valuta 5 4 10 3" xfId="29003" xr:uid="{00000000-0005-0000-0000-000001AE0000}"/>
    <cellStyle name="Valuta 5 4 11" xfId="11875" xr:uid="{00000000-0005-0000-0000-000002AE0000}"/>
    <cellStyle name="Valuta 5 4 11 2" xfId="34712" xr:uid="{00000000-0005-0000-0000-000003AE0000}"/>
    <cellStyle name="Valuta 5 4 12" xfId="23295" xr:uid="{00000000-0005-0000-0000-000004AE0000}"/>
    <cellStyle name="Valuta 5 4 2" xfId="418" xr:uid="{00000000-0005-0000-0000-000005AE0000}"/>
    <cellStyle name="Valuta 5 4 2 10" xfId="12010" xr:uid="{00000000-0005-0000-0000-000006AE0000}"/>
    <cellStyle name="Valuta 5 4 2 10 2" xfId="34847" xr:uid="{00000000-0005-0000-0000-000007AE0000}"/>
    <cellStyle name="Valuta 5 4 2 11" xfId="23430" xr:uid="{00000000-0005-0000-0000-000008AE0000}"/>
    <cellStyle name="Valuta 5 4 2 2" xfId="672" xr:uid="{00000000-0005-0000-0000-000009AE0000}"/>
    <cellStyle name="Valuta 5 4 2 2 2" xfId="2234" xr:uid="{00000000-0005-0000-0000-00000AAE0000}"/>
    <cellStyle name="Valuta 5 4 2 2 2 2" xfId="5090" xr:uid="{00000000-0005-0000-0000-00000BAE0000}"/>
    <cellStyle name="Valuta 5 4 2 2 2 2 2" xfId="10798" xr:uid="{00000000-0005-0000-0000-00000CAE0000}"/>
    <cellStyle name="Valuta 5 4 2 2 2 2 2 2" xfId="22216" xr:uid="{00000000-0005-0000-0000-00000DAE0000}"/>
    <cellStyle name="Valuta 5 4 2 2 2 2 2 2 2" xfId="45053" xr:uid="{00000000-0005-0000-0000-00000EAE0000}"/>
    <cellStyle name="Valuta 5 4 2 2 2 2 2 3" xfId="33636" xr:uid="{00000000-0005-0000-0000-00000FAE0000}"/>
    <cellStyle name="Valuta 5 4 2 2 2 2 3" xfId="16508" xr:uid="{00000000-0005-0000-0000-000010AE0000}"/>
    <cellStyle name="Valuta 5 4 2 2 2 2 3 2" xfId="39345" xr:uid="{00000000-0005-0000-0000-000011AE0000}"/>
    <cellStyle name="Valuta 5 4 2 2 2 2 4" xfId="27928" xr:uid="{00000000-0005-0000-0000-000012AE0000}"/>
    <cellStyle name="Valuta 5 4 2 2 2 3" xfId="7945" xr:uid="{00000000-0005-0000-0000-000013AE0000}"/>
    <cellStyle name="Valuta 5 4 2 2 2 3 2" xfId="19362" xr:uid="{00000000-0005-0000-0000-000014AE0000}"/>
    <cellStyle name="Valuta 5 4 2 2 2 3 2 2" xfId="42199" xr:uid="{00000000-0005-0000-0000-000015AE0000}"/>
    <cellStyle name="Valuta 5 4 2 2 2 3 3" xfId="30782" xr:uid="{00000000-0005-0000-0000-000016AE0000}"/>
    <cellStyle name="Valuta 5 4 2 2 2 4" xfId="13654" xr:uid="{00000000-0005-0000-0000-000017AE0000}"/>
    <cellStyle name="Valuta 5 4 2 2 2 4 2" xfId="36491" xr:uid="{00000000-0005-0000-0000-000018AE0000}"/>
    <cellStyle name="Valuta 5 4 2 2 2 5" xfId="25074" xr:uid="{00000000-0005-0000-0000-000019AE0000}"/>
    <cellStyle name="Valuta 5 4 2 2 3" xfId="3663" xr:uid="{00000000-0005-0000-0000-00001AAE0000}"/>
    <cellStyle name="Valuta 5 4 2 2 3 2" xfId="9372" xr:uid="{00000000-0005-0000-0000-00001BAE0000}"/>
    <cellStyle name="Valuta 5 4 2 2 3 2 2" xfId="20789" xr:uid="{00000000-0005-0000-0000-00001CAE0000}"/>
    <cellStyle name="Valuta 5 4 2 2 3 2 2 2" xfId="43626" xr:uid="{00000000-0005-0000-0000-00001DAE0000}"/>
    <cellStyle name="Valuta 5 4 2 2 3 2 3" xfId="32209" xr:uid="{00000000-0005-0000-0000-00001EAE0000}"/>
    <cellStyle name="Valuta 5 4 2 2 3 3" xfId="15081" xr:uid="{00000000-0005-0000-0000-00001FAE0000}"/>
    <cellStyle name="Valuta 5 4 2 2 3 3 2" xfId="37918" xr:uid="{00000000-0005-0000-0000-000020AE0000}"/>
    <cellStyle name="Valuta 5 4 2 2 3 4" xfId="26501" xr:uid="{00000000-0005-0000-0000-000021AE0000}"/>
    <cellStyle name="Valuta 5 4 2 2 4" xfId="6518" xr:uid="{00000000-0005-0000-0000-000022AE0000}"/>
    <cellStyle name="Valuta 5 4 2 2 4 2" xfId="17935" xr:uid="{00000000-0005-0000-0000-000023AE0000}"/>
    <cellStyle name="Valuta 5 4 2 2 4 2 2" xfId="40772" xr:uid="{00000000-0005-0000-0000-000024AE0000}"/>
    <cellStyle name="Valuta 5 4 2 2 4 3" xfId="29355" xr:uid="{00000000-0005-0000-0000-000025AE0000}"/>
    <cellStyle name="Valuta 5 4 2 2 5" xfId="12227" xr:uid="{00000000-0005-0000-0000-000026AE0000}"/>
    <cellStyle name="Valuta 5 4 2 2 5 2" xfId="35064" xr:uid="{00000000-0005-0000-0000-000027AE0000}"/>
    <cellStyle name="Valuta 5 4 2 2 6" xfId="23647" xr:uid="{00000000-0005-0000-0000-000028AE0000}"/>
    <cellStyle name="Valuta 5 4 2 3" xfId="932" xr:uid="{00000000-0005-0000-0000-000029AE0000}"/>
    <cellStyle name="Valuta 5 4 2 3 2" xfId="2451" xr:uid="{00000000-0005-0000-0000-00002AAE0000}"/>
    <cellStyle name="Valuta 5 4 2 3 2 2" xfId="5307" xr:uid="{00000000-0005-0000-0000-00002BAE0000}"/>
    <cellStyle name="Valuta 5 4 2 3 2 2 2" xfId="11015" xr:uid="{00000000-0005-0000-0000-00002CAE0000}"/>
    <cellStyle name="Valuta 5 4 2 3 2 2 2 2" xfId="22433" xr:uid="{00000000-0005-0000-0000-00002DAE0000}"/>
    <cellStyle name="Valuta 5 4 2 3 2 2 2 2 2" xfId="45270" xr:uid="{00000000-0005-0000-0000-00002EAE0000}"/>
    <cellStyle name="Valuta 5 4 2 3 2 2 2 3" xfId="33853" xr:uid="{00000000-0005-0000-0000-00002FAE0000}"/>
    <cellStyle name="Valuta 5 4 2 3 2 2 3" xfId="16725" xr:uid="{00000000-0005-0000-0000-000030AE0000}"/>
    <cellStyle name="Valuta 5 4 2 3 2 2 3 2" xfId="39562" xr:uid="{00000000-0005-0000-0000-000031AE0000}"/>
    <cellStyle name="Valuta 5 4 2 3 2 2 4" xfId="28145" xr:uid="{00000000-0005-0000-0000-000032AE0000}"/>
    <cellStyle name="Valuta 5 4 2 3 2 3" xfId="8162" xr:uid="{00000000-0005-0000-0000-000033AE0000}"/>
    <cellStyle name="Valuta 5 4 2 3 2 3 2" xfId="19579" xr:uid="{00000000-0005-0000-0000-000034AE0000}"/>
    <cellStyle name="Valuta 5 4 2 3 2 3 2 2" xfId="42416" xr:uid="{00000000-0005-0000-0000-000035AE0000}"/>
    <cellStyle name="Valuta 5 4 2 3 2 3 3" xfId="30999" xr:uid="{00000000-0005-0000-0000-000036AE0000}"/>
    <cellStyle name="Valuta 5 4 2 3 2 4" xfId="13871" xr:uid="{00000000-0005-0000-0000-000037AE0000}"/>
    <cellStyle name="Valuta 5 4 2 3 2 4 2" xfId="36708" xr:uid="{00000000-0005-0000-0000-000038AE0000}"/>
    <cellStyle name="Valuta 5 4 2 3 2 5" xfId="25291" xr:uid="{00000000-0005-0000-0000-000039AE0000}"/>
    <cellStyle name="Valuta 5 4 2 3 3" xfId="3880" xr:uid="{00000000-0005-0000-0000-00003AAE0000}"/>
    <cellStyle name="Valuta 5 4 2 3 3 2" xfId="9589" xr:uid="{00000000-0005-0000-0000-00003BAE0000}"/>
    <cellStyle name="Valuta 5 4 2 3 3 2 2" xfId="21006" xr:uid="{00000000-0005-0000-0000-00003CAE0000}"/>
    <cellStyle name="Valuta 5 4 2 3 3 2 2 2" xfId="43843" xr:uid="{00000000-0005-0000-0000-00003DAE0000}"/>
    <cellStyle name="Valuta 5 4 2 3 3 2 3" xfId="32426" xr:uid="{00000000-0005-0000-0000-00003EAE0000}"/>
    <cellStyle name="Valuta 5 4 2 3 3 3" xfId="15298" xr:uid="{00000000-0005-0000-0000-00003FAE0000}"/>
    <cellStyle name="Valuta 5 4 2 3 3 3 2" xfId="38135" xr:uid="{00000000-0005-0000-0000-000040AE0000}"/>
    <cellStyle name="Valuta 5 4 2 3 3 4" xfId="26718" xr:uid="{00000000-0005-0000-0000-000041AE0000}"/>
    <cellStyle name="Valuta 5 4 2 3 4" xfId="6735" xr:uid="{00000000-0005-0000-0000-000042AE0000}"/>
    <cellStyle name="Valuta 5 4 2 3 4 2" xfId="18152" xr:uid="{00000000-0005-0000-0000-000043AE0000}"/>
    <cellStyle name="Valuta 5 4 2 3 4 2 2" xfId="40989" xr:uid="{00000000-0005-0000-0000-000044AE0000}"/>
    <cellStyle name="Valuta 5 4 2 3 4 3" xfId="29572" xr:uid="{00000000-0005-0000-0000-000045AE0000}"/>
    <cellStyle name="Valuta 5 4 2 3 5" xfId="12444" xr:uid="{00000000-0005-0000-0000-000046AE0000}"/>
    <cellStyle name="Valuta 5 4 2 3 5 2" xfId="35281" xr:uid="{00000000-0005-0000-0000-000047AE0000}"/>
    <cellStyle name="Valuta 5 4 2 3 6" xfId="23864" xr:uid="{00000000-0005-0000-0000-000048AE0000}"/>
    <cellStyle name="Valuta 5 4 2 4" xfId="1179" xr:uid="{00000000-0005-0000-0000-000049AE0000}"/>
    <cellStyle name="Valuta 5 4 2 4 2" xfId="2668" xr:uid="{00000000-0005-0000-0000-00004AAE0000}"/>
    <cellStyle name="Valuta 5 4 2 4 2 2" xfId="5524" xr:uid="{00000000-0005-0000-0000-00004BAE0000}"/>
    <cellStyle name="Valuta 5 4 2 4 2 2 2" xfId="11232" xr:uid="{00000000-0005-0000-0000-00004CAE0000}"/>
    <cellStyle name="Valuta 5 4 2 4 2 2 2 2" xfId="22650" xr:uid="{00000000-0005-0000-0000-00004DAE0000}"/>
    <cellStyle name="Valuta 5 4 2 4 2 2 2 2 2" xfId="45487" xr:uid="{00000000-0005-0000-0000-00004EAE0000}"/>
    <cellStyle name="Valuta 5 4 2 4 2 2 2 3" xfId="34070" xr:uid="{00000000-0005-0000-0000-00004FAE0000}"/>
    <cellStyle name="Valuta 5 4 2 4 2 2 3" xfId="16942" xr:uid="{00000000-0005-0000-0000-000050AE0000}"/>
    <cellStyle name="Valuta 5 4 2 4 2 2 3 2" xfId="39779" xr:uid="{00000000-0005-0000-0000-000051AE0000}"/>
    <cellStyle name="Valuta 5 4 2 4 2 2 4" xfId="28362" xr:uid="{00000000-0005-0000-0000-000052AE0000}"/>
    <cellStyle name="Valuta 5 4 2 4 2 3" xfId="8379" xr:uid="{00000000-0005-0000-0000-000053AE0000}"/>
    <cellStyle name="Valuta 5 4 2 4 2 3 2" xfId="19796" xr:uid="{00000000-0005-0000-0000-000054AE0000}"/>
    <cellStyle name="Valuta 5 4 2 4 2 3 2 2" xfId="42633" xr:uid="{00000000-0005-0000-0000-000055AE0000}"/>
    <cellStyle name="Valuta 5 4 2 4 2 3 3" xfId="31216" xr:uid="{00000000-0005-0000-0000-000056AE0000}"/>
    <cellStyle name="Valuta 5 4 2 4 2 4" xfId="14088" xr:uid="{00000000-0005-0000-0000-000057AE0000}"/>
    <cellStyle name="Valuta 5 4 2 4 2 4 2" xfId="36925" xr:uid="{00000000-0005-0000-0000-000058AE0000}"/>
    <cellStyle name="Valuta 5 4 2 4 2 5" xfId="25508" xr:uid="{00000000-0005-0000-0000-000059AE0000}"/>
    <cellStyle name="Valuta 5 4 2 4 3" xfId="4097" xr:uid="{00000000-0005-0000-0000-00005AAE0000}"/>
    <cellStyle name="Valuta 5 4 2 4 3 2" xfId="9806" xr:uid="{00000000-0005-0000-0000-00005BAE0000}"/>
    <cellStyle name="Valuta 5 4 2 4 3 2 2" xfId="21223" xr:uid="{00000000-0005-0000-0000-00005CAE0000}"/>
    <cellStyle name="Valuta 5 4 2 4 3 2 2 2" xfId="44060" xr:uid="{00000000-0005-0000-0000-00005DAE0000}"/>
    <cellStyle name="Valuta 5 4 2 4 3 2 3" xfId="32643" xr:uid="{00000000-0005-0000-0000-00005EAE0000}"/>
    <cellStyle name="Valuta 5 4 2 4 3 3" xfId="15515" xr:uid="{00000000-0005-0000-0000-00005FAE0000}"/>
    <cellStyle name="Valuta 5 4 2 4 3 3 2" xfId="38352" xr:uid="{00000000-0005-0000-0000-000060AE0000}"/>
    <cellStyle name="Valuta 5 4 2 4 3 4" xfId="26935" xr:uid="{00000000-0005-0000-0000-000061AE0000}"/>
    <cellStyle name="Valuta 5 4 2 4 4" xfId="6952" xr:uid="{00000000-0005-0000-0000-000062AE0000}"/>
    <cellStyle name="Valuta 5 4 2 4 4 2" xfId="18369" xr:uid="{00000000-0005-0000-0000-000063AE0000}"/>
    <cellStyle name="Valuta 5 4 2 4 4 2 2" xfId="41206" xr:uid="{00000000-0005-0000-0000-000064AE0000}"/>
    <cellStyle name="Valuta 5 4 2 4 4 3" xfId="29789" xr:uid="{00000000-0005-0000-0000-000065AE0000}"/>
    <cellStyle name="Valuta 5 4 2 4 5" xfId="12661" xr:uid="{00000000-0005-0000-0000-000066AE0000}"/>
    <cellStyle name="Valuta 5 4 2 4 5 2" xfId="35498" xr:uid="{00000000-0005-0000-0000-000067AE0000}"/>
    <cellStyle name="Valuta 5 4 2 4 6" xfId="24081" xr:uid="{00000000-0005-0000-0000-000068AE0000}"/>
    <cellStyle name="Valuta 5 4 2 5" xfId="1426" xr:uid="{00000000-0005-0000-0000-000069AE0000}"/>
    <cellStyle name="Valuta 5 4 2 5 2" xfId="2885" xr:uid="{00000000-0005-0000-0000-00006AAE0000}"/>
    <cellStyle name="Valuta 5 4 2 5 2 2" xfId="5741" xr:uid="{00000000-0005-0000-0000-00006BAE0000}"/>
    <cellStyle name="Valuta 5 4 2 5 2 2 2" xfId="11449" xr:uid="{00000000-0005-0000-0000-00006CAE0000}"/>
    <cellStyle name="Valuta 5 4 2 5 2 2 2 2" xfId="22867" xr:uid="{00000000-0005-0000-0000-00006DAE0000}"/>
    <cellStyle name="Valuta 5 4 2 5 2 2 2 2 2" xfId="45704" xr:uid="{00000000-0005-0000-0000-00006EAE0000}"/>
    <cellStyle name="Valuta 5 4 2 5 2 2 2 3" xfId="34287" xr:uid="{00000000-0005-0000-0000-00006FAE0000}"/>
    <cellStyle name="Valuta 5 4 2 5 2 2 3" xfId="17159" xr:uid="{00000000-0005-0000-0000-000070AE0000}"/>
    <cellStyle name="Valuta 5 4 2 5 2 2 3 2" xfId="39996" xr:uid="{00000000-0005-0000-0000-000071AE0000}"/>
    <cellStyle name="Valuta 5 4 2 5 2 2 4" xfId="28579" xr:uid="{00000000-0005-0000-0000-000072AE0000}"/>
    <cellStyle name="Valuta 5 4 2 5 2 3" xfId="8596" xr:uid="{00000000-0005-0000-0000-000073AE0000}"/>
    <cellStyle name="Valuta 5 4 2 5 2 3 2" xfId="20013" xr:uid="{00000000-0005-0000-0000-000074AE0000}"/>
    <cellStyle name="Valuta 5 4 2 5 2 3 2 2" xfId="42850" xr:uid="{00000000-0005-0000-0000-000075AE0000}"/>
    <cellStyle name="Valuta 5 4 2 5 2 3 3" xfId="31433" xr:uid="{00000000-0005-0000-0000-000076AE0000}"/>
    <cellStyle name="Valuta 5 4 2 5 2 4" xfId="14305" xr:uid="{00000000-0005-0000-0000-000077AE0000}"/>
    <cellStyle name="Valuta 5 4 2 5 2 4 2" xfId="37142" xr:uid="{00000000-0005-0000-0000-000078AE0000}"/>
    <cellStyle name="Valuta 5 4 2 5 2 5" xfId="25725" xr:uid="{00000000-0005-0000-0000-000079AE0000}"/>
    <cellStyle name="Valuta 5 4 2 5 3" xfId="4314" xr:uid="{00000000-0005-0000-0000-00007AAE0000}"/>
    <cellStyle name="Valuta 5 4 2 5 3 2" xfId="10023" xr:uid="{00000000-0005-0000-0000-00007BAE0000}"/>
    <cellStyle name="Valuta 5 4 2 5 3 2 2" xfId="21440" xr:uid="{00000000-0005-0000-0000-00007CAE0000}"/>
    <cellStyle name="Valuta 5 4 2 5 3 2 2 2" xfId="44277" xr:uid="{00000000-0005-0000-0000-00007DAE0000}"/>
    <cellStyle name="Valuta 5 4 2 5 3 2 3" xfId="32860" xr:uid="{00000000-0005-0000-0000-00007EAE0000}"/>
    <cellStyle name="Valuta 5 4 2 5 3 3" xfId="15732" xr:uid="{00000000-0005-0000-0000-00007FAE0000}"/>
    <cellStyle name="Valuta 5 4 2 5 3 3 2" xfId="38569" xr:uid="{00000000-0005-0000-0000-000080AE0000}"/>
    <cellStyle name="Valuta 5 4 2 5 3 4" xfId="27152" xr:uid="{00000000-0005-0000-0000-000081AE0000}"/>
    <cellStyle name="Valuta 5 4 2 5 4" xfId="7169" xr:uid="{00000000-0005-0000-0000-000082AE0000}"/>
    <cellStyle name="Valuta 5 4 2 5 4 2" xfId="18586" xr:uid="{00000000-0005-0000-0000-000083AE0000}"/>
    <cellStyle name="Valuta 5 4 2 5 4 2 2" xfId="41423" xr:uid="{00000000-0005-0000-0000-000084AE0000}"/>
    <cellStyle name="Valuta 5 4 2 5 4 3" xfId="30006" xr:uid="{00000000-0005-0000-0000-000085AE0000}"/>
    <cellStyle name="Valuta 5 4 2 5 5" xfId="12878" xr:uid="{00000000-0005-0000-0000-000086AE0000}"/>
    <cellStyle name="Valuta 5 4 2 5 5 2" xfId="35715" xr:uid="{00000000-0005-0000-0000-000087AE0000}"/>
    <cellStyle name="Valuta 5 4 2 5 6" xfId="24298" xr:uid="{00000000-0005-0000-0000-000088AE0000}"/>
    <cellStyle name="Valuta 5 4 2 6" xfId="1673" xr:uid="{00000000-0005-0000-0000-000089AE0000}"/>
    <cellStyle name="Valuta 5 4 2 6 2" xfId="3102" xr:uid="{00000000-0005-0000-0000-00008AAE0000}"/>
    <cellStyle name="Valuta 5 4 2 6 2 2" xfId="5958" xr:uid="{00000000-0005-0000-0000-00008BAE0000}"/>
    <cellStyle name="Valuta 5 4 2 6 2 2 2" xfId="11666" xr:uid="{00000000-0005-0000-0000-00008CAE0000}"/>
    <cellStyle name="Valuta 5 4 2 6 2 2 2 2" xfId="23084" xr:uid="{00000000-0005-0000-0000-00008DAE0000}"/>
    <cellStyle name="Valuta 5 4 2 6 2 2 2 2 2" xfId="45921" xr:uid="{00000000-0005-0000-0000-00008EAE0000}"/>
    <cellStyle name="Valuta 5 4 2 6 2 2 2 3" xfId="34504" xr:uid="{00000000-0005-0000-0000-00008FAE0000}"/>
    <cellStyle name="Valuta 5 4 2 6 2 2 3" xfId="17376" xr:uid="{00000000-0005-0000-0000-000090AE0000}"/>
    <cellStyle name="Valuta 5 4 2 6 2 2 3 2" xfId="40213" xr:uid="{00000000-0005-0000-0000-000091AE0000}"/>
    <cellStyle name="Valuta 5 4 2 6 2 2 4" xfId="28796" xr:uid="{00000000-0005-0000-0000-000092AE0000}"/>
    <cellStyle name="Valuta 5 4 2 6 2 3" xfId="8813" xr:uid="{00000000-0005-0000-0000-000093AE0000}"/>
    <cellStyle name="Valuta 5 4 2 6 2 3 2" xfId="20230" xr:uid="{00000000-0005-0000-0000-000094AE0000}"/>
    <cellStyle name="Valuta 5 4 2 6 2 3 2 2" xfId="43067" xr:uid="{00000000-0005-0000-0000-000095AE0000}"/>
    <cellStyle name="Valuta 5 4 2 6 2 3 3" xfId="31650" xr:uid="{00000000-0005-0000-0000-000096AE0000}"/>
    <cellStyle name="Valuta 5 4 2 6 2 4" xfId="14522" xr:uid="{00000000-0005-0000-0000-000097AE0000}"/>
    <cellStyle name="Valuta 5 4 2 6 2 4 2" xfId="37359" xr:uid="{00000000-0005-0000-0000-000098AE0000}"/>
    <cellStyle name="Valuta 5 4 2 6 2 5" xfId="25942" xr:uid="{00000000-0005-0000-0000-000099AE0000}"/>
    <cellStyle name="Valuta 5 4 2 6 3" xfId="4531" xr:uid="{00000000-0005-0000-0000-00009AAE0000}"/>
    <cellStyle name="Valuta 5 4 2 6 3 2" xfId="10240" xr:uid="{00000000-0005-0000-0000-00009BAE0000}"/>
    <cellStyle name="Valuta 5 4 2 6 3 2 2" xfId="21657" xr:uid="{00000000-0005-0000-0000-00009CAE0000}"/>
    <cellStyle name="Valuta 5 4 2 6 3 2 2 2" xfId="44494" xr:uid="{00000000-0005-0000-0000-00009DAE0000}"/>
    <cellStyle name="Valuta 5 4 2 6 3 2 3" xfId="33077" xr:uid="{00000000-0005-0000-0000-00009EAE0000}"/>
    <cellStyle name="Valuta 5 4 2 6 3 3" xfId="15949" xr:uid="{00000000-0005-0000-0000-00009FAE0000}"/>
    <cellStyle name="Valuta 5 4 2 6 3 3 2" xfId="38786" xr:uid="{00000000-0005-0000-0000-0000A0AE0000}"/>
    <cellStyle name="Valuta 5 4 2 6 3 4" xfId="27369" xr:uid="{00000000-0005-0000-0000-0000A1AE0000}"/>
    <cellStyle name="Valuta 5 4 2 6 4" xfId="7386" xr:uid="{00000000-0005-0000-0000-0000A2AE0000}"/>
    <cellStyle name="Valuta 5 4 2 6 4 2" xfId="18803" xr:uid="{00000000-0005-0000-0000-0000A3AE0000}"/>
    <cellStyle name="Valuta 5 4 2 6 4 2 2" xfId="41640" xr:uid="{00000000-0005-0000-0000-0000A4AE0000}"/>
    <cellStyle name="Valuta 5 4 2 6 4 3" xfId="30223" xr:uid="{00000000-0005-0000-0000-0000A5AE0000}"/>
    <cellStyle name="Valuta 5 4 2 6 5" xfId="13095" xr:uid="{00000000-0005-0000-0000-0000A6AE0000}"/>
    <cellStyle name="Valuta 5 4 2 6 5 2" xfId="35932" xr:uid="{00000000-0005-0000-0000-0000A7AE0000}"/>
    <cellStyle name="Valuta 5 4 2 6 6" xfId="24515" xr:uid="{00000000-0005-0000-0000-0000A8AE0000}"/>
    <cellStyle name="Valuta 5 4 2 7" xfId="2017" xr:uid="{00000000-0005-0000-0000-0000A9AE0000}"/>
    <cellStyle name="Valuta 5 4 2 7 2" xfId="4873" xr:uid="{00000000-0005-0000-0000-0000AAAE0000}"/>
    <cellStyle name="Valuta 5 4 2 7 2 2" xfId="10581" xr:uid="{00000000-0005-0000-0000-0000ABAE0000}"/>
    <cellStyle name="Valuta 5 4 2 7 2 2 2" xfId="21999" xr:uid="{00000000-0005-0000-0000-0000ACAE0000}"/>
    <cellStyle name="Valuta 5 4 2 7 2 2 2 2" xfId="44836" xr:uid="{00000000-0005-0000-0000-0000ADAE0000}"/>
    <cellStyle name="Valuta 5 4 2 7 2 2 3" xfId="33419" xr:uid="{00000000-0005-0000-0000-0000AEAE0000}"/>
    <cellStyle name="Valuta 5 4 2 7 2 3" xfId="16291" xr:uid="{00000000-0005-0000-0000-0000AFAE0000}"/>
    <cellStyle name="Valuta 5 4 2 7 2 3 2" xfId="39128" xr:uid="{00000000-0005-0000-0000-0000B0AE0000}"/>
    <cellStyle name="Valuta 5 4 2 7 2 4" xfId="27711" xr:uid="{00000000-0005-0000-0000-0000B1AE0000}"/>
    <cellStyle name="Valuta 5 4 2 7 3" xfId="7728" xr:uid="{00000000-0005-0000-0000-0000B2AE0000}"/>
    <cellStyle name="Valuta 5 4 2 7 3 2" xfId="19145" xr:uid="{00000000-0005-0000-0000-0000B3AE0000}"/>
    <cellStyle name="Valuta 5 4 2 7 3 2 2" xfId="41982" xr:uid="{00000000-0005-0000-0000-0000B4AE0000}"/>
    <cellStyle name="Valuta 5 4 2 7 3 3" xfId="30565" xr:uid="{00000000-0005-0000-0000-0000B5AE0000}"/>
    <cellStyle name="Valuta 5 4 2 7 4" xfId="13437" xr:uid="{00000000-0005-0000-0000-0000B6AE0000}"/>
    <cellStyle name="Valuta 5 4 2 7 4 2" xfId="36274" xr:uid="{00000000-0005-0000-0000-0000B7AE0000}"/>
    <cellStyle name="Valuta 5 4 2 7 5" xfId="24857" xr:uid="{00000000-0005-0000-0000-0000B8AE0000}"/>
    <cellStyle name="Valuta 5 4 2 8" xfId="3446" xr:uid="{00000000-0005-0000-0000-0000B9AE0000}"/>
    <cellStyle name="Valuta 5 4 2 8 2" xfId="9155" xr:uid="{00000000-0005-0000-0000-0000BAAE0000}"/>
    <cellStyle name="Valuta 5 4 2 8 2 2" xfId="20572" xr:uid="{00000000-0005-0000-0000-0000BBAE0000}"/>
    <cellStyle name="Valuta 5 4 2 8 2 2 2" xfId="43409" xr:uid="{00000000-0005-0000-0000-0000BCAE0000}"/>
    <cellStyle name="Valuta 5 4 2 8 2 3" xfId="31992" xr:uid="{00000000-0005-0000-0000-0000BDAE0000}"/>
    <cellStyle name="Valuta 5 4 2 8 3" xfId="14864" xr:uid="{00000000-0005-0000-0000-0000BEAE0000}"/>
    <cellStyle name="Valuta 5 4 2 8 3 2" xfId="37701" xr:uid="{00000000-0005-0000-0000-0000BFAE0000}"/>
    <cellStyle name="Valuta 5 4 2 8 4" xfId="26284" xr:uid="{00000000-0005-0000-0000-0000C0AE0000}"/>
    <cellStyle name="Valuta 5 4 2 9" xfId="6301" xr:uid="{00000000-0005-0000-0000-0000C1AE0000}"/>
    <cellStyle name="Valuta 5 4 2 9 2" xfId="17718" xr:uid="{00000000-0005-0000-0000-0000C2AE0000}"/>
    <cellStyle name="Valuta 5 4 2 9 2 2" xfId="40555" xr:uid="{00000000-0005-0000-0000-0000C3AE0000}"/>
    <cellStyle name="Valuta 5 4 2 9 3" xfId="29138" xr:uid="{00000000-0005-0000-0000-0000C4AE0000}"/>
    <cellStyle name="Valuta 5 4 3" xfId="538" xr:uid="{00000000-0005-0000-0000-0000C5AE0000}"/>
    <cellStyle name="Valuta 5 4 3 2" xfId="2120" xr:uid="{00000000-0005-0000-0000-0000C6AE0000}"/>
    <cellStyle name="Valuta 5 4 3 2 2" xfId="4976" xr:uid="{00000000-0005-0000-0000-0000C7AE0000}"/>
    <cellStyle name="Valuta 5 4 3 2 2 2" xfId="10684" xr:uid="{00000000-0005-0000-0000-0000C8AE0000}"/>
    <cellStyle name="Valuta 5 4 3 2 2 2 2" xfId="22102" xr:uid="{00000000-0005-0000-0000-0000C9AE0000}"/>
    <cellStyle name="Valuta 5 4 3 2 2 2 2 2" xfId="44939" xr:uid="{00000000-0005-0000-0000-0000CAAE0000}"/>
    <cellStyle name="Valuta 5 4 3 2 2 2 3" xfId="33522" xr:uid="{00000000-0005-0000-0000-0000CBAE0000}"/>
    <cellStyle name="Valuta 5 4 3 2 2 3" xfId="16394" xr:uid="{00000000-0005-0000-0000-0000CCAE0000}"/>
    <cellStyle name="Valuta 5 4 3 2 2 3 2" xfId="39231" xr:uid="{00000000-0005-0000-0000-0000CDAE0000}"/>
    <cellStyle name="Valuta 5 4 3 2 2 4" xfId="27814" xr:uid="{00000000-0005-0000-0000-0000CEAE0000}"/>
    <cellStyle name="Valuta 5 4 3 2 3" xfId="7831" xr:uid="{00000000-0005-0000-0000-0000CFAE0000}"/>
    <cellStyle name="Valuta 5 4 3 2 3 2" xfId="19248" xr:uid="{00000000-0005-0000-0000-0000D0AE0000}"/>
    <cellStyle name="Valuta 5 4 3 2 3 2 2" xfId="42085" xr:uid="{00000000-0005-0000-0000-0000D1AE0000}"/>
    <cellStyle name="Valuta 5 4 3 2 3 3" xfId="30668" xr:uid="{00000000-0005-0000-0000-0000D2AE0000}"/>
    <cellStyle name="Valuta 5 4 3 2 4" xfId="13540" xr:uid="{00000000-0005-0000-0000-0000D3AE0000}"/>
    <cellStyle name="Valuta 5 4 3 2 4 2" xfId="36377" xr:uid="{00000000-0005-0000-0000-0000D4AE0000}"/>
    <cellStyle name="Valuta 5 4 3 2 5" xfId="24960" xr:uid="{00000000-0005-0000-0000-0000D5AE0000}"/>
    <cellStyle name="Valuta 5 4 3 3" xfId="3549" xr:uid="{00000000-0005-0000-0000-0000D6AE0000}"/>
    <cellStyle name="Valuta 5 4 3 3 2" xfId="9258" xr:uid="{00000000-0005-0000-0000-0000D7AE0000}"/>
    <cellStyle name="Valuta 5 4 3 3 2 2" xfId="20675" xr:uid="{00000000-0005-0000-0000-0000D8AE0000}"/>
    <cellStyle name="Valuta 5 4 3 3 2 2 2" xfId="43512" xr:uid="{00000000-0005-0000-0000-0000D9AE0000}"/>
    <cellStyle name="Valuta 5 4 3 3 2 3" xfId="32095" xr:uid="{00000000-0005-0000-0000-0000DAAE0000}"/>
    <cellStyle name="Valuta 5 4 3 3 3" xfId="14967" xr:uid="{00000000-0005-0000-0000-0000DBAE0000}"/>
    <cellStyle name="Valuta 5 4 3 3 3 2" xfId="37804" xr:uid="{00000000-0005-0000-0000-0000DCAE0000}"/>
    <cellStyle name="Valuta 5 4 3 3 4" xfId="26387" xr:uid="{00000000-0005-0000-0000-0000DDAE0000}"/>
    <cellStyle name="Valuta 5 4 3 4" xfId="6404" xr:uid="{00000000-0005-0000-0000-0000DEAE0000}"/>
    <cellStyle name="Valuta 5 4 3 4 2" xfId="17821" xr:uid="{00000000-0005-0000-0000-0000DFAE0000}"/>
    <cellStyle name="Valuta 5 4 3 4 2 2" xfId="40658" xr:uid="{00000000-0005-0000-0000-0000E0AE0000}"/>
    <cellStyle name="Valuta 5 4 3 4 3" xfId="29241" xr:uid="{00000000-0005-0000-0000-0000E1AE0000}"/>
    <cellStyle name="Valuta 5 4 3 5" xfId="12113" xr:uid="{00000000-0005-0000-0000-0000E2AE0000}"/>
    <cellStyle name="Valuta 5 4 3 5 2" xfId="34950" xr:uid="{00000000-0005-0000-0000-0000E3AE0000}"/>
    <cellStyle name="Valuta 5 4 3 6" xfId="23533" xr:uid="{00000000-0005-0000-0000-0000E4AE0000}"/>
    <cellStyle name="Valuta 5 4 4" xfId="801" xr:uid="{00000000-0005-0000-0000-0000E5AE0000}"/>
    <cellStyle name="Valuta 5 4 4 2" xfId="2337" xr:uid="{00000000-0005-0000-0000-0000E6AE0000}"/>
    <cellStyle name="Valuta 5 4 4 2 2" xfId="5193" xr:uid="{00000000-0005-0000-0000-0000E7AE0000}"/>
    <cellStyle name="Valuta 5 4 4 2 2 2" xfId="10901" xr:uid="{00000000-0005-0000-0000-0000E8AE0000}"/>
    <cellStyle name="Valuta 5 4 4 2 2 2 2" xfId="22319" xr:uid="{00000000-0005-0000-0000-0000E9AE0000}"/>
    <cellStyle name="Valuta 5 4 4 2 2 2 2 2" xfId="45156" xr:uid="{00000000-0005-0000-0000-0000EAAE0000}"/>
    <cellStyle name="Valuta 5 4 4 2 2 2 3" xfId="33739" xr:uid="{00000000-0005-0000-0000-0000EBAE0000}"/>
    <cellStyle name="Valuta 5 4 4 2 2 3" xfId="16611" xr:uid="{00000000-0005-0000-0000-0000ECAE0000}"/>
    <cellStyle name="Valuta 5 4 4 2 2 3 2" xfId="39448" xr:uid="{00000000-0005-0000-0000-0000EDAE0000}"/>
    <cellStyle name="Valuta 5 4 4 2 2 4" xfId="28031" xr:uid="{00000000-0005-0000-0000-0000EEAE0000}"/>
    <cellStyle name="Valuta 5 4 4 2 3" xfId="8048" xr:uid="{00000000-0005-0000-0000-0000EFAE0000}"/>
    <cellStyle name="Valuta 5 4 4 2 3 2" xfId="19465" xr:uid="{00000000-0005-0000-0000-0000F0AE0000}"/>
    <cellStyle name="Valuta 5 4 4 2 3 2 2" xfId="42302" xr:uid="{00000000-0005-0000-0000-0000F1AE0000}"/>
    <cellStyle name="Valuta 5 4 4 2 3 3" xfId="30885" xr:uid="{00000000-0005-0000-0000-0000F2AE0000}"/>
    <cellStyle name="Valuta 5 4 4 2 4" xfId="13757" xr:uid="{00000000-0005-0000-0000-0000F3AE0000}"/>
    <cellStyle name="Valuta 5 4 4 2 4 2" xfId="36594" xr:uid="{00000000-0005-0000-0000-0000F4AE0000}"/>
    <cellStyle name="Valuta 5 4 4 2 5" xfId="25177" xr:uid="{00000000-0005-0000-0000-0000F5AE0000}"/>
    <cellStyle name="Valuta 5 4 4 3" xfId="3766" xr:uid="{00000000-0005-0000-0000-0000F6AE0000}"/>
    <cellStyle name="Valuta 5 4 4 3 2" xfId="9475" xr:uid="{00000000-0005-0000-0000-0000F7AE0000}"/>
    <cellStyle name="Valuta 5 4 4 3 2 2" xfId="20892" xr:uid="{00000000-0005-0000-0000-0000F8AE0000}"/>
    <cellStyle name="Valuta 5 4 4 3 2 2 2" xfId="43729" xr:uid="{00000000-0005-0000-0000-0000F9AE0000}"/>
    <cellStyle name="Valuta 5 4 4 3 2 3" xfId="32312" xr:uid="{00000000-0005-0000-0000-0000FAAE0000}"/>
    <cellStyle name="Valuta 5 4 4 3 3" xfId="15184" xr:uid="{00000000-0005-0000-0000-0000FBAE0000}"/>
    <cellStyle name="Valuta 5 4 4 3 3 2" xfId="38021" xr:uid="{00000000-0005-0000-0000-0000FCAE0000}"/>
    <cellStyle name="Valuta 5 4 4 3 4" xfId="26604" xr:uid="{00000000-0005-0000-0000-0000FDAE0000}"/>
    <cellStyle name="Valuta 5 4 4 4" xfId="6621" xr:uid="{00000000-0005-0000-0000-0000FEAE0000}"/>
    <cellStyle name="Valuta 5 4 4 4 2" xfId="18038" xr:uid="{00000000-0005-0000-0000-0000FFAE0000}"/>
    <cellStyle name="Valuta 5 4 4 4 2 2" xfId="40875" xr:uid="{00000000-0005-0000-0000-000000AF0000}"/>
    <cellStyle name="Valuta 5 4 4 4 3" xfId="29458" xr:uid="{00000000-0005-0000-0000-000001AF0000}"/>
    <cellStyle name="Valuta 5 4 4 5" xfId="12330" xr:uid="{00000000-0005-0000-0000-000002AF0000}"/>
    <cellStyle name="Valuta 5 4 4 5 2" xfId="35167" xr:uid="{00000000-0005-0000-0000-000003AF0000}"/>
    <cellStyle name="Valuta 5 4 4 6" xfId="23750" xr:uid="{00000000-0005-0000-0000-000004AF0000}"/>
    <cellStyle name="Valuta 5 4 5" xfId="1048" xr:uid="{00000000-0005-0000-0000-000005AF0000}"/>
    <cellStyle name="Valuta 5 4 5 2" xfId="2554" xr:uid="{00000000-0005-0000-0000-000006AF0000}"/>
    <cellStyle name="Valuta 5 4 5 2 2" xfId="5410" xr:uid="{00000000-0005-0000-0000-000007AF0000}"/>
    <cellStyle name="Valuta 5 4 5 2 2 2" xfId="11118" xr:uid="{00000000-0005-0000-0000-000008AF0000}"/>
    <cellStyle name="Valuta 5 4 5 2 2 2 2" xfId="22536" xr:uid="{00000000-0005-0000-0000-000009AF0000}"/>
    <cellStyle name="Valuta 5 4 5 2 2 2 2 2" xfId="45373" xr:uid="{00000000-0005-0000-0000-00000AAF0000}"/>
    <cellStyle name="Valuta 5 4 5 2 2 2 3" xfId="33956" xr:uid="{00000000-0005-0000-0000-00000BAF0000}"/>
    <cellStyle name="Valuta 5 4 5 2 2 3" xfId="16828" xr:uid="{00000000-0005-0000-0000-00000CAF0000}"/>
    <cellStyle name="Valuta 5 4 5 2 2 3 2" xfId="39665" xr:uid="{00000000-0005-0000-0000-00000DAF0000}"/>
    <cellStyle name="Valuta 5 4 5 2 2 4" xfId="28248" xr:uid="{00000000-0005-0000-0000-00000EAF0000}"/>
    <cellStyle name="Valuta 5 4 5 2 3" xfId="8265" xr:uid="{00000000-0005-0000-0000-00000FAF0000}"/>
    <cellStyle name="Valuta 5 4 5 2 3 2" xfId="19682" xr:uid="{00000000-0005-0000-0000-000010AF0000}"/>
    <cellStyle name="Valuta 5 4 5 2 3 2 2" xfId="42519" xr:uid="{00000000-0005-0000-0000-000011AF0000}"/>
    <cellStyle name="Valuta 5 4 5 2 3 3" xfId="31102" xr:uid="{00000000-0005-0000-0000-000012AF0000}"/>
    <cellStyle name="Valuta 5 4 5 2 4" xfId="13974" xr:uid="{00000000-0005-0000-0000-000013AF0000}"/>
    <cellStyle name="Valuta 5 4 5 2 4 2" xfId="36811" xr:uid="{00000000-0005-0000-0000-000014AF0000}"/>
    <cellStyle name="Valuta 5 4 5 2 5" xfId="25394" xr:uid="{00000000-0005-0000-0000-000015AF0000}"/>
    <cellStyle name="Valuta 5 4 5 3" xfId="3983" xr:uid="{00000000-0005-0000-0000-000016AF0000}"/>
    <cellStyle name="Valuta 5 4 5 3 2" xfId="9692" xr:uid="{00000000-0005-0000-0000-000017AF0000}"/>
    <cellStyle name="Valuta 5 4 5 3 2 2" xfId="21109" xr:uid="{00000000-0005-0000-0000-000018AF0000}"/>
    <cellStyle name="Valuta 5 4 5 3 2 2 2" xfId="43946" xr:uid="{00000000-0005-0000-0000-000019AF0000}"/>
    <cellStyle name="Valuta 5 4 5 3 2 3" xfId="32529" xr:uid="{00000000-0005-0000-0000-00001AAF0000}"/>
    <cellStyle name="Valuta 5 4 5 3 3" xfId="15401" xr:uid="{00000000-0005-0000-0000-00001BAF0000}"/>
    <cellStyle name="Valuta 5 4 5 3 3 2" xfId="38238" xr:uid="{00000000-0005-0000-0000-00001CAF0000}"/>
    <cellStyle name="Valuta 5 4 5 3 4" xfId="26821" xr:uid="{00000000-0005-0000-0000-00001DAF0000}"/>
    <cellStyle name="Valuta 5 4 5 4" xfId="6838" xr:uid="{00000000-0005-0000-0000-00001EAF0000}"/>
    <cellStyle name="Valuta 5 4 5 4 2" xfId="18255" xr:uid="{00000000-0005-0000-0000-00001FAF0000}"/>
    <cellStyle name="Valuta 5 4 5 4 2 2" xfId="41092" xr:uid="{00000000-0005-0000-0000-000020AF0000}"/>
    <cellStyle name="Valuta 5 4 5 4 3" xfId="29675" xr:uid="{00000000-0005-0000-0000-000021AF0000}"/>
    <cellStyle name="Valuta 5 4 5 5" xfId="12547" xr:uid="{00000000-0005-0000-0000-000022AF0000}"/>
    <cellStyle name="Valuta 5 4 5 5 2" xfId="35384" xr:uid="{00000000-0005-0000-0000-000023AF0000}"/>
    <cellStyle name="Valuta 5 4 5 6" xfId="23967" xr:uid="{00000000-0005-0000-0000-000024AF0000}"/>
    <cellStyle name="Valuta 5 4 6" xfId="1295" xr:uid="{00000000-0005-0000-0000-000025AF0000}"/>
    <cellStyle name="Valuta 5 4 6 2" xfId="2771" xr:uid="{00000000-0005-0000-0000-000026AF0000}"/>
    <cellStyle name="Valuta 5 4 6 2 2" xfId="5627" xr:uid="{00000000-0005-0000-0000-000027AF0000}"/>
    <cellStyle name="Valuta 5 4 6 2 2 2" xfId="11335" xr:uid="{00000000-0005-0000-0000-000028AF0000}"/>
    <cellStyle name="Valuta 5 4 6 2 2 2 2" xfId="22753" xr:uid="{00000000-0005-0000-0000-000029AF0000}"/>
    <cellStyle name="Valuta 5 4 6 2 2 2 2 2" xfId="45590" xr:uid="{00000000-0005-0000-0000-00002AAF0000}"/>
    <cellStyle name="Valuta 5 4 6 2 2 2 3" xfId="34173" xr:uid="{00000000-0005-0000-0000-00002BAF0000}"/>
    <cellStyle name="Valuta 5 4 6 2 2 3" xfId="17045" xr:uid="{00000000-0005-0000-0000-00002CAF0000}"/>
    <cellStyle name="Valuta 5 4 6 2 2 3 2" xfId="39882" xr:uid="{00000000-0005-0000-0000-00002DAF0000}"/>
    <cellStyle name="Valuta 5 4 6 2 2 4" xfId="28465" xr:uid="{00000000-0005-0000-0000-00002EAF0000}"/>
    <cellStyle name="Valuta 5 4 6 2 3" xfId="8482" xr:uid="{00000000-0005-0000-0000-00002FAF0000}"/>
    <cellStyle name="Valuta 5 4 6 2 3 2" xfId="19899" xr:uid="{00000000-0005-0000-0000-000030AF0000}"/>
    <cellStyle name="Valuta 5 4 6 2 3 2 2" xfId="42736" xr:uid="{00000000-0005-0000-0000-000031AF0000}"/>
    <cellStyle name="Valuta 5 4 6 2 3 3" xfId="31319" xr:uid="{00000000-0005-0000-0000-000032AF0000}"/>
    <cellStyle name="Valuta 5 4 6 2 4" xfId="14191" xr:uid="{00000000-0005-0000-0000-000033AF0000}"/>
    <cellStyle name="Valuta 5 4 6 2 4 2" xfId="37028" xr:uid="{00000000-0005-0000-0000-000034AF0000}"/>
    <cellStyle name="Valuta 5 4 6 2 5" xfId="25611" xr:uid="{00000000-0005-0000-0000-000035AF0000}"/>
    <cellStyle name="Valuta 5 4 6 3" xfId="4200" xr:uid="{00000000-0005-0000-0000-000036AF0000}"/>
    <cellStyle name="Valuta 5 4 6 3 2" xfId="9909" xr:uid="{00000000-0005-0000-0000-000037AF0000}"/>
    <cellStyle name="Valuta 5 4 6 3 2 2" xfId="21326" xr:uid="{00000000-0005-0000-0000-000038AF0000}"/>
    <cellStyle name="Valuta 5 4 6 3 2 2 2" xfId="44163" xr:uid="{00000000-0005-0000-0000-000039AF0000}"/>
    <cellStyle name="Valuta 5 4 6 3 2 3" xfId="32746" xr:uid="{00000000-0005-0000-0000-00003AAF0000}"/>
    <cellStyle name="Valuta 5 4 6 3 3" xfId="15618" xr:uid="{00000000-0005-0000-0000-00003BAF0000}"/>
    <cellStyle name="Valuta 5 4 6 3 3 2" xfId="38455" xr:uid="{00000000-0005-0000-0000-00003CAF0000}"/>
    <cellStyle name="Valuta 5 4 6 3 4" xfId="27038" xr:uid="{00000000-0005-0000-0000-00003DAF0000}"/>
    <cellStyle name="Valuta 5 4 6 4" xfId="7055" xr:uid="{00000000-0005-0000-0000-00003EAF0000}"/>
    <cellStyle name="Valuta 5 4 6 4 2" xfId="18472" xr:uid="{00000000-0005-0000-0000-00003FAF0000}"/>
    <cellStyle name="Valuta 5 4 6 4 2 2" xfId="41309" xr:uid="{00000000-0005-0000-0000-000040AF0000}"/>
    <cellStyle name="Valuta 5 4 6 4 3" xfId="29892" xr:uid="{00000000-0005-0000-0000-000041AF0000}"/>
    <cellStyle name="Valuta 5 4 6 5" xfId="12764" xr:uid="{00000000-0005-0000-0000-000042AF0000}"/>
    <cellStyle name="Valuta 5 4 6 5 2" xfId="35601" xr:uid="{00000000-0005-0000-0000-000043AF0000}"/>
    <cellStyle name="Valuta 5 4 6 6" xfId="24184" xr:uid="{00000000-0005-0000-0000-000044AF0000}"/>
    <cellStyle name="Valuta 5 4 7" xfId="1542" xr:uid="{00000000-0005-0000-0000-000045AF0000}"/>
    <cellStyle name="Valuta 5 4 7 2" xfId="2988" xr:uid="{00000000-0005-0000-0000-000046AF0000}"/>
    <cellStyle name="Valuta 5 4 7 2 2" xfId="5844" xr:uid="{00000000-0005-0000-0000-000047AF0000}"/>
    <cellStyle name="Valuta 5 4 7 2 2 2" xfId="11552" xr:uid="{00000000-0005-0000-0000-000048AF0000}"/>
    <cellStyle name="Valuta 5 4 7 2 2 2 2" xfId="22970" xr:uid="{00000000-0005-0000-0000-000049AF0000}"/>
    <cellStyle name="Valuta 5 4 7 2 2 2 2 2" xfId="45807" xr:uid="{00000000-0005-0000-0000-00004AAF0000}"/>
    <cellStyle name="Valuta 5 4 7 2 2 2 3" xfId="34390" xr:uid="{00000000-0005-0000-0000-00004BAF0000}"/>
    <cellStyle name="Valuta 5 4 7 2 2 3" xfId="17262" xr:uid="{00000000-0005-0000-0000-00004CAF0000}"/>
    <cellStyle name="Valuta 5 4 7 2 2 3 2" xfId="40099" xr:uid="{00000000-0005-0000-0000-00004DAF0000}"/>
    <cellStyle name="Valuta 5 4 7 2 2 4" xfId="28682" xr:uid="{00000000-0005-0000-0000-00004EAF0000}"/>
    <cellStyle name="Valuta 5 4 7 2 3" xfId="8699" xr:uid="{00000000-0005-0000-0000-00004FAF0000}"/>
    <cellStyle name="Valuta 5 4 7 2 3 2" xfId="20116" xr:uid="{00000000-0005-0000-0000-000050AF0000}"/>
    <cellStyle name="Valuta 5 4 7 2 3 2 2" xfId="42953" xr:uid="{00000000-0005-0000-0000-000051AF0000}"/>
    <cellStyle name="Valuta 5 4 7 2 3 3" xfId="31536" xr:uid="{00000000-0005-0000-0000-000052AF0000}"/>
    <cellStyle name="Valuta 5 4 7 2 4" xfId="14408" xr:uid="{00000000-0005-0000-0000-000053AF0000}"/>
    <cellStyle name="Valuta 5 4 7 2 4 2" xfId="37245" xr:uid="{00000000-0005-0000-0000-000054AF0000}"/>
    <cellStyle name="Valuta 5 4 7 2 5" xfId="25828" xr:uid="{00000000-0005-0000-0000-000055AF0000}"/>
    <cellStyle name="Valuta 5 4 7 3" xfId="4417" xr:uid="{00000000-0005-0000-0000-000056AF0000}"/>
    <cellStyle name="Valuta 5 4 7 3 2" xfId="10126" xr:uid="{00000000-0005-0000-0000-000057AF0000}"/>
    <cellStyle name="Valuta 5 4 7 3 2 2" xfId="21543" xr:uid="{00000000-0005-0000-0000-000058AF0000}"/>
    <cellStyle name="Valuta 5 4 7 3 2 2 2" xfId="44380" xr:uid="{00000000-0005-0000-0000-000059AF0000}"/>
    <cellStyle name="Valuta 5 4 7 3 2 3" xfId="32963" xr:uid="{00000000-0005-0000-0000-00005AAF0000}"/>
    <cellStyle name="Valuta 5 4 7 3 3" xfId="15835" xr:uid="{00000000-0005-0000-0000-00005BAF0000}"/>
    <cellStyle name="Valuta 5 4 7 3 3 2" xfId="38672" xr:uid="{00000000-0005-0000-0000-00005CAF0000}"/>
    <cellStyle name="Valuta 5 4 7 3 4" xfId="27255" xr:uid="{00000000-0005-0000-0000-00005DAF0000}"/>
    <cellStyle name="Valuta 5 4 7 4" xfId="7272" xr:uid="{00000000-0005-0000-0000-00005EAF0000}"/>
    <cellStyle name="Valuta 5 4 7 4 2" xfId="18689" xr:uid="{00000000-0005-0000-0000-00005FAF0000}"/>
    <cellStyle name="Valuta 5 4 7 4 2 2" xfId="41526" xr:uid="{00000000-0005-0000-0000-000060AF0000}"/>
    <cellStyle name="Valuta 5 4 7 4 3" xfId="30109" xr:uid="{00000000-0005-0000-0000-000061AF0000}"/>
    <cellStyle name="Valuta 5 4 7 5" xfId="12981" xr:uid="{00000000-0005-0000-0000-000062AF0000}"/>
    <cellStyle name="Valuta 5 4 7 5 2" xfId="35818" xr:uid="{00000000-0005-0000-0000-000063AF0000}"/>
    <cellStyle name="Valuta 5 4 7 6" xfId="24401" xr:uid="{00000000-0005-0000-0000-000064AF0000}"/>
    <cellStyle name="Valuta 5 4 8" xfId="1882" xr:uid="{00000000-0005-0000-0000-000065AF0000}"/>
    <cellStyle name="Valuta 5 4 8 2" xfId="4738" xr:uid="{00000000-0005-0000-0000-000066AF0000}"/>
    <cellStyle name="Valuta 5 4 8 2 2" xfId="10447" xr:uid="{00000000-0005-0000-0000-000067AF0000}"/>
    <cellStyle name="Valuta 5 4 8 2 2 2" xfId="21864" xr:uid="{00000000-0005-0000-0000-000068AF0000}"/>
    <cellStyle name="Valuta 5 4 8 2 2 2 2" xfId="44701" xr:uid="{00000000-0005-0000-0000-000069AF0000}"/>
    <cellStyle name="Valuta 5 4 8 2 2 3" xfId="33284" xr:uid="{00000000-0005-0000-0000-00006AAF0000}"/>
    <cellStyle name="Valuta 5 4 8 2 3" xfId="16156" xr:uid="{00000000-0005-0000-0000-00006BAF0000}"/>
    <cellStyle name="Valuta 5 4 8 2 3 2" xfId="38993" xr:uid="{00000000-0005-0000-0000-00006CAF0000}"/>
    <cellStyle name="Valuta 5 4 8 2 4" xfId="27576" xr:uid="{00000000-0005-0000-0000-00006DAF0000}"/>
    <cellStyle name="Valuta 5 4 8 3" xfId="7593" xr:uid="{00000000-0005-0000-0000-00006EAF0000}"/>
    <cellStyle name="Valuta 5 4 8 3 2" xfId="19010" xr:uid="{00000000-0005-0000-0000-00006FAF0000}"/>
    <cellStyle name="Valuta 5 4 8 3 2 2" xfId="41847" xr:uid="{00000000-0005-0000-0000-000070AF0000}"/>
    <cellStyle name="Valuta 5 4 8 3 3" xfId="30430" xr:uid="{00000000-0005-0000-0000-000071AF0000}"/>
    <cellStyle name="Valuta 5 4 8 4" xfId="13302" xr:uid="{00000000-0005-0000-0000-000072AF0000}"/>
    <cellStyle name="Valuta 5 4 8 4 2" xfId="36139" xr:uid="{00000000-0005-0000-0000-000073AF0000}"/>
    <cellStyle name="Valuta 5 4 8 5" xfId="24722" xr:uid="{00000000-0005-0000-0000-000074AF0000}"/>
    <cellStyle name="Valuta 5 4 9" xfId="3311" xr:uid="{00000000-0005-0000-0000-000075AF0000}"/>
    <cellStyle name="Valuta 5 4 9 2" xfId="9020" xr:uid="{00000000-0005-0000-0000-000076AF0000}"/>
    <cellStyle name="Valuta 5 4 9 2 2" xfId="20437" xr:uid="{00000000-0005-0000-0000-000077AF0000}"/>
    <cellStyle name="Valuta 5 4 9 2 2 2" xfId="43274" xr:uid="{00000000-0005-0000-0000-000078AF0000}"/>
    <cellStyle name="Valuta 5 4 9 2 3" xfId="31857" xr:uid="{00000000-0005-0000-0000-000079AF0000}"/>
    <cellStyle name="Valuta 5 4 9 3" xfId="14729" xr:uid="{00000000-0005-0000-0000-00007AAF0000}"/>
    <cellStyle name="Valuta 5 4 9 3 2" xfId="37566" xr:uid="{00000000-0005-0000-0000-00007BAF0000}"/>
    <cellStyle name="Valuta 5 4 9 4" xfId="26149" xr:uid="{00000000-0005-0000-0000-00007CAF0000}"/>
    <cellStyle name="Valuta 5 5" xfId="352" xr:uid="{00000000-0005-0000-0000-00007DAF0000}"/>
    <cellStyle name="Valuta 5 5 2" xfId="1971" xr:uid="{00000000-0005-0000-0000-00007EAF0000}"/>
    <cellStyle name="Valuta 5 5 2 2" xfId="4827" xr:uid="{00000000-0005-0000-0000-00007FAF0000}"/>
    <cellStyle name="Valuta 5 5 2 2 2" xfId="10535" xr:uid="{00000000-0005-0000-0000-000080AF0000}"/>
    <cellStyle name="Valuta 5 5 2 2 2 2" xfId="21953" xr:uid="{00000000-0005-0000-0000-000081AF0000}"/>
    <cellStyle name="Valuta 5 5 2 2 2 2 2" xfId="44790" xr:uid="{00000000-0005-0000-0000-000082AF0000}"/>
    <cellStyle name="Valuta 5 5 2 2 2 3" xfId="33373" xr:uid="{00000000-0005-0000-0000-000083AF0000}"/>
    <cellStyle name="Valuta 5 5 2 2 3" xfId="16245" xr:uid="{00000000-0005-0000-0000-000084AF0000}"/>
    <cellStyle name="Valuta 5 5 2 2 3 2" xfId="39082" xr:uid="{00000000-0005-0000-0000-000085AF0000}"/>
    <cellStyle name="Valuta 5 5 2 2 4" xfId="27665" xr:uid="{00000000-0005-0000-0000-000086AF0000}"/>
    <cellStyle name="Valuta 5 5 2 3" xfId="7682" xr:uid="{00000000-0005-0000-0000-000087AF0000}"/>
    <cellStyle name="Valuta 5 5 2 3 2" xfId="19099" xr:uid="{00000000-0005-0000-0000-000088AF0000}"/>
    <cellStyle name="Valuta 5 5 2 3 2 2" xfId="41936" xr:uid="{00000000-0005-0000-0000-000089AF0000}"/>
    <cellStyle name="Valuta 5 5 2 3 3" xfId="30519" xr:uid="{00000000-0005-0000-0000-00008AAF0000}"/>
    <cellStyle name="Valuta 5 5 2 4" xfId="13391" xr:uid="{00000000-0005-0000-0000-00008BAF0000}"/>
    <cellStyle name="Valuta 5 5 2 4 2" xfId="36228" xr:uid="{00000000-0005-0000-0000-00008CAF0000}"/>
    <cellStyle name="Valuta 5 5 2 5" xfId="24811" xr:uid="{00000000-0005-0000-0000-00008DAF0000}"/>
    <cellStyle name="Valuta 5 5 3" xfId="3400" xr:uid="{00000000-0005-0000-0000-00008EAF0000}"/>
    <cellStyle name="Valuta 5 5 3 2" xfId="9109" xr:uid="{00000000-0005-0000-0000-00008FAF0000}"/>
    <cellStyle name="Valuta 5 5 3 2 2" xfId="20526" xr:uid="{00000000-0005-0000-0000-000090AF0000}"/>
    <cellStyle name="Valuta 5 5 3 2 2 2" xfId="43363" xr:uid="{00000000-0005-0000-0000-000091AF0000}"/>
    <cellStyle name="Valuta 5 5 3 2 3" xfId="31946" xr:uid="{00000000-0005-0000-0000-000092AF0000}"/>
    <cellStyle name="Valuta 5 5 3 3" xfId="14818" xr:uid="{00000000-0005-0000-0000-000093AF0000}"/>
    <cellStyle name="Valuta 5 5 3 3 2" xfId="37655" xr:uid="{00000000-0005-0000-0000-000094AF0000}"/>
    <cellStyle name="Valuta 5 5 3 4" xfId="26238" xr:uid="{00000000-0005-0000-0000-000095AF0000}"/>
    <cellStyle name="Valuta 5 5 4" xfId="6255" xr:uid="{00000000-0005-0000-0000-000096AF0000}"/>
    <cellStyle name="Valuta 5 5 4 2" xfId="17672" xr:uid="{00000000-0005-0000-0000-000097AF0000}"/>
    <cellStyle name="Valuta 5 5 4 2 2" xfId="40509" xr:uid="{00000000-0005-0000-0000-000098AF0000}"/>
    <cellStyle name="Valuta 5 5 4 3" xfId="29092" xr:uid="{00000000-0005-0000-0000-000099AF0000}"/>
    <cellStyle name="Valuta 5 5 5" xfId="11964" xr:uid="{00000000-0005-0000-0000-00009AAF0000}"/>
    <cellStyle name="Valuta 5 5 5 2" xfId="34801" xr:uid="{00000000-0005-0000-0000-00009BAF0000}"/>
    <cellStyle name="Valuta 5 5 6" xfId="23384" xr:uid="{00000000-0005-0000-0000-00009CAF0000}"/>
    <cellStyle name="Valuta 5 6" xfId="379" xr:uid="{00000000-0005-0000-0000-00009DAF0000}"/>
    <cellStyle name="Valuta 5 6 10" xfId="11980" xr:uid="{00000000-0005-0000-0000-00009EAF0000}"/>
    <cellStyle name="Valuta 5 6 10 2" xfId="34817" xr:uid="{00000000-0005-0000-0000-00009FAF0000}"/>
    <cellStyle name="Valuta 5 6 11" xfId="23400" xr:uid="{00000000-0005-0000-0000-0000A0AF0000}"/>
    <cellStyle name="Valuta 5 6 2" xfId="633" xr:uid="{00000000-0005-0000-0000-0000A1AF0000}"/>
    <cellStyle name="Valuta 5 6 2 2" xfId="2204" xr:uid="{00000000-0005-0000-0000-0000A2AF0000}"/>
    <cellStyle name="Valuta 5 6 2 2 2" xfId="5060" xr:uid="{00000000-0005-0000-0000-0000A3AF0000}"/>
    <cellStyle name="Valuta 5 6 2 2 2 2" xfId="10768" xr:uid="{00000000-0005-0000-0000-0000A4AF0000}"/>
    <cellStyle name="Valuta 5 6 2 2 2 2 2" xfId="22186" xr:uid="{00000000-0005-0000-0000-0000A5AF0000}"/>
    <cellStyle name="Valuta 5 6 2 2 2 2 2 2" xfId="45023" xr:uid="{00000000-0005-0000-0000-0000A6AF0000}"/>
    <cellStyle name="Valuta 5 6 2 2 2 2 3" xfId="33606" xr:uid="{00000000-0005-0000-0000-0000A7AF0000}"/>
    <cellStyle name="Valuta 5 6 2 2 2 3" xfId="16478" xr:uid="{00000000-0005-0000-0000-0000A8AF0000}"/>
    <cellStyle name="Valuta 5 6 2 2 2 3 2" xfId="39315" xr:uid="{00000000-0005-0000-0000-0000A9AF0000}"/>
    <cellStyle name="Valuta 5 6 2 2 2 4" xfId="27898" xr:uid="{00000000-0005-0000-0000-0000AAAF0000}"/>
    <cellStyle name="Valuta 5 6 2 2 3" xfId="7915" xr:uid="{00000000-0005-0000-0000-0000ABAF0000}"/>
    <cellStyle name="Valuta 5 6 2 2 3 2" xfId="19332" xr:uid="{00000000-0005-0000-0000-0000ACAF0000}"/>
    <cellStyle name="Valuta 5 6 2 2 3 2 2" xfId="42169" xr:uid="{00000000-0005-0000-0000-0000ADAF0000}"/>
    <cellStyle name="Valuta 5 6 2 2 3 3" xfId="30752" xr:uid="{00000000-0005-0000-0000-0000AEAF0000}"/>
    <cellStyle name="Valuta 5 6 2 2 4" xfId="13624" xr:uid="{00000000-0005-0000-0000-0000AFAF0000}"/>
    <cellStyle name="Valuta 5 6 2 2 4 2" xfId="36461" xr:uid="{00000000-0005-0000-0000-0000B0AF0000}"/>
    <cellStyle name="Valuta 5 6 2 2 5" xfId="25044" xr:uid="{00000000-0005-0000-0000-0000B1AF0000}"/>
    <cellStyle name="Valuta 5 6 2 3" xfId="3633" xr:uid="{00000000-0005-0000-0000-0000B2AF0000}"/>
    <cellStyle name="Valuta 5 6 2 3 2" xfId="9342" xr:uid="{00000000-0005-0000-0000-0000B3AF0000}"/>
    <cellStyle name="Valuta 5 6 2 3 2 2" xfId="20759" xr:uid="{00000000-0005-0000-0000-0000B4AF0000}"/>
    <cellStyle name="Valuta 5 6 2 3 2 2 2" xfId="43596" xr:uid="{00000000-0005-0000-0000-0000B5AF0000}"/>
    <cellStyle name="Valuta 5 6 2 3 2 3" xfId="32179" xr:uid="{00000000-0005-0000-0000-0000B6AF0000}"/>
    <cellStyle name="Valuta 5 6 2 3 3" xfId="15051" xr:uid="{00000000-0005-0000-0000-0000B7AF0000}"/>
    <cellStyle name="Valuta 5 6 2 3 3 2" xfId="37888" xr:uid="{00000000-0005-0000-0000-0000B8AF0000}"/>
    <cellStyle name="Valuta 5 6 2 3 4" xfId="26471" xr:uid="{00000000-0005-0000-0000-0000B9AF0000}"/>
    <cellStyle name="Valuta 5 6 2 4" xfId="6488" xr:uid="{00000000-0005-0000-0000-0000BAAF0000}"/>
    <cellStyle name="Valuta 5 6 2 4 2" xfId="17905" xr:uid="{00000000-0005-0000-0000-0000BBAF0000}"/>
    <cellStyle name="Valuta 5 6 2 4 2 2" xfId="40742" xr:uid="{00000000-0005-0000-0000-0000BCAF0000}"/>
    <cellStyle name="Valuta 5 6 2 4 3" xfId="29325" xr:uid="{00000000-0005-0000-0000-0000BDAF0000}"/>
    <cellStyle name="Valuta 5 6 2 5" xfId="12197" xr:uid="{00000000-0005-0000-0000-0000BEAF0000}"/>
    <cellStyle name="Valuta 5 6 2 5 2" xfId="35034" xr:uid="{00000000-0005-0000-0000-0000BFAF0000}"/>
    <cellStyle name="Valuta 5 6 2 6" xfId="23617" xr:uid="{00000000-0005-0000-0000-0000C0AF0000}"/>
    <cellStyle name="Valuta 5 6 3" xfId="893" xr:uid="{00000000-0005-0000-0000-0000C1AF0000}"/>
    <cellStyle name="Valuta 5 6 3 2" xfId="2421" xr:uid="{00000000-0005-0000-0000-0000C2AF0000}"/>
    <cellStyle name="Valuta 5 6 3 2 2" xfId="5277" xr:uid="{00000000-0005-0000-0000-0000C3AF0000}"/>
    <cellStyle name="Valuta 5 6 3 2 2 2" xfId="10985" xr:uid="{00000000-0005-0000-0000-0000C4AF0000}"/>
    <cellStyle name="Valuta 5 6 3 2 2 2 2" xfId="22403" xr:uid="{00000000-0005-0000-0000-0000C5AF0000}"/>
    <cellStyle name="Valuta 5 6 3 2 2 2 2 2" xfId="45240" xr:uid="{00000000-0005-0000-0000-0000C6AF0000}"/>
    <cellStyle name="Valuta 5 6 3 2 2 2 3" xfId="33823" xr:uid="{00000000-0005-0000-0000-0000C7AF0000}"/>
    <cellStyle name="Valuta 5 6 3 2 2 3" xfId="16695" xr:uid="{00000000-0005-0000-0000-0000C8AF0000}"/>
    <cellStyle name="Valuta 5 6 3 2 2 3 2" xfId="39532" xr:uid="{00000000-0005-0000-0000-0000C9AF0000}"/>
    <cellStyle name="Valuta 5 6 3 2 2 4" xfId="28115" xr:uid="{00000000-0005-0000-0000-0000CAAF0000}"/>
    <cellStyle name="Valuta 5 6 3 2 3" xfId="8132" xr:uid="{00000000-0005-0000-0000-0000CBAF0000}"/>
    <cellStyle name="Valuta 5 6 3 2 3 2" xfId="19549" xr:uid="{00000000-0005-0000-0000-0000CCAF0000}"/>
    <cellStyle name="Valuta 5 6 3 2 3 2 2" xfId="42386" xr:uid="{00000000-0005-0000-0000-0000CDAF0000}"/>
    <cellStyle name="Valuta 5 6 3 2 3 3" xfId="30969" xr:uid="{00000000-0005-0000-0000-0000CEAF0000}"/>
    <cellStyle name="Valuta 5 6 3 2 4" xfId="13841" xr:uid="{00000000-0005-0000-0000-0000CFAF0000}"/>
    <cellStyle name="Valuta 5 6 3 2 4 2" xfId="36678" xr:uid="{00000000-0005-0000-0000-0000D0AF0000}"/>
    <cellStyle name="Valuta 5 6 3 2 5" xfId="25261" xr:uid="{00000000-0005-0000-0000-0000D1AF0000}"/>
    <cellStyle name="Valuta 5 6 3 3" xfId="3850" xr:uid="{00000000-0005-0000-0000-0000D2AF0000}"/>
    <cellStyle name="Valuta 5 6 3 3 2" xfId="9559" xr:uid="{00000000-0005-0000-0000-0000D3AF0000}"/>
    <cellStyle name="Valuta 5 6 3 3 2 2" xfId="20976" xr:uid="{00000000-0005-0000-0000-0000D4AF0000}"/>
    <cellStyle name="Valuta 5 6 3 3 2 2 2" xfId="43813" xr:uid="{00000000-0005-0000-0000-0000D5AF0000}"/>
    <cellStyle name="Valuta 5 6 3 3 2 3" xfId="32396" xr:uid="{00000000-0005-0000-0000-0000D6AF0000}"/>
    <cellStyle name="Valuta 5 6 3 3 3" xfId="15268" xr:uid="{00000000-0005-0000-0000-0000D7AF0000}"/>
    <cellStyle name="Valuta 5 6 3 3 3 2" xfId="38105" xr:uid="{00000000-0005-0000-0000-0000D8AF0000}"/>
    <cellStyle name="Valuta 5 6 3 3 4" xfId="26688" xr:uid="{00000000-0005-0000-0000-0000D9AF0000}"/>
    <cellStyle name="Valuta 5 6 3 4" xfId="6705" xr:uid="{00000000-0005-0000-0000-0000DAAF0000}"/>
    <cellStyle name="Valuta 5 6 3 4 2" xfId="18122" xr:uid="{00000000-0005-0000-0000-0000DBAF0000}"/>
    <cellStyle name="Valuta 5 6 3 4 2 2" xfId="40959" xr:uid="{00000000-0005-0000-0000-0000DCAF0000}"/>
    <cellStyle name="Valuta 5 6 3 4 3" xfId="29542" xr:uid="{00000000-0005-0000-0000-0000DDAF0000}"/>
    <cellStyle name="Valuta 5 6 3 5" xfId="12414" xr:uid="{00000000-0005-0000-0000-0000DEAF0000}"/>
    <cellStyle name="Valuta 5 6 3 5 2" xfId="35251" xr:uid="{00000000-0005-0000-0000-0000DFAF0000}"/>
    <cellStyle name="Valuta 5 6 3 6" xfId="23834" xr:uid="{00000000-0005-0000-0000-0000E0AF0000}"/>
    <cellStyle name="Valuta 5 6 4" xfId="1140" xr:uid="{00000000-0005-0000-0000-0000E1AF0000}"/>
    <cellStyle name="Valuta 5 6 4 2" xfId="2638" xr:uid="{00000000-0005-0000-0000-0000E2AF0000}"/>
    <cellStyle name="Valuta 5 6 4 2 2" xfId="5494" xr:uid="{00000000-0005-0000-0000-0000E3AF0000}"/>
    <cellStyle name="Valuta 5 6 4 2 2 2" xfId="11202" xr:uid="{00000000-0005-0000-0000-0000E4AF0000}"/>
    <cellStyle name="Valuta 5 6 4 2 2 2 2" xfId="22620" xr:uid="{00000000-0005-0000-0000-0000E5AF0000}"/>
    <cellStyle name="Valuta 5 6 4 2 2 2 2 2" xfId="45457" xr:uid="{00000000-0005-0000-0000-0000E6AF0000}"/>
    <cellStyle name="Valuta 5 6 4 2 2 2 3" xfId="34040" xr:uid="{00000000-0005-0000-0000-0000E7AF0000}"/>
    <cellStyle name="Valuta 5 6 4 2 2 3" xfId="16912" xr:uid="{00000000-0005-0000-0000-0000E8AF0000}"/>
    <cellStyle name="Valuta 5 6 4 2 2 3 2" xfId="39749" xr:uid="{00000000-0005-0000-0000-0000E9AF0000}"/>
    <cellStyle name="Valuta 5 6 4 2 2 4" xfId="28332" xr:uid="{00000000-0005-0000-0000-0000EAAF0000}"/>
    <cellStyle name="Valuta 5 6 4 2 3" xfId="8349" xr:uid="{00000000-0005-0000-0000-0000EBAF0000}"/>
    <cellStyle name="Valuta 5 6 4 2 3 2" xfId="19766" xr:uid="{00000000-0005-0000-0000-0000ECAF0000}"/>
    <cellStyle name="Valuta 5 6 4 2 3 2 2" xfId="42603" xr:uid="{00000000-0005-0000-0000-0000EDAF0000}"/>
    <cellStyle name="Valuta 5 6 4 2 3 3" xfId="31186" xr:uid="{00000000-0005-0000-0000-0000EEAF0000}"/>
    <cellStyle name="Valuta 5 6 4 2 4" xfId="14058" xr:uid="{00000000-0005-0000-0000-0000EFAF0000}"/>
    <cellStyle name="Valuta 5 6 4 2 4 2" xfId="36895" xr:uid="{00000000-0005-0000-0000-0000F0AF0000}"/>
    <cellStyle name="Valuta 5 6 4 2 5" xfId="25478" xr:uid="{00000000-0005-0000-0000-0000F1AF0000}"/>
    <cellStyle name="Valuta 5 6 4 3" xfId="4067" xr:uid="{00000000-0005-0000-0000-0000F2AF0000}"/>
    <cellStyle name="Valuta 5 6 4 3 2" xfId="9776" xr:uid="{00000000-0005-0000-0000-0000F3AF0000}"/>
    <cellStyle name="Valuta 5 6 4 3 2 2" xfId="21193" xr:uid="{00000000-0005-0000-0000-0000F4AF0000}"/>
    <cellStyle name="Valuta 5 6 4 3 2 2 2" xfId="44030" xr:uid="{00000000-0005-0000-0000-0000F5AF0000}"/>
    <cellStyle name="Valuta 5 6 4 3 2 3" xfId="32613" xr:uid="{00000000-0005-0000-0000-0000F6AF0000}"/>
    <cellStyle name="Valuta 5 6 4 3 3" xfId="15485" xr:uid="{00000000-0005-0000-0000-0000F7AF0000}"/>
    <cellStyle name="Valuta 5 6 4 3 3 2" xfId="38322" xr:uid="{00000000-0005-0000-0000-0000F8AF0000}"/>
    <cellStyle name="Valuta 5 6 4 3 4" xfId="26905" xr:uid="{00000000-0005-0000-0000-0000F9AF0000}"/>
    <cellStyle name="Valuta 5 6 4 4" xfId="6922" xr:uid="{00000000-0005-0000-0000-0000FAAF0000}"/>
    <cellStyle name="Valuta 5 6 4 4 2" xfId="18339" xr:uid="{00000000-0005-0000-0000-0000FBAF0000}"/>
    <cellStyle name="Valuta 5 6 4 4 2 2" xfId="41176" xr:uid="{00000000-0005-0000-0000-0000FCAF0000}"/>
    <cellStyle name="Valuta 5 6 4 4 3" xfId="29759" xr:uid="{00000000-0005-0000-0000-0000FDAF0000}"/>
    <cellStyle name="Valuta 5 6 4 5" xfId="12631" xr:uid="{00000000-0005-0000-0000-0000FEAF0000}"/>
    <cellStyle name="Valuta 5 6 4 5 2" xfId="35468" xr:uid="{00000000-0005-0000-0000-0000FFAF0000}"/>
    <cellStyle name="Valuta 5 6 4 6" xfId="24051" xr:uid="{00000000-0005-0000-0000-000000B00000}"/>
    <cellStyle name="Valuta 5 6 5" xfId="1387" xr:uid="{00000000-0005-0000-0000-000001B00000}"/>
    <cellStyle name="Valuta 5 6 5 2" xfId="2855" xr:uid="{00000000-0005-0000-0000-000002B00000}"/>
    <cellStyle name="Valuta 5 6 5 2 2" xfId="5711" xr:uid="{00000000-0005-0000-0000-000003B00000}"/>
    <cellStyle name="Valuta 5 6 5 2 2 2" xfId="11419" xr:uid="{00000000-0005-0000-0000-000004B00000}"/>
    <cellStyle name="Valuta 5 6 5 2 2 2 2" xfId="22837" xr:uid="{00000000-0005-0000-0000-000005B00000}"/>
    <cellStyle name="Valuta 5 6 5 2 2 2 2 2" xfId="45674" xr:uid="{00000000-0005-0000-0000-000006B00000}"/>
    <cellStyle name="Valuta 5 6 5 2 2 2 3" xfId="34257" xr:uid="{00000000-0005-0000-0000-000007B00000}"/>
    <cellStyle name="Valuta 5 6 5 2 2 3" xfId="17129" xr:uid="{00000000-0005-0000-0000-000008B00000}"/>
    <cellStyle name="Valuta 5 6 5 2 2 3 2" xfId="39966" xr:uid="{00000000-0005-0000-0000-000009B00000}"/>
    <cellStyle name="Valuta 5 6 5 2 2 4" xfId="28549" xr:uid="{00000000-0005-0000-0000-00000AB00000}"/>
    <cellStyle name="Valuta 5 6 5 2 3" xfId="8566" xr:uid="{00000000-0005-0000-0000-00000BB00000}"/>
    <cellStyle name="Valuta 5 6 5 2 3 2" xfId="19983" xr:uid="{00000000-0005-0000-0000-00000CB00000}"/>
    <cellStyle name="Valuta 5 6 5 2 3 2 2" xfId="42820" xr:uid="{00000000-0005-0000-0000-00000DB00000}"/>
    <cellStyle name="Valuta 5 6 5 2 3 3" xfId="31403" xr:uid="{00000000-0005-0000-0000-00000EB00000}"/>
    <cellStyle name="Valuta 5 6 5 2 4" xfId="14275" xr:uid="{00000000-0005-0000-0000-00000FB00000}"/>
    <cellStyle name="Valuta 5 6 5 2 4 2" xfId="37112" xr:uid="{00000000-0005-0000-0000-000010B00000}"/>
    <cellStyle name="Valuta 5 6 5 2 5" xfId="25695" xr:uid="{00000000-0005-0000-0000-000011B00000}"/>
    <cellStyle name="Valuta 5 6 5 3" xfId="4284" xr:uid="{00000000-0005-0000-0000-000012B00000}"/>
    <cellStyle name="Valuta 5 6 5 3 2" xfId="9993" xr:uid="{00000000-0005-0000-0000-000013B00000}"/>
    <cellStyle name="Valuta 5 6 5 3 2 2" xfId="21410" xr:uid="{00000000-0005-0000-0000-000014B00000}"/>
    <cellStyle name="Valuta 5 6 5 3 2 2 2" xfId="44247" xr:uid="{00000000-0005-0000-0000-000015B00000}"/>
    <cellStyle name="Valuta 5 6 5 3 2 3" xfId="32830" xr:uid="{00000000-0005-0000-0000-000016B00000}"/>
    <cellStyle name="Valuta 5 6 5 3 3" xfId="15702" xr:uid="{00000000-0005-0000-0000-000017B00000}"/>
    <cellStyle name="Valuta 5 6 5 3 3 2" xfId="38539" xr:uid="{00000000-0005-0000-0000-000018B00000}"/>
    <cellStyle name="Valuta 5 6 5 3 4" xfId="27122" xr:uid="{00000000-0005-0000-0000-000019B00000}"/>
    <cellStyle name="Valuta 5 6 5 4" xfId="7139" xr:uid="{00000000-0005-0000-0000-00001AB00000}"/>
    <cellStyle name="Valuta 5 6 5 4 2" xfId="18556" xr:uid="{00000000-0005-0000-0000-00001BB00000}"/>
    <cellStyle name="Valuta 5 6 5 4 2 2" xfId="41393" xr:uid="{00000000-0005-0000-0000-00001CB00000}"/>
    <cellStyle name="Valuta 5 6 5 4 3" xfId="29976" xr:uid="{00000000-0005-0000-0000-00001DB00000}"/>
    <cellStyle name="Valuta 5 6 5 5" xfId="12848" xr:uid="{00000000-0005-0000-0000-00001EB00000}"/>
    <cellStyle name="Valuta 5 6 5 5 2" xfId="35685" xr:uid="{00000000-0005-0000-0000-00001FB00000}"/>
    <cellStyle name="Valuta 5 6 5 6" xfId="24268" xr:uid="{00000000-0005-0000-0000-000020B00000}"/>
    <cellStyle name="Valuta 5 6 6" xfId="1634" xr:uid="{00000000-0005-0000-0000-000021B00000}"/>
    <cellStyle name="Valuta 5 6 6 2" xfId="3072" xr:uid="{00000000-0005-0000-0000-000022B00000}"/>
    <cellStyle name="Valuta 5 6 6 2 2" xfId="5928" xr:uid="{00000000-0005-0000-0000-000023B00000}"/>
    <cellStyle name="Valuta 5 6 6 2 2 2" xfId="11636" xr:uid="{00000000-0005-0000-0000-000024B00000}"/>
    <cellStyle name="Valuta 5 6 6 2 2 2 2" xfId="23054" xr:uid="{00000000-0005-0000-0000-000025B00000}"/>
    <cellStyle name="Valuta 5 6 6 2 2 2 2 2" xfId="45891" xr:uid="{00000000-0005-0000-0000-000026B00000}"/>
    <cellStyle name="Valuta 5 6 6 2 2 2 3" xfId="34474" xr:uid="{00000000-0005-0000-0000-000027B00000}"/>
    <cellStyle name="Valuta 5 6 6 2 2 3" xfId="17346" xr:uid="{00000000-0005-0000-0000-000028B00000}"/>
    <cellStyle name="Valuta 5 6 6 2 2 3 2" xfId="40183" xr:uid="{00000000-0005-0000-0000-000029B00000}"/>
    <cellStyle name="Valuta 5 6 6 2 2 4" xfId="28766" xr:uid="{00000000-0005-0000-0000-00002AB00000}"/>
    <cellStyle name="Valuta 5 6 6 2 3" xfId="8783" xr:uid="{00000000-0005-0000-0000-00002BB00000}"/>
    <cellStyle name="Valuta 5 6 6 2 3 2" xfId="20200" xr:uid="{00000000-0005-0000-0000-00002CB00000}"/>
    <cellStyle name="Valuta 5 6 6 2 3 2 2" xfId="43037" xr:uid="{00000000-0005-0000-0000-00002DB00000}"/>
    <cellStyle name="Valuta 5 6 6 2 3 3" xfId="31620" xr:uid="{00000000-0005-0000-0000-00002EB00000}"/>
    <cellStyle name="Valuta 5 6 6 2 4" xfId="14492" xr:uid="{00000000-0005-0000-0000-00002FB00000}"/>
    <cellStyle name="Valuta 5 6 6 2 4 2" xfId="37329" xr:uid="{00000000-0005-0000-0000-000030B00000}"/>
    <cellStyle name="Valuta 5 6 6 2 5" xfId="25912" xr:uid="{00000000-0005-0000-0000-000031B00000}"/>
    <cellStyle name="Valuta 5 6 6 3" xfId="4501" xr:uid="{00000000-0005-0000-0000-000032B00000}"/>
    <cellStyle name="Valuta 5 6 6 3 2" xfId="10210" xr:uid="{00000000-0005-0000-0000-000033B00000}"/>
    <cellStyle name="Valuta 5 6 6 3 2 2" xfId="21627" xr:uid="{00000000-0005-0000-0000-000034B00000}"/>
    <cellStyle name="Valuta 5 6 6 3 2 2 2" xfId="44464" xr:uid="{00000000-0005-0000-0000-000035B00000}"/>
    <cellStyle name="Valuta 5 6 6 3 2 3" xfId="33047" xr:uid="{00000000-0005-0000-0000-000036B00000}"/>
    <cellStyle name="Valuta 5 6 6 3 3" xfId="15919" xr:uid="{00000000-0005-0000-0000-000037B00000}"/>
    <cellStyle name="Valuta 5 6 6 3 3 2" xfId="38756" xr:uid="{00000000-0005-0000-0000-000038B00000}"/>
    <cellStyle name="Valuta 5 6 6 3 4" xfId="27339" xr:uid="{00000000-0005-0000-0000-000039B00000}"/>
    <cellStyle name="Valuta 5 6 6 4" xfId="7356" xr:uid="{00000000-0005-0000-0000-00003AB00000}"/>
    <cellStyle name="Valuta 5 6 6 4 2" xfId="18773" xr:uid="{00000000-0005-0000-0000-00003BB00000}"/>
    <cellStyle name="Valuta 5 6 6 4 2 2" xfId="41610" xr:uid="{00000000-0005-0000-0000-00003CB00000}"/>
    <cellStyle name="Valuta 5 6 6 4 3" xfId="30193" xr:uid="{00000000-0005-0000-0000-00003DB00000}"/>
    <cellStyle name="Valuta 5 6 6 5" xfId="13065" xr:uid="{00000000-0005-0000-0000-00003EB00000}"/>
    <cellStyle name="Valuta 5 6 6 5 2" xfId="35902" xr:uid="{00000000-0005-0000-0000-00003FB00000}"/>
    <cellStyle name="Valuta 5 6 6 6" xfId="24485" xr:uid="{00000000-0005-0000-0000-000040B00000}"/>
    <cellStyle name="Valuta 5 6 7" xfId="1987" xr:uid="{00000000-0005-0000-0000-000041B00000}"/>
    <cellStyle name="Valuta 5 6 7 2" xfId="4843" xr:uid="{00000000-0005-0000-0000-000042B00000}"/>
    <cellStyle name="Valuta 5 6 7 2 2" xfId="10551" xr:uid="{00000000-0005-0000-0000-000043B00000}"/>
    <cellStyle name="Valuta 5 6 7 2 2 2" xfId="21969" xr:uid="{00000000-0005-0000-0000-000044B00000}"/>
    <cellStyle name="Valuta 5 6 7 2 2 2 2" xfId="44806" xr:uid="{00000000-0005-0000-0000-000045B00000}"/>
    <cellStyle name="Valuta 5 6 7 2 2 3" xfId="33389" xr:uid="{00000000-0005-0000-0000-000046B00000}"/>
    <cellStyle name="Valuta 5 6 7 2 3" xfId="16261" xr:uid="{00000000-0005-0000-0000-000047B00000}"/>
    <cellStyle name="Valuta 5 6 7 2 3 2" xfId="39098" xr:uid="{00000000-0005-0000-0000-000048B00000}"/>
    <cellStyle name="Valuta 5 6 7 2 4" xfId="27681" xr:uid="{00000000-0005-0000-0000-000049B00000}"/>
    <cellStyle name="Valuta 5 6 7 3" xfId="7698" xr:uid="{00000000-0005-0000-0000-00004AB00000}"/>
    <cellStyle name="Valuta 5 6 7 3 2" xfId="19115" xr:uid="{00000000-0005-0000-0000-00004BB00000}"/>
    <cellStyle name="Valuta 5 6 7 3 2 2" xfId="41952" xr:uid="{00000000-0005-0000-0000-00004CB00000}"/>
    <cellStyle name="Valuta 5 6 7 3 3" xfId="30535" xr:uid="{00000000-0005-0000-0000-00004DB00000}"/>
    <cellStyle name="Valuta 5 6 7 4" xfId="13407" xr:uid="{00000000-0005-0000-0000-00004EB00000}"/>
    <cellStyle name="Valuta 5 6 7 4 2" xfId="36244" xr:uid="{00000000-0005-0000-0000-00004FB00000}"/>
    <cellStyle name="Valuta 5 6 7 5" xfId="24827" xr:uid="{00000000-0005-0000-0000-000050B00000}"/>
    <cellStyle name="Valuta 5 6 8" xfId="3416" xr:uid="{00000000-0005-0000-0000-000051B00000}"/>
    <cellStyle name="Valuta 5 6 8 2" xfId="9125" xr:uid="{00000000-0005-0000-0000-000052B00000}"/>
    <cellStyle name="Valuta 5 6 8 2 2" xfId="20542" xr:uid="{00000000-0005-0000-0000-000053B00000}"/>
    <cellStyle name="Valuta 5 6 8 2 2 2" xfId="43379" xr:uid="{00000000-0005-0000-0000-000054B00000}"/>
    <cellStyle name="Valuta 5 6 8 2 3" xfId="31962" xr:uid="{00000000-0005-0000-0000-000055B00000}"/>
    <cellStyle name="Valuta 5 6 8 3" xfId="14834" xr:uid="{00000000-0005-0000-0000-000056B00000}"/>
    <cellStyle name="Valuta 5 6 8 3 2" xfId="37671" xr:uid="{00000000-0005-0000-0000-000057B00000}"/>
    <cellStyle name="Valuta 5 6 8 4" xfId="26254" xr:uid="{00000000-0005-0000-0000-000058B00000}"/>
    <cellStyle name="Valuta 5 6 9" xfId="6271" xr:uid="{00000000-0005-0000-0000-000059B00000}"/>
    <cellStyle name="Valuta 5 6 9 2" xfId="17688" xr:uid="{00000000-0005-0000-0000-00005AB00000}"/>
    <cellStyle name="Valuta 5 6 9 2 2" xfId="40525" xr:uid="{00000000-0005-0000-0000-00005BB00000}"/>
    <cellStyle name="Valuta 5 6 9 3" xfId="29108" xr:uid="{00000000-0005-0000-0000-00005CB00000}"/>
    <cellStyle name="Valuta 5 7" xfId="195" xr:uid="{00000000-0005-0000-0000-00005DB00000}"/>
    <cellStyle name="Valuta 5 7 2" xfId="1841" xr:uid="{00000000-0005-0000-0000-00005EB00000}"/>
    <cellStyle name="Valuta 5 7 2 2" xfId="4697" xr:uid="{00000000-0005-0000-0000-00005FB00000}"/>
    <cellStyle name="Valuta 5 7 2 2 2" xfId="10406" xr:uid="{00000000-0005-0000-0000-000060B00000}"/>
    <cellStyle name="Valuta 5 7 2 2 2 2" xfId="21823" xr:uid="{00000000-0005-0000-0000-000061B00000}"/>
    <cellStyle name="Valuta 5 7 2 2 2 2 2" xfId="44660" xr:uid="{00000000-0005-0000-0000-000062B00000}"/>
    <cellStyle name="Valuta 5 7 2 2 2 3" xfId="33243" xr:uid="{00000000-0005-0000-0000-000063B00000}"/>
    <cellStyle name="Valuta 5 7 2 2 3" xfId="16115" xr:uid="{00000000-0005-0000-0000-000064B00000}"/>
    <cellStyle name="Valuta 5 7 2 2 3 2" xfId="38952" xr:uid="{00000000-0005-0000-0000-000065B00000}"/>
    <cellStyle name="Valuta 5 7 2 2 4" xfId="27535" xr:uid="{00000000-0005-0000-0000-000066B00000}"/>
    <cellStyle name="Valuta 5 7 2 3" xfId="7552" xr:uid="{00000000-0005-0000-0000-000067B00000}"/>
    <cellStyle name="Valuta 5 7 2 3 2" xfId="18969" xr:uid="{00000000-0005-0000-0000-000068B00000}"/>
    <cellStyle name="Valuta 5 7 2 3 2 2" xfId="41806" xr:uid="{00000000-0005-0000-0000-000069B00000}"/>
    <cellStyle name="Valuta 5 7 2 3 3" xfId="30389" xr:uid="{00000000-0005-0000-0000-00006AB00000}"/>
    <cellStyle name="Valuta 5 7 2 4" xfId="13261" xr:uid="{00000000-0005-0000-0000-00006BB00000}"/>
    <cellStyle name="Valuta 5 7 2 4 2" xfId="36098" xr:uid="{00000000-0005-0000-0000-00006CB00000}"/>
    <cellStyle name="Valuta 5 7 2 5" xfId="24681" xr:uid="{00000000-0005-0000-0000-00006DB00000}"/>
    <cellStyle name="Valuta 5 7 3" xfId="3270" xr:uid="{00000000-0005-0000-0000-00006EB00000}"/>
    <cellStyle name="Valuta 5 7 3 2" xfId="8979" xr:uid="{00000000-0005-0000-0000-00006FB00000}"/>
    <cellStyle name="Valuta 5 7 3 2 2" xfId="20396" xr:uid="{00000000-0005-0000-0000-000070B00000}"/>
    <cellStyle name="Valuta 5 7 3 2 2 2" xfId="43233" xr:uid="{00000000-0005-0000-0000-000071B00000}"/>
    <cellStyle name="Valuta 5 7 3 2 3" xfId="31816" xr:uid="{00000000-0005-0000-0000-000072B00000}"/>
    <cellStyle name="Valuta 5 7 3 3" xfId="14688" xr:uid="{00000000-0005-0000-0000-000073B00000}"/>
    <cellStyle name="Valuta 5 7 3 3 2" xfId="37525" xr:uid="{00000000-0005-0000-0000-000074B00000}"/>
    <cellStyle name="Valuta 5 7 3 4" xfId="26108" xr:uid="{00000000-0005-0000-0000-000075B00000}"/>
    <cellStyle name="Valuta 5 7 4" xfId="6125" xr:uid="{00000000-0005-0000-0000-000076B00000}"/>
    <cellStyle name="Valuta 5 7 4 2" xfId="17542" xr:uid="{00000000-0005-0000-0000-000077B00000}"/>
    <cellStyle name="Valuta 5 7 4 2 2" xfId="40379" xr:uid="{00000000-0005-0000-0000-000078B00000}"/>
    <cellStyle name="Valuta 5 7 4 3" xfId="28962" xr:uid="{00000000-0005-0000-0000-000079B00000}"/>
    <cellStyle name="Valuta 5 7 5" xfId="11834" xr:uid="{00000000-0005-0000-0000-00007AB00000}"/>
    <cellStyle name="Valuta 5 7 5 2" xfId="34671" xr:uid="{00000000-0005-0000-0000-00007BB00000}"/>
    <cellStyle name="Valuta 5 7 6" xfId="23254" xr:uid="{00000000-0005-0000-0000-00007CB00000}"/>
    <cellStyle name="Valuta 5 8" xfId="498" xr:uid="{00000000-0005-0000-0000-00007DB00000}"/>
    <cellStyle name="Valuta 5 8 2" xfId="2090" xr:uid="{00000000-0005-0000-0000-00007EB00000}"/>
    <cellStyle name="Valuta 5 8 2 2" xfId="4946" xr:uid="{00000000-0005-0000-0000-00007FB00000}"/>
    <cellStyle name="Valuta 5 8 2 2 2" xfId="10654" xr:uid="{00000000-0005-0000-0000-000080B00000}"/>
    <cellStyle name="Valuta 5 8 2 2 2 2" xfId="22072" xr:uid="{00000000-0005-0000-0000-000081B00000}"/>
    <cellStyle name="Valuta 5 8 2 2 2 2 2" xfId="44909" xr:uid="{00000000-0005-0000-0000-000082B00000}"/>
    <cellStyle name="Valuta 5 8 2 2 2 3" xfId="33492" xr:uid="{00000000-0005-0000-0000-000083B00000}"/>
    <cellStyle name="Valuta 5 8 2 2 3" xfId="16364" xr:uid="{00000000-0005-0000-0000-000084B00000}"/>
    <cellStyle name="Valuta 5 8 2 2 3 2" xfId="39201" xr:uid="{00000000-0005-0000-0000-000085B00000}"/>
    <cellStyle name="Valuta 5 8 2 2 4" xfId="27784" xr:uid="{00000000-0005-0000-0000-000086B00000}"/>
    <cellStyle name="Valuta 5 8 2 3" xfId="7801" xr:uid="{00000000-0005-0000-0000-000087B00000}"/>
    <cellStyle name="Valuta 5 8 2 3 2" xfId="19218" xr:uid="{00000000-0005-0000-0000-000088B00000}"/>
    <cellStyle name="Valuta 5 8 2 3 2 2" xfId="42055" xr:uid="{00000000-0005-0000-0000-000089B00000}"/>
    <cellStyle name="Valuta 5 8 2 3 3" xfId="30638" xr:uid="{00000000-0005-0000-0000-00008AB00000}"/>
    <cellStyle name="Valuta 5 8 2 4" xfId="13510" xr:uid="{00000000-0005-0000-0000-00008BB00000}"/>
    <cellStyle name="Valuta 5 8 2 4 2" xfId="36347" xr:uid="{00000000-0005-0000-0000-00008CB00000}"/>
    <cellStyle name="Valuta 5 8 2 5" xfId="24930" xr:uid="{00000000-0005-0000-0000-00008DB00000}"/>
    <cellStyle name="Valuta 5 8 3" xfId="3519" xr:uid="{00000000-0005-0000-0000-00008EB00000}"/>
    <cellStyle name="Valuta 5 8 3 2" xfId="9228" xr:uid="{00000000-0005-0000-0000-00008FB00000}"/>
    <cellStyle name="Valuta 5 8 3 2 2" xfId="20645" xr:uid="{00000000-0005-0000-0000-000090B00000}"/>
    <cellStyle name="Valuta 5 8 3 2 2 2" xfId="43482" xr:uid="{00000000-0005-0000-0000-000091B00000}"/>
    <cellStyle name="Valuta 5 8 3 2 3" xfId="32065" xr:uid="{00000000-0005-0000-0000-000092B00000}"/>
    <cellStyle name="Valuta 5 8 3 3" xfId="14937" xr:uid="{00000000-0005-0000-0000-000093B00000}"/>
    <cellStyle name="Valuta 5 8 3 3 2" xfId="37774" xr:uid="{00000000-0005-0000-0000-000094B00000}"/>
    <cellStyle name="Valuta 5 8 3 4" xfId="26357" xr:uid="{00000000-0005-0000-0000-000095B00000}"/>
    <cellStyle name="Valuta 5 8 4" xfId="6374" xr:uid="{00000000-0005-0000-0000-000096B00000}"/>
    <cellStyle name="Valuta 5 8 4 2" xfId="17791" xr:uid="{00000000-0005-0000-0000-000097B00000}"/>
    <cellStyle name="Valuta 5 8 4 2 2" xfId="40628" xr:uid="{00000000-0005-0000-0000-000098B00000}"/>
    <cellStyle name="Valuta 5 8 4 3" xfId="29211" xr:uid="{00000000-0005-0000-0000-000099B00000}"/>
    <cellStyle name="Valuta 5 8 5" xfId="12083" xr:uid="{00000000-0005-0000-0000-00009AB00000}"/>
    <cellStyle name="Valuta 5 8 5 2" xfId="34920" xr:uid="{00000000-0005-0000-0000-00009BB00000}"/>
    <cellStyle name="Valuta 5 8 6" xfId="23503" xr:uid="{00000000-0005-0000-0000-00009CB00000}"/>
    <cellStyle name="Valuta 5 9" xfId="762" xr:uid="{00000000-0005-0000-0000-00009DB00000}"/>
    <cellStyle name="Valuta 5 9 2" xfId="2307" xr:uid="{00000000-0005-0000-0000-00009EB00000}"/>
    <cellStyle name="Valuta 5 9 2 2" xfId="5163" xr:uid="{00000000-0005-0000-0000-00009FB00000}"/>
    <cellStyle name="Valuta 5 9 2 2 2" xfId="10871" xr:uid="{00000000-0005-0000-0000-0000A0B00000}"/>
    <cellStyle name="Valuta 5 9 2 2 2 2" xfId="22289" xr:uid="{00000000-0005-0000-0000-0000A1B00000}"/>
    <cellStyle name="Valuta 5 9 2 2 2 2 2" xfId="45126" xr:uid="{00000000-0005-0000-0000-0000A2B00000}"/>
    <cellStyle name="Valuta 5 9 2 2 2 3" xfId="33709" xr:uid="{00000000-0005-0000-0000-0000A3B00000}"/>
    <cellStyle name="Valuta 5 9 2 2 3" xfId="16581" xr:uid="{00000000-0005-0000-0000-0000A4B00000}"/>
    <cellStyle name="Valuta 5 9 2 2 3 2" xfId="39418" xr:uid="{00000000-0005-0000-0000-0000A5B00000}"/>
    <cellStyle name="Valuta 5 9 2 2 4" xfId="28001" xr:uid="{00000000-0005-0000-0000-0000A6B00000}"/>
    <cellStyle name="Valuta 5 9 2 3" xfId="8018" xr:uid="{00000000-0005-0000-0000-0000A7B00000}"/>
    <cellStyle name="Valuta 5 9 2 3 2" xfId="19435" xr:uid="{00000000-0005-0000-0000-0000A8B00000}"/>
    <cellStyle name="Valuta 5 9 2 3 2 2" xfId="42272" xr:uid="{00000000-0005-0000-0000-0000A9B00000}"/>
    <cellStyle name="Valuta 5 9 2 3 3" xfId="30855" xr:uid="{00000000-0005-0000-0000-0000AAB00000}"/>
    <cellStyle name="Valuta 5 9 2 4" xfId="13727" xr:uid="{00000000-0005-0000-0000-0000ABB00000}"/>
    <cellStyle name="Valuta 5 9 2 4 2" xfId="36564" xr:uid="{00000000-0005-0000-0000-0000ACB00000}"/>
    <cellStyle name="Valuta 5 9 2 5" xfId="25147" xr:uid="{00000000-0005-0000-0000-0000ADB00000}"/>
    <cellStyle name="Valuta 5 9 3" xfId="3736" xr:uid="{00000000-0005-0000-0000-0000AEB00000}"/>
    <cellStyle name="Valuta 5 9 3 2" xfId="9445" xr:uid="{00000000-0005-0000-0000-0000AFB00000}"/>
    <cellStyle name="Valuta 5 9 3 2 2" xfId="20862" xr:uid="{00000000-0005-0000-0000-0000B0B00000}"/>
    <cellStyle name="Valuta 5 9 3 2 2 2" xfId="43699" xr:uid="{00000000-0005-0000-0000-0000B1B00000}"/>
    <cellStyle name="Valuta 5 9 3 2 3" xfId="32282" xr:uid="{00000000-0005-0000-0000-0000B2B00000}"/>
    <cellStyle name="Valuta 5 9 3 3" xfId="15154" xr:uid="{00000000-0005-0000-0000-0000B3B00000}"/>
    <cellStyle name="Valuta 5 9 3 3 2" xfId="37991" xr:uid="{00000000-0005-0000-0000-0000B4B00000}"/>
    <cellStyle name="Valuta 5 9 3 4" xfId="26574" xr:uid="{00000000-0005-0000-0000-0000B5B00000}"/>
    <cellStyle name="Valuta 5 9 4" xfId="6591" xr:uid="{00000000-0005-0000-0000-0000B6B00000}"/>
    <cellStyle name="Valuta 5 9 4 2" xfId="18008" xr:uid="{00000000-0005-0000-0000-0000B7B00000}"/>
    <cellStyle name="Valuta 5 9 4 2 2" xfId="40845" xr:uid="{00000000-0005-0000-0000-0000B8B00000}"/>
    <cellStyle name="Valuta 5 9 4 3" xfId="29428" xr:uid="{00000000-0005-0000-0000-0000B9B00000}"/>
    <cellStyle name="Valuta 5 9 5" xfId="12300" xr:uid="{00000000-0005-0000-0000-0000BAB00000}"/>
    <cellStyle name="Valuta 5 9 5 2" xfId="35137" xr:uid="{00000000-0005-0000-0000-0000BBB00000}"/>
    <cellStyle name="Valuta 5 9 6" xfId="23720" xr:uid="{00000000-0005-0000-0000-0000BCB00000}"/>
    <cellStyle name="Valuta 5_Esteso dl" xfId="493" xr:uid="{00000000-0005-0000-0000-0000BDB00000}"/>
    <cellStyle name="Valuta 6" xfId="113" xr:uid="{00000000-0005-0000-0000-0000BEB00000}"/>
    <cellStyle name="Valuta 6 2" xfId="135" xr:uid="{00000000-0005-0000-0000-0000BFB00000}"/>
    <cellStyle name="Valuta 6 2 2" xfId="1947" xr:uid="{00000000-0005-0000-0000-0000C0B00000}"/>
    <cellStyle name="Valuta 6 2 2 2" xfId="4803" xr:uid="{00000000-0005-0000-0000-0000C1B00000}"/>
    <cellStyle name="Valuta 6 2 2 2 2" xfId="10512" xr:uid="{00000000-0005-0000-0000-0000C2B00000}"/>
    <cellStyle name="Valuta 6 2 2 2 2 2" xfId="21929" xr:uid="{00000000-0005-0000-0000-0000C3B00000}"/>
    <cellStyle name="Valuta 6 2 2 2 2 2 2" xfId="44766" xr:uid="{00000000-0005-0000-0000-0000C4B00000}"/>
    <cellStyle name="Valuta 6 2 2 2 2 3" xfId="33349" xr:uid="{00000000-0005-0000-0000-0000C5B00000}"/>
    <cellStyle name="Valuta 6 2 2 2 3" xfId="16221" xr:uid="{00000000-0005-0000-0000-0000C6B00000}"/>
    <cellStyle name="Valuta 6 2 2 2 3 2" xfId="39058" xr:uid="{00000000-0005-0000-0000-0000C7B00000}"/>
    <cellStyle name="Valuta 6 2 2 2 4" xfId="27641" xr:uid="{00000000-0005-0000-0000-0000C8B00000}"/>
    <cellStyle name="Valuta 6 2 2 3" xfId="7658" xr:uid="{00000000-0005-0000-0000-0000C9B00000}"/>
    <cellStyle name="Valuta 6 2 2 3 2" xfId="19075" xr:uid="{00000000-0005-0000-0000-0000CAB00000}"/>
    <cellStyle name="Valuta 6 2 2 3 2 2" xfId="41912" xr:uid="{00000000-0005-0000-0000-0000CBB00000}"/>
    <cellStyle name="Valuta 6 2 2 3 3" xfId="30495" xr:uid="{00000000-0005-0000-0000-0000CCB00000}"/>
    <cellStyle name="Valuta 6 2 2 4" xfId="13367" xr:uid="{00000000-0005-0000-0000-0000CDB00000}"/>
    <cellStyle name="Valuta 6 2 2 4 2" xfId="36204" xr:uid="{00000000-0005-0000-0000-0000CEB00000}"/>
    <cellStyle name="Valuta 6 2 2 5" xfId="24787" xr:uid="{00000000-0005-0000-0000-0000CFB00000}"/>
    <cellStyle name="Valuta 6 2 3" xfId="3376" xr:uid="{00000000-0005-0000-0000-0000D0B00000}"/>
    <cellStyle name="Valuta 6 2 3 2" xfId="9085" xr:uid="{00000000-0005-0000-0000-0000D1B00000}"/>
    <cellStyle name="Valuta 6 2 3 2 2" xfId="20502" xr:uid="{00000000-0005-0000-0000-0000D2B00000}"/>
    <cellStyle name="Valuta 6 2 3 2 2 2" xfId="43339" xr:uid="{00000000-0005-0000-0000-0000D3B00000}"/>
    <cellStyle name="Valuta 6 2 3 2 3" xfId="31922" xr:uid="{00000000-0005-0000-0000-0000D4B00000}"/>
    <cellStyle name="Valuta 6 2 3 3" xfId="14794" xr:uid="{00000000-0005-0000-0000-0000D5B00000}"/>
    <cellStyle name="Valuta 6 2 3 3 2" xfId="37631" xr:uid="{00000000-0005-0000-0000-0000D6B00000}"/>
    <cellStyle name="Valuta 6 2 3 4" xfId="26214" xr:uid="{00000000-0005-0000-0000-0000D7B00000}"/>
    <cellStyle name="Valuta 6 2 4" xfId="6231" xr:uid="{00000000-0005-0000-0000-0000D8B00000}"/>
    <cellStyle name="Valuta 6 2 4 2" xfId="17648" xr:uid="{00000000-0005-0000-0000-0000D9B00000}"/>
    <cellStyle name="Valuta 6 2 4 2 2" xfId="40485" xr:uid="{00000000-0005-0000-0000-0000DAB00000}"/>
    <cellStyle name="Valuta 6 2 4 3" xfId="29068" xr:uid="{00000000-0005-0000-0000-0000DBB00000}"/>
    <cellStyle name="Valuta 6 2 5" xfId="11940" xr:uid="{00000000-0005-0000-0000-0000DCB00000}"/>
    <cellStyle name="Valuta 6 2 5 2" xfId="34777" xr:uid="{00000000-0005-0000-0000-0000DDB00000}"/>
    <cellStyle name="Valuta 6 2 6" xfId="23360" xr:uid="{00000000-0005-0000-0000-0000DEB00000}"/>
    <cellStyle name="Valuta 6 2 7" xfId="318" xr:uid="{00000000-0005-0000-0000-0000DFB00000}"/>
    <cellStyle name="Valuta 6 3" xfId="279" xr:uid="{00000000-0005-0000-0000-0000E0B00000}"/>
    <cellStyle name="Valuta 6 3 2" xfId="1908" xr:uid="{00000000-0005-0000-0000-0000E1B00000}"/>
    <cellStyle name="Valuta 6 3 2 2" xfId="4764" xr:uid="{00000000-0005-0000-0000-0000E2B00000}"/>
    <cellStyle name="Valuta 6 3 2 2 2" xfId="10473" xr:uid="{00000000-0005-0000-0000-0000E3B00000}"/>
    <cellStyle name="Valuta 6 3 2 2 2 2" xfId="21890" xr:uid="{00000000-0005-0000-0000-0000E4B00000}"/>
    <cellStyle name="Valuta 6 3 2 2 2 2 2" xfId="44727" xr:uid="{00000000-0005-0000-0000-0000E5B00000}"/>
    <cellStyle name="Valuta 6 3 2 2 2 3" xfId="33310" xr:uid="{00000000-0005-0000-0000-0000E6B00000}"/>
    <cellStyle name="Valuta 6 3 2 2 3" xfId="16182" xr:uid="{00000000-0005-0000-0000-0000E7B00000}"/>
    <cellStyle name="Valuta 6 3 2 2 3 2" xfId="39019" xr:uid="{00000000-0005-0000-0000-0000E8B00000}"/>
    <cellStyle name="Valuta 6 3 2 2 4" xfId="27602" xr:uid="{00000000-0005-0000-0000-0000E9B00000}"/>
    <cellStyle name="Valuta 6 3 2 3" xfId="7619" xr:uid="{00000000-0005-0000-0000-0000EAB00000}"/>
    <cellStyle name="Valuta 6 3 2 3 2" xfId="19036" xr:uid="{00000000-0005-0000-0000-0000EBB00000}"/>
    <cellStyle name="Valuta 6 3 2 3 2 2" xfId="41873" xr:uid="{00000000-0005-0000-0000-0000ECB00000}"/>
    <cellStyle name="Valuta 6 3 2 3 3" xfId="30456" xr:uid="{00000000-0005-0000-0000-0000EDB00000}"/>
    <cellStyle name="Valuta 6 3 2 4" xfId="13328" xr:uid="{00000000-0005-0000-0000-0000EEB00000}"/>
    <cellStyle name="Valuta 6 3 2 4 2" xfId="36165" xr:uid="{00000000-0005-0000-0000-0000EFB00000}"/>
    <cellStyle name="Valuta 6 3 2 5" xfId="24748" xr:uid="{00000000-0005-0000-0000-0000F0B00000}"/>
    <cellStyle name="Valuta 6 3 3" xfId="3337" xr:uid="{00000000-0005-0000-0000-0000F1B00000}"/>
    <cellStyle name="Valuta 6 3 3 2" xfId="9046" xr:uid="{00000000-0005-0000-0000-0000F2B00000}"/>
    <cellStyle name="Valuta 6 3 3 2 2" xfId="20463" xr:uid="{00000000-0005-0000-0000-0000F3B00000}"/>
    <cellStyle name="Valuta 6 3 3 2 2 2" xfId="43300" xr:uid="{00000000-0005-0000-0000-0000F4B00000}"/>
    <cellStyle name="Valuta 6 3 3 2 3" xfId="31883" xr:uid="{00000000-0005-0000-0000-0000F5B00000}"/>
    <cellStyle name="Valuta 6 3 3 3" xfId="14755" xr:uid="{00000000-0005-0000-0000-0000F6B00000}"/>
    <cellStyle name="Valuta 6 3 3 3 2" xfId="37592" xr:uid="{00000000-0005-0000-0000-0000F7B00000}"/>
    <cellStyle name="Valuta 6 3 3 4" xfId="26175" xr:uid="{00000000-0005-0000-0000-0000F8B00000}"/>
    <cellStyle name="Valuta 6 3 4" xfId="6192" xr:uid="{00000000-0005-0000-0000-0000F9B00000}"/>
    <cellStyle name="Valuta 6 3 4 2" xfId="17609" xr:uid="{00000000-0005-0000-0000-0000FAB00000}"/>
    <cellStyle name="Valuta 6 3 4 2 2" xfId="40446" xr:uid="{00000000-0005-0000-0000-0000FBB00000}"/>
    <cellStyle name="Valuta 6 3 4 3" xfId="29029" xr:uid="{00000000-0005-0000-0000-0000FCB00000}"/>
    <cellStyle name="Valuta 6 3 5" xfId="11901" xr:uid="{00000000-0005-0000-0000-0000FDB00000}"/>
    <cellStyle name="Valuta 6 3 5 2" xfId="34738" xr:uid="{00000000-0005-0000-0000-0000FEB00000}"/>
    <cellStyle name="Valuta 6 3 6" xfId="23321" xr:uid="{00000000-0005-0000-0000-0000FFB00000}"/>
    <cellStyle name="Valuta 6 4" xfId="345" xr:uid="{00000000-0005-0000-0000-000000B10000}"/>
    <cellStyle name="Valuta 6 4 2" xfId="613" xr:uid="{00000000-0005-0000-0000-000001B10000}"/>
    <cellStyle name="Valuta 6 4 3" xfId="874" xr:uid="{00000000-0005-0000-0000-000002B10000}"/>
    <cellStyle name="Valuta 6 4 4" xfId="1121" xr:uid="{00000000-0005-0000-0000-000003B10000}"/>
    <cellStyle name="Valuta 6 4 5" xfId="1368" xr:uid="{00000000-0005-0000-0000-000004B10000}"/>
    <cellStyle name="Valuta 6 4 6" xfId="1615" xr:uid="{00000000-0005-0000-0000-000005B10000}"/>
    <cellStyle name="Valuta 6 5" xfId="234" xr:uid="{00000000-0005-0000-0000-000006B10000}"/>
    <cellStyle name="Valuta 6 5 2" xfId="1869" xr:uid="{00000000-0005-0000-0000-000007B10000}"/>
    <cellStyle name="Valuta 6 5 2 2" xfId="4725" xr:uid="{00000000-0005-0000-0000-000008B10000}"/>
    <cellStyle name="Valuta 6 5 2 2 2" xfId="10434" xr:uid="{00000000-0005-0000-0000-000009B10000}"/>
    <cellStyle name="Valuta 6 5 2 2 2 2" xfId="21851" xr:uid="{00000000-0005-0000-0000-00000AB10000}"/>
    <cellStyle name="Valuta 6 5 2 2 2 2 2" xfId="44688" xr:uid="{00000000-0005-0000-0000-00000BB10000}"/>
    <cellStyle name="Valuta 6 5 2 2 2 3" xfId="33271" xr:uid="{00000000-0005-0000-0000-00000CB10000}"/>
    <cellStyle name="Valuta 6 5 2 2 3" xfId="16143" xr:uid="{00000000-0005-0000-0000-00000DB10000}"/>
    <cellStyle name="Valuta 6 5 2 2 3 2" xfId="38980" xr:uid="{00000000-0005-0000-0000-00000EB10000}"/>
    <cellStyle name="Valuta 6 5 2 2 4" xfId="27563" xr:uid="{00000000-0005-0000-0000-00000FB10000}"/>
    <cellStyle name="Valuta 6 5 2 3" xfId="7580" xr:uid="{00000000-0005-0000-0000-000010B10000}"/>
    <cellStyle name="Valuta 6 5 2 3 2" xfId="18997" xr:uid="{00000000-0005-0000-0000-000011B10000}"/>
    <cellStyle name="Valuta 6 5 2 3 2 2" xfId="41834" xr:uid="{00000000-0005-0000-0000-000012B10000}"/>
    <cellStyle name="Valuta 6 5 2 3 3" xfId="30417" xr:uid="{00000000-0005-0000-0000-000013B10000}"/>
    <cellStyle name="Valuta 6 5 2 4" xfId="13289" xr:uid="{00000000-0005-0000-0000-000014B10000}"/>
    <cellStyle name="Valuta 6 5 2 4 2" xfId="36126" xr:uid="{00000000-0005-0000-0000-000015B10000}"/>
    <cellStyle name="Valuta 6 5 2 5" xfId="24709" xr:uid="{00000000-0005-0000-0000-000016B10000}"/>
    <cellStyle name="Valuta 6 5 3" xfId="3298" xr:uid="{00000000-0005-0000-0000-000017B10000}"/>
    <cellStyle name="Valuta 6 5 3 2" xfId="9007" xr:uid="{00000000-0005-0000-0000-000018B10000}"/>
    <cellStyle name="Valuta 6 5 3 2 2" xfId="20424" xr:uid="{00000000-0005-0000-0000-000019B10000}"/>
    <cellStyle name="Valuta 6 5 3 2 2 2" xfId="43261" xr:uid="{00000000-0005-0000-0000-00001AB10000}"/>
    <cellStyle name="Valuta 6 5 3 2 3" xfId="31844" xr:uid="{00000000-0005-0000-0000-00001BB10000}"/>
    <cellStyle name="Valuta 6 5 3 3" xfId="14716" xr:uid="{00000000-0005-0000-0000-00001CB10000}"/>
    <cellStyle name="Valuta 6 5 3 3 2" xfId="37553" xr:uid="{00000000-0005-0000-0000-00001DB10000}"/>
    <cellStyle name="Valuta 6 5 3 4" xfId="26136" xr:uid="{00000000-0005-0000-0000-00001EB10000}"/>
    <cellStyle name="Valuta 6 5 4" xfId="6153" xr:uid="{00000000-0005-0000-0000-00001FB10000}"/>
    <cellStyle name="Valuta 6 5 4 2" xfId="17570" xr:uid="{00000000-0005-0000-0000-000020B10000}"/>
    <cellStyle name="Valuta 6 5 4 2 2" xfId="40407" xr:uid="{00000000-0005-0000-0000-000021B10000}"/>
    <cellStyle name="Valuta 6 5 4 3" xfId="28990" xr:uid="{00000000-0005-0000-0000-000022B10000}"/>
    <cellStyle name="Valuta 6 5 5" xfId="11862" xr:uid="{00000000-0005-0000-0000-000023B10000}"/>
    <cellStyle name="Valuta 6 5 5 2" xfId="34699" xr:uid="{00000000-0005-0000-0000-000024B10000}"/>
    <cellStyle name="Valuta 6 5 6" xfId="23282" xr:uid="{00000000-0005-0000-0000-000025B10000}"/>
    <cellStyle name="Valuta 6 6" xfId="163" xr:uid="{00000000-0005-0000-0000-000026B10000}"/>
    <cellStyle name="Valuta 6_Esteso dl" xfId="739" xr:uid="{00000000-0005-0000-0000-000027B10000}"/>
    <cellStyle name="Valuta 7" xfId="172" xr:uid="{00000000-0005-0000-0000-000028B10000}"/>
    <cellStyle name="Valuta 7 2" xfId="353" xr:uid="{00000000-0005-0000-0000-000029B10000}"/>
    <cellStyle name="Valuta 7 2 2" xfId="616" xr:uid="{00000000-0005-0000-0000-00002AB10000}"/>
    <cellStyle name="Valuta 7 2 3" xfId="877" xr:uid="{00000000-0005-0000-0000-00002BB10000}"/>
    <cellStyle name="Valuta 7 2 4" xfId="1124" xr:uid="{00000000-0005-0000-0000-00002CB10000}"/>
    <cellStyle name="Valuta 7 2 5" xfId="1371" xr:uid="{00000000-0005-0000-0000-00002DB10000}"/>
    <cellStyle name="Valuta 7 2 6" xfId="1618" xr:uid="{00000000-0005-0000-0000-00002EB10000}"/>
    <cellStyle name="Valuta 7 3" xfId="408" xr:uid="{00000000-0005-0000-0000-00002FB10000}"/>
    <cellStyle name="Valuta 7 3 10" xfId="12003" xr:uid="{00000000-0005-0000-0000-000030B10000}"/>
    <cellStyle name="Valuta 7 3 10 2" xfId="34840" xr:uid="{00000000-0005-0000-0000-000031B10000}"/>
    <cellStyle name="Valuta 7 3 11" xfId="23423" xr:uid="{00000000-0005-0000-0000-000032B10000}"/>
    <cellStyle name="Valuta 7 3 2" xfId="662" xr:uid="{00000000-0005-0000-0000-000033B10000}"/>
    <cellStyle name="Valuta 7 3 2 2" xfId="2227" xr:uid="{00000000-0005-0000-0000-000034B10000}"/>
    <cellStyle name="Valuta 7 3 2 2 2" xfId="5083" xr:uid="{00000000-0005-0000-0000-000035B10000}"/>
    <cellStyle name="Valuta 7 3 2 2 2 2" xfId="10791" xr:uid="{00000000-0005-0000-0000-000036B10000}"/>
    <cellStyle name="Valuta 7 3 2 2 2 2 2" xfId="22209" xr:uid="{00000000-0005-0000-0000-000037B10000}"/>
    <cellStyle name="Valuta 7 3 2 2 2 2 2 2" xfId="45046" xr:uid="{00000000-0005-0000-0000-000038B10000}"/>
    <cellStyle name="Valuta 7 3 2 2 2 2 3" xfId="33629" xr:uid="{00000000-0005-0000-0000-000039B10000}"/>
    <cellStyle name="Valuta 7 3 2 2 2 3" xfId="16501" xr:uid="{00000000-0005-0000-0000-00003AB10000}"/>
    <cellStyle name="Valuta 7 3 2 2 2 3 2" xfId="39338" xr:uid="{00000000-0005-0000-0000-00003BB10000}"/>
    <cellStyle name="Valuta 7 3 2 2 2 4" xfId="27921" xr:uid="{00000000-0005-0000-0000-00003CB10000}"/>
    <cellStyle name="Valuta 7 3 2 2 3" xfId="7938" xr:uid="{00000000-0005-0000-0000-00003DB10000}"/>
    <cellStyle name="Valuta 7 3 2 2 3 2" xfId="19355" xr:uid="{00000000-0005-0000-0000-00003EB10000}"/>
    <cellStyle name="Valuta 7 3 2 2 3 2 2" xfId="42192" xr:uid="{00000000-0005-0000-0000-00003FB10000}"/>
    <cellStyle name="Valuta 7 3 2 2 3 3" xfId="30775" xr:uid="{00000000-0005-0000-0000-000040B10000}"/>
    <cellStyle name="Valuta 7 3 2 2 4" xfId="13647" xr:uid="{00000000-0005-0000-0000-000041B10000}"/>
    <cellStyle name="Valuta 7 3 2 2 4 2" xfId="36484" xr:uid="{00000000-0005-0000-0000-000042B10000}"/>
    <cellStyle name="Valuta 7 3 2 2 5" xfId="25067" xr:uid="{00000000-0005-0000-0000-000043B10000}"/>
    <cellStyle name="Valuta 7 3 2 3" xfId="3656" xr:uid="{00000000-0005-0000-0000-000044B10000}"/>
    <cellStyle name="Valuta 7 3 2 3 2" xfId="9365" xr:uid="{00000000-0005-0000-0000-000045B10000}"/>
    <cellStyle name="Valuta 7 3 2 3 2 2" xfId="20782" xr:uid="{00000000-0005-0000-0000-000046B10000}"/>
    <cellStyle name="Valuta 7 3 2 3 2 2 2" xfId="43619" xr:uid="{00000000-0005-0000-0000-000047B10000}"/>
    <cellStyle name="Valuta 7 3 2 3 2 3" xfId="32202" xr:uid="{00000000-0005-0000-0000-000048B10000}"/>
    <cellStyle name="Valuta 7 3 2 3 3" xfId="15074" xr:uid="{00000000-0005-0000-0000-000049B10000}"/>
    <cellStyle name="Valuta 7 3 2 3 3 2" xfId="37911" xr:uid="{00000000-0005-0000-0000-00004AB10000}"/>
    <cellStyle name="Valuta 7 3 2 3 4" xfId="26494" xr:uid="{00000000-0005-0000-0000-00004BB10000}"/>
    <cellStyle name="Valuta 7 3 2 4" xfId="6511" xr:uid="{00000000-0005-0000-0000-00004CB10000}"/>
    <cellStyle name="Valuta 7 3 2 4 2" xfId="17928" xr:uid="{00000000-0005-0000-0000-00004DB10000}"/>
    <cellStyle name="Valuta 7 3 2 4 2 2" xfId="40765" xr:uid="{00000000-0005-0000-0000-00004EB10000}"/>
    <cellStyle name="Valuta 7 3 2 4 3" xfId="29348" xr:uid="{00000000-0005-0000-0000-00004FB10000}"/>
    <cellStyle name="Valuta 7 3 2 5" xfId="12220" xr:uid="{00000000-0005-0000-0000-000050B10000}"/>
    <cellStyle name="Valuta 7 3 2 5 2" xfId="35057" xr:uid="{00000000-0005-0000-0000-000051B10000}"/>
    <cellStyle name="Valuta 7 3 2 6" xfId="23640" xr:uid="{00000000-0005-0000-0000-000052B10000}"/>
    <cellStyle name="Valuta 7 3 3" xfId="922" xr:uid="{00000000-0005-0000-0000-000053B10000}"/>
    <cellStyle name="Valuta 7 3 3 2" xfId="2444" xr:uid="{00000000-0005-0000-0000-000054B10000}"/>
    <cellStyle name="Valuta 7 3 3 2 2" xfId="5300" xr:uid="{00000000-0005-0000-0000-000055B10000}"/>
    <cellStyle name="Valuta 7 3 3 2 2 2" xfId="11008" xr:uid="{00000000-0005-0000-0000-000056B10000}"/>
    <cellStyle name="Valuta 7 3 3 2 2 2 2" xfId="22426" xr:uid="{00000000-0005-0000-0000-000057B10000}"/>
    <cellStyle name="Valuta 7 3 3 2 2 2 2 2" xfId="45263" xr:uid="{00000000-0005-0000-0000-000058B10000}"/>
    <cellStyle name="Valuta 7 3 3 2 2 2 3" xfId="33846" xr:uid="{00000000-0005-0000-0000-000059B10000}"/>
    <cellStyle name="Valuta 7 3 3 2 2 3" xfId="16718" xr:uid="{00000000-0005-0000-0000-00005AB10000}"/>
    <cellStyle name="Valuta 7 3 3 2 2 3 2" xfId="39555" xr:uid="{00000000-0005-0000-0000-00005BB10000}"/>
    <cellStyle name="Valuta 7 3 3 2 2 4" xfId="28138" xr:uid="{00000000-0005-0000-0000-00005CB10000}"/>
    <cellStyle name="Valuta 7 3 3 2 3" xfId="8155" xr:uid="{00000000-0005-0000-0000-00005DB10000}"/>
    <cellStyle name="Valuta 7 3 3 2 3 2" xfId="19572" xr:uid="{00000000-0005-0000-0000-00005EB10000}"/>
    <cellStyle name="Valuta 7 3 3 2 3 2 2" xfId="42409" xr:uid="{00000000-0005-0000-0000-00005FB10000}"/>
    <cellStyle name="Valuta 7 3 3 2 3 3" xfId="30992" xr:uid="{00000000-0005-0000-0000-000060B10000}"/>
    <cellStyle name="Valuta 7 3 3 2 4" xfId="13864" xr:uid="{00000000-0005-0000-0000-000061B10000}"/>
    <cellStyle name="Valuta 7 3 3 2 4 2" xfId="36701" xr:uid="{00000000-0005-0000-0000-000062B10000}"/>
    <cellStyle name="Valuta 7 3 3 2 5" xfId="25284" xr:uid="{00000000-0005-0000-0000-000063B10000}"/>
    <cellStyle name="Valuta 7 3 3 3" xfId="3873" xr:uid="{00000000-0005-0000-0000-000064B10000}"/>
    <cellStyle name="Valuta 7 3 3 3 2" xfId="9582" xr:uid="{00000000-0005-0000-0000-000065B10000}"/>
    <cellStyle name="Valuta 7 3 3 3 2 2" xfId="20999" xr:uid="{00000000-0005-0000-0000-000066B10000}"/>
    <cellStyle name="Valuta 7 3 3 3 2 2 2" xfId="43836" xr:uid="{00000000-0005-0000-0000-000067B10000}"/>
    <cellStyle name="Valuta 7 3 3 3 2 3" xfId="32419" xr:uid="{00000000-0005-0000-0000-000068B10000}"/>
    <cellStyle name="Valuta 7 3 3 3 3" xfId="15291" xr:uid="{00000000-0005-0000-0000-000069B10000}"/>
    <cellStyle name="Valuta 7 3 3 3 3 2" xfId="38128" xr:uid="{00000000-0005-0000-0000-00006AB10000}"/>
    <cellStyle name="Valuta 7 3 3 3 4" xfId="26711" xr:uid="{00000000-0005-0000-0000-00006BB10000}"/>
    <cellStyle name="Valuta 7 3 3 4" xfId="6728" xr:uid="{00000000-0005-0000-0000-00006CB10000}"/>
    <cellStyle name="Valuta 7 3 3 4 2" xfId="18145" xr:uid="{00000000-0005-0000-0000-00006DB10000}"/>
    <cellStyle name="Valuta 7 3 3 4 2 2" xfId="40982" xr:uid="{00000000-0005-0000-0000-00006EB10000}"/>
    <cellStyle name="Valuta 7 3 3 4 3" xfId="29565" xr:uid="{00000000-0005-0000-0000-00006FB10000}"/>
    <cellStyle name="Valuta 7 3 3 5" xfId="12437" xr:uid="{00000000-0005-0000-0000-000070B10000}"/>
    <cellStyle name="Valuta 7 3 3 5 2" xfId="35274" xr:uid="{00000000-0005-0000-0000-000071B10000}"/>
    <cellStyle name="Valuta 7 3 3 6" xfId="23857" xr:uid="{00000000-0005-0000-0000-000072B10000}"/>
    <cellStyle name="Valuta 7 3 4" xfId="1169" xr:uid="{00000000-0005-0000-0000-000073B10000}"/>
    <cellStyle name="Valuta 7 3 4 2" xfId="2661" xr:uid="{00000000-0005-0000-0000-000074B10000}"/>
    <cellStyle name="Valuta 7 3 4 2 2" xfId="5517" xr:uid="{00000000-0005-0000-0000-000075B10000}"/>
    <cellStyle name="Valuta 7 3 4 2 2 2" xfId="11225" xr:uid="{00000000-0005-0000-0000-000076B10000}"/>
    <cellStyle name="Valuta 7 3 4 2 2 2 2" xfId="22643" xr:uid="{00000000-0005-0000-0000-000077B10000}"/>
    <cellStyle name="Valuta 7 3 4 2 2 2 2 2" xfId="45480" xr:uid="{00000000-0005-0000-0000-000078B10000}"/>
    <cellStyle name="Valuta 7 3 4 2 2 2 3" xfId="34063" xr:uid="{00000000-0005-0000-0000-000079B10000}"/>
    <cellStyle name="Valuta 7 3 4 2 2 3" xfId="16935" xr:uid="{00000000-0005-0000-0000-00007AB10000}"/>
    <cellStyle name="Valuta 7 3 4 2 2 3 2" xfId="39772" xr:uid="{00000000-0005-0000-0000-00007BB10000}"/>
    <cellStyle name="Valuta 7 3 4 2 2 4" xfId="28355" xr:uid="{00000000-0005-0000-0000-00007CB10000}"/>
    <cellStyle name="Valuta 7 3 4 2 3" xfId="8372" xr:uid="{00000000-0005-0000-0000-00007DB10000}"/>
    <cellStyle name="Valuta 7 3 4 2 3 2" xfId="19789" xr:uid="{00000000-0005-0000-0000-00007EB10000}"/>
    <cellStyle name="Valuta 7 3 4 2 3 2 2" xfId="42626" xr:uid="{00000000-0005-0000-0000-00007FB10000}"/>
    <cellStyle name="Valuta 7 3 4 2 3 3" xfId="31209" xr:uid="{00000000-0005-0000-0000-000080B10000}"/>
    <cellStyle name="Valuta 7 3 4 2 4" xfId="14081" xr:uid="{00000000-0005-0000-0000-000081B10000}"/>
    <cellStyle name="Valuta 7 3 4 2 4 2" xfId="36918" xr:uid="{00000000-0005-0000-0000-000082B10000}"/>
    <cellStyle name="Valuta 7 3 4 2 5" xfId="25501" xr:uid="{00000000-0005-0000-0000-000083B10000}"/>
    <cellStyle name="Valuta 7 3 4 3" xfId="4090" xr:uid="{00000000-0005-0000-0000-000084B10000}"/>
    <cellStyle name="Valuta 7 3 4 3 2" xfId="9799" xr:uid="{00000000-0005-0000-0000-000085B10000}"/>
    <cellStyle name="Valuta 7 3 4 3 2 2" xfId="21216" xr:uid="{00000000-0005-0000-0000-000086B10000}"/>
    <cellStyle name="Valuta 7 3 4 3 2 2 2" xfId="44053" xr:uid="{00000000-0005-0000-0000-000087B10000}"/>
    <cellStyle name="Valuta 7 3 4 3 2 3" xfId="32636" xr:uid="{00000000-0005-0000-0000-000088B10000}"/>
    <cellStyle name="Valuta 7 3 4 3 3" xfId="15508" xr:uid="{00000000-0005-0000-0000-000089B10000}"/>
    <cellStyle name="Valuta 7 3 4 3 3 2" xfId="38345" xr:uid="{00000000-0005-0000-0000-00008AB10000}"/>
    <cellStyle name="Valuta 7 3 4 3 4" xfId="26928" xr:uid="{00000000-0005-0000-0000-00008BB10000}"/>
    <cellStyle name="Valuta 7 3 4 4" xfId="6945" xr:uid="{00000000-0005-0000-0000-00008CB10000}"/>
    <cellStyle name="Valuta 7 3 4 4 2" xfId="18362" xr:uid="{00000000-0005-0000-0000-00008DB10000}"/>
    <cellStyle name="Valuta 7 3 4 4 2 2" xfId="41199" xr:uid="{00000000-0005-0000-0000-00008EB10000}"/>
    <cellStyle name="Valuta 7 3 4 4 3" xfId="29782" xr:uid="{00000000-0005-0000-0000-00008FB10000}"/>
    <cellStyle name="Valuta 7 3 4 5" xfId="12654" xr:uid="{00000000-0005-0000-0000-000090B10000}"/>
    <cellStyle name="Valuta 7 3 4 5 2" xfId="35491" xr:uid="{00000000-0005-0000-0000-000091B10000}"/>
    <cellStyle name="Valuta 7 3 4 6" xfId="24074" xr:uid="{00000000-0005-0000-0000-000092B10000}"/>
    <cellStyle name="Valuta 7 3 5" xfId="1416" xr:uid="{00000000-0005-0000-0000-000093B10000}"/>
    <cellStyle name="Valuta 7 3 5 2" xfId="2878" xr:uid="{00000000-0005-0000-0000-000094B10000}"/>
    <cellStyle name="Valuta 7 3 5 2 2" xfId="5734" xr:uid="{00000000-0005-0000-0000-000095B10000}"/>
    <cellStyle name="Valuta 7 3 5 2 2 2" xfId="11442" xr:uid="{00000000-0005-0000-0000-000096B10000}"/>
    <cellStyle name="Valuta 7 3 5 2 2 2 2" xfId="22860" xr:uid="{00000000-0005-0000-0000-000097B10000}"/>
    <cellStyle name="Valuta 7 3 5 2 2 2 2 2" xfId="45697" xr:uid="{00000000-0005-0000-0000-000098B10000}"/>
    <cellStyle name="Valuta 7 3 5 2 2 2 3" xfId="34280" xr:uid="{00000000-0005-0000-0000-000099B10000}"/>
    <cellStyle name="Valuta 7 3 5 2 2 3" xfId="17152" xr:uid="{00000000-0005-0000-0000-00009AB10000}"/>
    <cellStyle name="Valuta 7 3 5 2 2 3 2" xfId="39989" xr:uid="{00000000-0005-0000-0000-00009BB10000}"/>
    <cellStyle name="Valuta 7 3 5 2 2 4" xfId="28572" xr:uid="{00000000-0005-0000-0000-00009CB10000}"/>
    <cellStyle name="Valuta 7 3 5 2 3" xfId="8589" xr:uid="{00000000-0005-0000-0000-00009DB10000}"/>
    <cellStyle name="Valuta 7 3 5 2 3 2" xfId="20006" xr:uid="{00000000-0005-0000-0000-00009EB10000}"/>
    <cellStyle name="Valuta 7 3 5 2 3 2 2" xfId="42843" xr:uid="{00000000-0005-0000-0000-00009FB10000}"/>
    <cellStyle name="Valuta 7 3 5 2 3 3" xfId="31426" xr:uid="{00000000-0005-0000-0000-0000A0B10000}"/>
    <cellStyle name="Valuta 7 3 5 2 4" xfId="14298" xr:uid="{00000000-0005-0000-0000-0000A1B10000}"/>
    <cellStyle name="Valuta 7 3 5 2 4 2" xfId="37135" xr:uid="{00000000-0005-0000-0000-0000A2B10000}"/>
    <cellStyle name="Valuta 7 3 5 2 5" xfId="25718" xr:uid="{00000000-0005-0000-0000-0000A3B10000}"/>
    <cellStyle name="Valuta 7 3 5 3" xfId="4307" xr:uid="{00000000-0005-0000-0000-0000A4B10000}"/>
    <cellStyle name="Valuta 7 3 5 3 2" xfId="10016" xr:uid="{00000000-0005-0000-0000-0000A5B10000}"/>
    <cellStyle name="Valuta 7 3 5 3 2 2" xfId="21433" xr:uid="{00000000-0005-0000-0000-0000A6B10000}"/>
    <cellStyle name="Valuta 7 3 5 3 2 2 2" xfId="44270" xr:uid="{00000000-0005-0000-0000-0000A7B10000}"/>
    <cellStyle name="Valuta 7 3 5 3 2 3" xfId="32853" xr:uid="{00000000-0005-0000-0000-0000A8B10000}"/>
    <cellStyle name="Valuta 7 3 5 3 3" xfId="15725" xr:uid="{00000000-0005-0000-0000-0000A9B10000}"/>
    <cellStyle name="Valuta 7 3 5 3 3 2" xfId="38562" xr:uid="{00000000-0005-0000-0000-0000AAB10000}"/>
    <cellStyle name="Valuta 7 3 5 3 4" xfId="27145" xr:uid="{00000000-0005-0000-0000-0000ABB10000}"/>
    <cellStyle name="Valuta 7 3 5 4" xfId="7162" xr:uid="{00000000-0005-0000-0000-0000ACB10000}"/>
    <cellStyle name="Valuta 7 3 5 4 2" xfId="18579" xr:uid="{00000000-0005-0000-0000-0000ADB10000}"/>
    <cellStyle name="Valuta 7 3 5 4 2 2" xfId="41416" xr:uid="{00000000-0005-0000-0000-0000AEB10000}"/>
    <cellStyle name="Valuta 7 3 5 4 3" xfId="29999" xr:uid="{00000000-0005-0000-0000-0000AFB10000}"/>
    <cellStyle name="Valuta 7 3 5 5" xfId="12871" xr:uid="{00000000-0005-0000-0000-0000B0B10000}"/>
    <cellStyle name="Valuta 7 3 5 5 2" xfId="35708" xr:uid="{00000000-0005-0000-0000-0000B1B10000}"/>
    <cellStyle name="Valuta 7 3 5 6" xfId="24291" xr:uid="{00000000-0005-0000-0000-0000B2B10000}"/>
    <cellStyle name="Valuta 7 3 6" xfId="1663" xr:uid="{00000000-0005-0000-0000-0000B3B10000}"/>
    <cellStyle name="Valuta 7 3 6 2" xfId="3095" xr:uid="{00000000-0005-0000-0000-0000B4B10000}"/>
    <cellStyle name="Valuta 7 3 6 2 2" xfId="5951" xr:uid="{00000000-0005-0000-0000-0000B5B10000}"/>
    <cellStyle name="Valuta 7 3 6 2 2 2" xfId="11659" xr:uid="{00000000-0005-0000-0000-0000B6B10000}"/>
    <cellStyle name="Valuta 7 3 6 2 2 2 2" xfId="23077" xr:uid="{00000000-0005-0000-0000-0000B7B10000}"/>
    <cellStyle name="Valuta 7 3 6 2 2 2 2 2" xfId="45914" xr:uid="{00000000-0005-0000-0000-0000B8B10000}"/>
    <cellStyle name="Valuta 7 3 6 2 2 2 3" xfId="34497" xr:uid="{00000000-0005-0000-0000-0000B9B10000}"/>
    <cellStyle name="Valuta 7 3 6 2 2 3" xfId="17369" xr:uid="{00000000-0005-0000-0000-0000BAB10000}"/>
    <cellStyle name="Valuta 7 3 6 2 2 3 2" xfId="40206" xr:uid="{00000000-0005-0000-0000-0000BBB10000}"/>
    <cellStyle name="Valuta 7 3 6 2 2 4" xfId="28789" xr:uid="{00000000-0005-0000-0000-0000BCB10000}"/>
    <cellStyle name="Valuta 7 3 6 2 3" xfId="8806" xr:uid="{00000000-0005-0000-0000-0000BDB10000}"/>
    <cellStyle name="Valuta 7 3 6 2 3 2" xfId="20223" xr:uid="{00000000-0005-0000-0000-0000BEB10000}"/>
    <cellStyle name="Valuta 7 3 6 2 3 2 2" xfId="43060" xr:uid="{00000000-0005-0000-0000-0000BFB10000}"/>
    <cellStyle name="Valuta 7 3 6 2 3 3" xfId="31643" xr:uid="{00000000-0005-0000-0000-0000C0B10000}"/>
    <cellStyle name="Valuta 7 3 6 2 4" xfId="14515" xr:uid="{00000000-0005-0000-0000-0000C1B10000}"/>
    <cellStyle name="Valuta 7 3 6 2 4 2" xfId="37352" xr:uid="{00000000-0005-0000-0000-0000C2B10000}"/>
    <cellStyle name="Valuta 7 3 6 2 5" xfId="25935" xr:uid="{00000000-0005-0000-0000-0000C3B10000}"/>
    <cellStyle name="Valuta 7 3 6 3" xfId="4524" xr:uid="{00000000-0005-0000-0000-0000C4B10000}"/>
    <cellStyle name="Valuta 7 3 6 3 2" xfId="10233" xr:uid="{00000000-0005-0000-0000-0000C5B10000}"/>
    <cellStyle name="Valuta 7 3 6 3 2 2" xfId="21650" xr:uid="{00000000-0005-0000-0000-0000C6B10000}"/>
    <cellStyle name="Valuta 7 3 6 3 2 2 2" xfId="44487" xr:uid="{00000000-0005-0000-0000-0000C7B10000}"/>
    <cellStyle name="Valuta 7 3 6 3 2 3" xfId="33070" xr:uid="{00000000-0005-0000-0000-0000C8B10000}"/>
    <cellStyle name="Valuta 7 3 6 3 3" xfId="15942" xr:uid="{00000000-0005-0000-0000-0000C9B10000}"/>
    <cellStyle name="Valuta 7 3 6 3 3 2" xfId="38779" xr:uid="{00000000-0005-0000-0000-0000CAB10000}"/>
    <cellStyle name="Valuta 7 3 6 3 4" xfId="27362" xr:uid="{00000000-0005-0000-0000-0000CBB10000}"/>
    <cellStyle name="Valuta 7 3 6 4" xfId="7379" xr:uid="{00000000-0005-0000-0000-0000CCB10000}"/>
    <cellStyle name="Valuta 7 3 6 4 2" xfId="18796" xr:uid="{00000000-0005-0000-0000-0000CDB10000}"/>
    <cellStyle name="Valuta 7 3 6 4 2 2" xfId="41633" xr:uid="{00000000-0005-0000-0000-0000CEB10000}"/>
    <cellStyle name="Valuta 7 3 6 4 3" xfId="30216" xr:uid="{00000000-0005-0000-0000-0000CFB10000}"/>
    <cellStyle name="Valuta 7 3 6 5" xfId="13088" xr:uid="{00000000-0005-0000-0000-0000D0B10000}"/>
    <cellStyle name="Valuta 7 3 6 5 2" xfId="35925" xr:uid="{00000000-0005-0000-0000-0000D1B10000}"/>
    <cellStyle name="Valuta 7 3 6 6" xfId="24508" xr:uid="{00000000-0005-0000-0000-0000D2B10000}"/>
    <cellStyle name="Valuta 7 3 7" xfId="2010" xr:uid="{00000000-0005-0000-0000-0000D3B10000}"/>
    <cellStyle name="Valuta 7 3 7 2" xfId="4866" xr:uid="{00000000-0005-0000-0000-0000D4B10000}"/>
    <cellStyle name="Valuta 7 3 7 2 2" xfId="10574" xr:uid="{00000000-0005-0000-0000-0000D5B10000}"/>
    <cellStyle name="Valuta 7 3 7 2 2 2" xfId="21992" xr:uid="{00000000-0005-0000-0000-0000D6B10000}"/>
    <cellStyle name="Valuta 7 3 7 2 2 2 2" xfId="44829" xr:uid="{00000000-0005-0000-0000-0000D7B10000}"/>
    <cellStyle name="Valuta 7 3 7 2 2 3" xfId="33412" xr:uid="{00000000-0005-0000-0000-0000D8B10000}"/>
    <cellStyle name="Valuta 7 3 7 2 3" xfId="16284" xr:uid="{00000000-0005-0000-0000-0000D9B10000}"/>
    <cellStyle name="Valuta 7 3 7 2 3 2" xfId="39121" xr:uid="{00000000-0005-0000-0000-0000DAB10000}"/>
    <cellStyle name="Valuta 7 3 7 2 4" xfId="27704" xr:uid="{00000000-0005-0000-0000-0000DBB10000}"/>
    <cellStyle name="Valuta 7 3 7 3" xfId="7721" xr:uid="{00000000-0005-0000-0000-0000DCB10000}"/>
    <cellStyle name="Valuta 7 3 7 3 2" xfId="19138" xr:uid="{00000000-0005-0000-0000-0000DDB10000}"/>
    <cellStyle name="Valuta 7 3 7 3 2 2" xfId="41975" xr:uid="{00000000-0005-0000-0000-0000DEB10000}"/>
    <cellStyle name="Valuta 7 3 7 3 3" xfId="30558" xr:uid="{00000000-0005-0000-0000-0000DFB10000}"/>
    <cellStyle name="Valuta 7 3 7 4" xfId="13430" xr:uid="{00000000-0005-0000-0000-0000E0B10000}"/>
    <cellStyle name="Valuta 7 3 7 4 2" xfId="36267" xr:uid="{00000000-0005-0000-0000-0000E1B10000}"/>
    <cellStyle name="Valuta 7 3 7 5" xfId="24850" xr:uid="{00000000-0005-0000-0000-0000E2B10000}"/>
    <cellStyle name="Valuta 7 3 8" xfId="3439" xr:uid="{00000000-0005-0000-0000-0000E3B10000}"/>
    <cellStyle name="Valuta 7 3 8 2" xfId="9148" xr:uid="{00000000-0005-0000-0000-0000E4B10000}"/>
    <cellStyle name="Valuta 7 3 8 2 2" xfId="20565" xr:uid="{00000000-0005-0000-0000-0000E5B10000}"/>
    <cellStyle name="Valuta 7 3 8 2 2 2" xfId="43402" xr:uid="{00000000-0005-0000-0000-0000E6B10000}"/>
    <cellStyle name="Valuta 7 3 8 2 3" xfId="31985" xr:uid="{00000000-0005-0000-0000-0000E7B10000}"/>
    <cellStyle name="Valuta 7 3 8 3" xfId="14857" xr:uid="{00000000-0005-0000-0000-0000E8B10000}"/>
    <cellStyle name="Valuta 7 3 8 3 2" xfId="37694" xr:uid="{00000000-0005-0000-0000-0000E9B10000}"/>
    <cellStyle name="Valuta 7 3 8 4" xfId="26277" xr:uid="{00000000-0005-0000-0000-0000EAB10000}"/>
    <cellStyle name="Valuta 7 3 9" xfId="6294" xr:uid="{00000000-0005-0000-0000-0000EBB10000}"/>
    <cellStyle name="Valuta 7 3 9 2" xfId="17711" xr:uid="{00000000-0005-0000-0000-0000ECB10000}"/>
    <cellStyle name="Valuta 7 3 9 2 2" xfId="40548" xr:uid="{00000000-0005-0000-0000-0000EDB10000}"/>
    <cellStyle name="Valuta 7 3 9 3" xfId="29131" xr:uid="{00000000-0005-0000-0000-0000EEB10000}"/>
    <cellStyle name="Valuta 7 4" xfId="240" xr:uid="{00000000-0005-0000-0000-0000EFB10000}"/>
    <cellStyle name="Valuta 7 4 2" xfId="1875" xr:uid="{00000000-0005-0000-0000-0000F0B10000}"/>
    <cellStyle name="Valuta 7 4 2 2" xfId="4731" xr:uid="{00000000-0005-0000-0000-0000F1B10000}"/>
    <cellStyle name="Valuta 7 4 2 2 2" xfId="10440" xr:uid="{00000000-0005-0000-0000-0000F2B10000}"/>
    <cellStyle name="Valuta 7 4 2 2 2 2" xfId="21857" xr:uid="{00000000-0005-0000-0000-0000F3B10000}"/>
    <cellStyle name="Valuta 7 4 2 2 2 2 2" xfId="44694" xr:uid="{00000000-0005-0000-0000-0000F4B10000}"/>
    <cellStyle name="Valuta 7 4 2 2 2 3" xfId="33277" xr:uid="{00000000-0005-0000-0000-0000F5B10000}"/>
    <cellStyle name="Valuta 7 4 2 2 3" xfId="16149" xr:uid="{00000000-0005-0000-0000-0000F6B10000}"/>
    <cellStyle name="Valuta 7 4 2 2 3 2" xfId="38986" xr:uid="{00000000-0005-0000-0000-0000F7B10000}"/>
    <cellStyle name="Valuta 7 4 2 2 4" xfId="27569" xr:uid="{00000000-0005-0000-0000-0000F8B10000}"/>
    <cellStyle name="Valuta 7 4 2 3" xfId="7586" xr:uid="{00000000-0005-0000-0000-0000F9B10000}"/>
    <cellStyle name="Valuta 7 4 2 3 2" xfId="19003" xr:uid="{00000000-0005-0000-0000-0000FAB10000}"/>
    <cellStyle name="Valuta 7 4 2 3 2 2" xfId="41840" xr:uid="{00000000-0005-0000-0000-0000FBB10000}"/>
    <cellStyle name="Valuta 7 4 2 3 3" xfId="30423" xr:uid="{00000000-0005-0000-0000-0000FCB10000}"/>
    <cellStyle name="Valuta 7 4 2 4" xfId="13295" xr:uid="{00000000-0005-0000-0000-0000FDB10000}"/>
    <cellStyle name="Valuta 7 4 2 4 2" xfId="36132" xr:uid="{00000000-0005-0000-0000-0000FEB10000}"/>
    <cellStyle name="Valuta 7 4 2 5" xfId="24715" xr:uid="{00000000-0005-0000-0000-0000FFB10000}"/>
    <cellStyle name="Valuta 7 4 3" xfId="3304" xr:uid="{00000000-0005-0000-0000-000000B20000}"/>
    <cellStyle name="Valuta 7 4 3 2" xfId="9013" xr:uid="{00000000-0005-0000-0000-000001B20000}"/>
    <cellStyle name="Valuta 7 4 3 2 2" xfId="20430" xr:uid="{00000000-0005-0000-0000-000002B20000}"/>
    <cellStyle name="Valuta 7 4 3 2 2 2" xfId="43267" xr:uid="{00000000-0005-0000-0000-000003B20000}"/>
    <cellStyle name="Valuta 7 4 3 2 3" xfId="31850" xr:uid="{00000000-0005-0000-0000-000004B20000}"/>
    <cellStyle name="Valuta 7 4 3 3" xfId="14722" xr:uid="{00000000-0005-0000-0000-000005B20000}"/>
    <cellStyle name="Valuta 7 4 3 3 2" xfId="37559" xr:uid="{00000000-0005-0000-0000-000006B20000}"/>
    <cellStyle name="Valuta 7 4 3 4" xfId="26142" xr:uid="{00000000-0005-0000-0000-000007B20000}"/>
    <cellStyle name="Valuta 7 4 4" xfId="6159" xr:uid="{00000000-0005-0000-0000-000008B20000}"/>
    <cellStyle name="Valuta 7 4 4 2" xfId="17576" xr:uid="{00000000-0005-0000-0000-000009B20000}"/>
    <cellStyle name="Valuta 7 4 4 2 2" xfId="40413" xr:uid="{00000000-0005-0000-0000-00000AB20000}"/>
    <cellStyle name="Valuta 7 4 4 3" xfId="28996" xr:uid="{00000000-0005-0000-0000-00000BB20000}"/>
    <cellStyle name="Valuta 7 4 5" xfId="11868" xr:uid="{00000000-0005-0000-0000-00000CB20000}"/>
    <cellStyle name="Valuta 7 4 5 2" xfId="34705" xr:uid="{00000000-0005-0000-0000-00000DB20000}"/>
    <cellStyle name="Valuta 7 4 6" xfId="23288" xr:uid="{00000000-0005-0000-0000-00000EB20000}"/>
    <cellStyle name="Valuta 7 5" xfId="528" xr:uid="{00000000-0005-0000-0000-00000FB20000}"/>
    <cellStyle name="Valuta 7 5 2" xfId="2113" xr:uid="{00000000-0005-0000-0000-000010B20000}"/>
    <cellStyle name="Valuta 7 5 2 2" xfId="4969" xr:uid="{00000000-0005-0000-0000-000011B20000}"/>
    <cellStyle name="Valuta 7 5 2 2 2" xfId="10677" xr:uid="{00000000-0005-0000-0000-000012B20000}"/>
    <cellStyle name="Valuta 7 5 2 2 2 2" xfId="22095" xr:uid="{00000000-0005-0000-0000-000013B20000}"/>
    <cellStyle name="Valuta 7 5 2 2 2 2 2" xfId="44932" xr:uid="{00000000-0005-0000-0000-000014B20000}"/>
    <cellStyle name="Valuta 7 5 2 2 2 3" xfId="33515" xr:uid="{00000000-0005-0000-0000-000015B20000}"/>
    <cellStyle name="Valuta 7 5 2 2 3" xfId="16387" xr:uid="{00000000-0005-0000-0000-000016B20000}"/>
    <cellStyle name="Valuta 7 5 2 2 3 2" xfId="39224" xr:uid="{00000000-0005-0000-0000-000017B20000}"/>
    <cellStyle name="Valuta 7 5 2 2 4" xfId="27807" xr:uid="{00000000-0005-0000-0000-000018B20000}"/>
    <cellStyle name="Valuta 7 5 2 3" xfId="7824" xr:uid="{00000000-0005-0000-0000-000019B20000}"/>
    <cellStyle name="Valuta 7 5 2 3 2" xfId="19241" xr:uid="{00000000-0005-0000-0000-00001AB20000}"/>
    <cellStyle name="Valuta 7 5 2 3 2 2" xfId="42078" xr:uid="{00000000-0005-0000-0000-00001BB20000}"/>
    <cellStyle name="Valuta 7 5 2 3 3" xfId="30661" xr:uid="{00000000-0005-0000-0000-00001CB20000}"/>
    <cellStyle name="Valuta 7 5 2 4" xfId="13533" xr:uid="{00000000-0005-0000-0000-00001DB20000}"/>
    <cellStyle name="Valuta 7 5 2 4 2" xfId="36370" xr:uid="{00000000-0005-0000-0000-00001EB20000}"/>
    <cellStyle name="Valuta 7 5 2 5" xfId="24953" xr:uid="{00000000-0005-0000-0000-00001FB20000}"/>
    <cellStyle name="Valuta 7 5 3" xfId="3542" xr:uid="{00000000-0005-0000-0000-000020B20000}"/>
    <cellStyle name="Valuta 7 5 3 2" xfId="9251" xr:uid="{00000000-0005-0000-0000-000021B20000}"/>
    <cellStyle name="Valuta 7 5 3 2 2" xfId="20668" xr:uid="{00000000-0005-0000-0000-000022B20000}"/>
    <cellStyle name="Valuta 7 5 3 2 2 2" xfId="43505" xr:uid="{00000000-0005-0000-0000-000023B20000}"/>
    <cellStyle name="Valuta 7 5 3 2 3" xfId="32088" xr:uid="{00000000-0005-0000-0000-000024B20000}"/>
    <cellStyle name="Valuta 7 5 3 3" xfId="14960" xr:uid="{00000000-0005-0000-0000-000025B20000}"/>
    <cellStyle name="Valuta 7 5 3 3 2" xfId="37797" xr:uid="{00000000-0005-0000-0000-000026B20000}"/>
    <cellStyle name="Valuta 7 5 3 4" xfId="26380" xr:uid="{00000000-0005-0000-0000-000027B20000}"/>
    <cellStyle name="Valuta 7 5 4" xfId="6397" xr:uid="{00000000-0005-0000-0000-000028B20000}"/>
    <cellStyle name="Valuta 7 5 4 2" xfId="17814" xr:uid="{00000000-0005-0000-0000-000029B20000}"/>
    <cellStyle name="Valuta 7 5 4 2 2" xfId="40651" xr:uid="{00000000-0005-0000-0000-00002AB20000}"/>
    <cellStyle name="Valuta 7 5 4 3" xfId="29234" xr:uid="{00000000-0005-0000-0000-00002BB20000}"/>
    <cellStyle name="Valuta 7 5 5" xfId="12106" xr:uid="{00000000-0005-0000-0000-00002CB20000}"/>
    <cellStyle name="Valuta 7 5 5 2" xfId="34943" xr:uid="{00000000-0005-0000-0000-00002DB20000}"/>
    <cellStyle name="Valuta 7 5 6" xfId="23526" xr:uid="{00000000-0005-0000-0000-00002EB20000}"/>
    <cellStyle name="Valuta 7 6" xfId="791" xr:uid="{00000000-0005-0000-0000-00002FB20000}"/>
    <cellStyle name="Valuta 7 6 2" xfId="2330" xr:uid="{00000000-0005-0000-0000-000030B20000}"/>
    <cellStyle name="Valuta 7 6 2 2" xfId="5186" xr:uid="{00000000-0005-0000-0000-000031B20000}"/>
    <cellStyle name="Valuta 7 6 2 2 2" xfId="10894" xr:uid="{00000000-0005-0000-0000-000032B20000}"/>
    <cellStyle name="Valuta 7 6 2 2 2 2" xfId="22312" xr:uid="{00000000-0005-0000-0000-000033B20000}"/>
    <cellStyle name="Valuta 7 6 2 2 2 2 2" xfId="45149" xr:uid="{00000000-0005-0000-0000-000034B20000}"/>
    <cellStyle name="Valuta 7 6 2 2 2 3" xfId="33732" xr:uid="{00000000-0005-0000-0000-000035B20000}"/>
    <cellStyle name="Valuta 7 6 2 2 3" xfId="16604" xr:uid="{00000000-0005-0000-0000-000036B20000}"/>
    <cellStyle name="Valuta 7 6 2 2 3 2" xfId="39441" xr:uid="{00000000-0005-0000-0000-000037B20000}"/>
    <cellStyle name="Valuta 7 6 2 2 4" xfId="28024" xr:uid="{00000000-0005-0000-0000-000038B20000}"/>
    <cellStyle name="Valuta 7 6 2 3" xfId="8041" xr:uid="{00000000-0005-0000-0000-000039B20000}"/>
    <cellStyle name="Valuta 7 6 2 3 2" xfId="19458" xr:uid="{00000000-0005-0000-0000-00003AB20000}"/>
    <cellStyle name="Valuta 7 6 2 3 2 2" xfId="42295" xr:uid="{00000000-0005-0000-0000-00003BB20000}"/>
    <cellStyle name="Valuta 7 6 2 3 3" xfId="30878" xr:uid="{00000000-0005-0000-0000-00003CB20000}"/>
    <cellStyle name="Valuta 7 6 2 4" xfId="13750" xr:uid="{00000000-0005-0000-0000-00003DB20000}"/>
    <cellStyle name="Valuta 7 6 2 4 2" xfId="36587" xr:uid="{00000000-0005-0000-0000-00003EB20000}"/>
    <cellStyle name="Valuta 7 6 2 5" xfId="25170" xr:uid="{00000000-0005-0000-0000-00003FB20000}"/>
    <cellStyle name="Valuta 7 6 3" xfId="3759" xr:uid="{00000000-0005-0000-0000-000040B20000}"/>
    <cellStyle name="Valuta 7 6 3 2" xfId="9468" xr:uid="{00000000-0005-0000-0000-000041B20000}"/>
    <cellStyle name="Valuta 7 6 3 2 2" xfId="20885" xr:uid="{00000000-0005-0000-0000-000042B20000}"/>
    <cellStyle name="Valuta 7 6 3 2 2 2" xfId="43722" xr:uid="{00000000-0005-0000-0000-000043B20000}"/>
    <cellStyle name="Valuta 7 6 3 2 3" xfId="32305" xr:uid="{00000000-0005-0000-0000-000044B20000}"/>
    <cellStyle name="Valuta 7 6 3 3" xfId="15177" xr:uid="{00000000-0005-0000-0000-000045B20000}"/>
    <cellStyle name="Valuta 7 6 3 3 2" xfId="38014" xr:uid="{00000000-0005-0000-0000-000046B20000}"/>
    <cellStyle name="Valuta 7 6 3 4" xfId="26597" xr:uid="{00000000-0005-0000-0000-000047B20000}"/>
    <cellStyle name="Valuta 7 6 4" xfId="6614" xr:uid="{00000000-0005-0000-0000-000048B20000}"/>
    <cellStyle name="Valuta 7 6 4 2" xfId="18031" xr:uid="{00000000-0005-0000-0000-000049B20000}"/>
    <cellStyle name="Valuta 7 6 4 2 2" xfId="40868" xr:uid="{00000000-0005-0000-0000-00004AB20000}"/>
    <cellStyle name="Valuta 7 6 4 3" xfId="29451" xr:uid="{00000000-0005-0000-0000-00004BB20000}"/>
    <cellStyle name="Valuta 7 6 5" xfId="12323" xr:uid="{00000000-0005-0000-0000-00004CB20000}"/>
    <cellStyle name="Valuta 7 6 5 2" xfId="35160" xr:uid="{00000000-0005-0000-0000-00004DB20000}"/>
    <cellStyle name="Valuta 7 6 6" xfId="23743" xr:uid="{00000000-0005-0000-0000-00004EB20000}"/>
    <cellStyle name="Valuta 7 7" xfId="1038" xr:uid="{00000000-0005-0000-0000-00004FB20000}"/>
    <cellStyle name="Valuta 7 7 2" xfId="2547" xr:uid="{00000000-0005-0000-0000-000050B20000}"/>
    <cellStyle name="Valuta 7 7 2 2" xfId="5403" xr:uid="{00000000-0005-0000-0000-000051B20000}"/>
    <cellStyle name="Valuta 7 7 2 2 2" xfId="11111" xr:uid="{00000000-0005-0000-0000-000052B20000}"/>
    <cellStyle name="Valuta 7 7 2 2 2 2" xfId="22529" xr:uid="{00000000-0005-0000-0000-000053B20000}"/>
    <cellStyle name="Valuta 7 7 2 2 2 2 2" xfId="45366" xr:uid="{00000000-0005-0000-0000-000054B20000}"/>
    <cellStyle name="Valuta 7 7 2 2 2 3" xfId="33949" xr:uid="{00000000-0005-0000-0000-000055B20000}"/>
    <cellStyle name="Valuta 7 7 2 2 3" xfId="16821" xr:uid="{00000000-0005-0000-0000-000056B20000}"/>
    <cellStyle name="Valuta 7 7 2 2 3 2" xfId="39658" xr:uid="{00000000-0005-0000-0000-000057B20000}"/>
    <cellStyle name="Valuta 7 7 2 2 4" xfId="28241" xr:uid="{00000000-0005-0000-0000-000058B20000}"/>
    <cellStyle name="Valuta 7 7 2 3" xfId="8258" xr:uid="{00000000-0005-0000-0000-000059B20000}"/>
    <cellStyle name="Valuta 7 7 2 3 2" xfId="19675" xr:uid="{00000000-0005-0000-0000-00005AB20000}"/>
    <cellStyle name="Valuta 7 7 2 3 2 2" xfId="42512" xr:uid="{00000000-0005-0000-0000-00005BB20000}"/>
    <cellStyle name="Valuta 7 7 2 3 3" xfId="31095" xr:uid="{00000000-0005-0000-0000-00005CB20000}"/>
    <cellStyle name="Valuta 7 7 2 4" xfId="13967" xr:uid="{00000000-0005-0000-0000-00005DB20000}"/>
    <cellStyle name="Valuta 7 7 2 4 2" xfId="36804" xr:uid="{00000000-0005-0000-0000-00005EB20000}"/>
    <cellStyle name="Valuta 7 7 2 5" xfId="25387" xr:uid="{00000000-0005-0000-0000-00005FB20000}"/>
    <cellStyle name="Valuta 7 7 3" xfId="3976" xr:uid="{00000000-0005-0000-0000-000060B20000}"/>
    <cellStyle name="Valuta 7 7 3 2" xfId="9685" xr:uid="{00000000-0005-0000-0000-000061B20000}"/>
    <cellStyle name="Valuta 7 7 3 2 2" xfId="21102" xr:uid="{00000000-0005-0000-0000-000062B20000}"/>
    <cellStyle name="Valuta 7 7 3 2 2 2" xfId="43939" xr:uid="{00000000-0005-0000-0000-000063B20000}"/>
    <cellStyle name="Valuta 7 7 3 2 3" xfId="32522" xr:uid="{00000000-0005-0000-0000-000064B20000}"/>
    <cellStyle name="Valuta 7 7 3 3" xfId="15394" xr:uid="{00000000-0005-0000-0000-000065B20000}"/>
    <cellStyle name="Valuta 7 7 3 3 2" xfId="38231" xr:uid="{00000000-0005-0000-0000-000066B20000}"/>
    <cellStyle name="Valuta 7 7 3 4" xfId="26814" xr:uid="{00000000-0005-0000-0000-000067B20000}"/>
    <cellStyle name="Valuta 7 7 4" xfId="6831" xr:uid="{00000000-0005-0000-0000-000068B20000}"/>
    <cellStyle name="Valuta 7 7 4 2" xfId="18248" xr:uid="{00000000-0005-0000-0000-000069B20000}"/>
    <cellStyle name="Valuta 7 7 4 2 2" xfId="41085" xr:uid="{00000000-0005-0000-0000-00006AB20000}"/>
    <cellStyle name="Valuta 7 7 4 3" xfId="29668" xr:uid="{00000000-0005-0000-0000-00006BB20000}"/>
    <cellStyle name="Valuta 7 7 5" xfId="12540" xr:uid="{00000000-0005-0000-0000-00006CB20000}"/>
    <cellStyle name="Valuta 7 7 5 2" xfId="35377" xr:uid="{00000000-0005-0000-0000-00006DB20000}"/>
    <cellStyle name="Valuta 7 7 6" xfId="23960" xr:uid="{00000000-0005-0000-0000-00006EB20000}"/>
    <cellStyle name="Valuta 7 8" xfId="1285" xr:uid="{00000000-0005-0000-0000-00006FB20000}"/>
    <cellStyle name="Valuta 7 8 2" xfId="2764" xr:uid="{00000000-0005-0000-0000-000070B20000}"/>
    <cellStyle name="Valuta 7 8 2 2" xfId="5620" xr:uid="{00000000-0005-0000-0000-000071B20000}"/>
    <cellStyle name="Valuta 7 8 2 2 2" xfId="11328" xr:uid="{00000000-0005-0000-0000-000072B20000}"/>
    <cellStyle name="Valuta 7 8 2 2 2 2" xfId="22746" xr:uid="{00000000-0005-0000-0000-000073B20000}"/>
    <cellStyle name="Valuta 7 8 2 2 2 2 2" xfId="45583" xr:uid="{00000000-0005-0000-0000-000074B20000}"/>
    <cellStyle name="Valuta 7 8 2 2 2 3" xfId="34166" xr:uid="{00000000-0005-0000-0000-000075B20000}"/>
    <cellStyle name="Valuta 7 8 2 2 3" xfId="17038" xr:uid="{00000000-0005-0000-0000-000076B20000}"/>
    <cellStyle name="Valuta 7 8 2 2 3 2" xfId="39875" xr:uid="{00000000-0005-0000-0000-000077B20000}"/>
    <cellStyle name="Valuta 7 8 2 2 4" xfId="28458" xr:uid="{00000000-0005-0000-0000-000078B20000}"/>
    <cellStyle name="Valuta 7 8 2 3" xfId="8475" xr:uid="{00000000-0005-0000-0000-000079B20000}"/>
    <cellStyle name="Valuta 7 8 2 3 2" xfId="19892" xr:uid="{00000000-0005-0000-0000-00007AB20000}"/>
    <cellStyle name="Valuta 7 8 2 3 2 2" xfId="42729" xr:uid="{00000000-0005-0000-0000-00007BB20000}"/>
    <cellStyle name="Valuta 7 8 2 3 3" xfId="31312" xr:uid="{00000000-0005-0000-0000-00007CB20000}"/>
    <cellStyle name="Valuta 7 8 2 4" xfId="14184" xr:uid="{00000000-0005-0000-0000-00007DB20000}"/>
    <cellStyle name="Valuta 7 8 2 4 2" xfId="37021" xr:uid="{00000000-0005-0000-0000-00007EB20000}"/>
    <cellStyle name="Valuta 7 8 2 5" xfId="25604" xr:uid="{00000000-0005-0000-0000-00007FB20000}"/>
    <cellStyle name="Valuta 7 8 3" xfId="4193" xr:uid="{00000000-0005-0000-0000-000080B20000}"/>
    <cellStyle name="Valuta 7 8 3 2" xfId="9902" xr:uid="{00000000-0005-0000-0000-000081B20000}"/>
    <cellStyle name="Valuta 7 8 3 2 2" xfId="21319" xr:uid="{00000000-0005-0000-0000-000082B20000}"/>
    <cellStyle name="Valuta 7 8 3 2 2 2" xfId="44156" xr:uid="{00000000-0005-0000-0000-000083B20000}"/>
    <cellStyle name="Valuta 7 8 3 2 3" xfId="32739" xr:uid="{00000000-0005-0000-0000-000084B20000}"/>
    <cellStyle name="Valuta 7 8 3 3" xfId="15611" xr:uid="{00000000-0005-0000-0000-000085B20000}"/>
    <cellStyle name="Valuta 7 8 3 3 2" xfId="38448" xr:uid="{00000000-0005-0000-0000-000086B20000}"/>
    <cellStyle name="Valuta 7 8 3 4" xfId="27031" xr:uid="{00000000-0005-0000-0000-000087B20000}"/>
    <cellStyle name="Valuta 7 8 4" xfId="7048" xr:uid="{00000000-0005-0000-0000-000088B20000}"/>
    <cellStyle name="Valuta 7 8 4 2" xfId="18465" xr:uid="{00000000-0005-0000-0000-000089B20000}"/>
    <cellStyle name="Valuta 7 8 4 2 2" xfId="41302" xr:uid="{00000000-0005-0000-0000-00008AB20000}"/>
    <cellStyle name="Valuta 7 8 4 3" xfId="29885" xr:uid="{00000000-0005-0000-0000-00008BB20000}"/>
    <cellStyle name="Valuta 7 8 5" xfId="12757" xr:uid="{00000000-0005-0000-0000-00008CB20000}"/>
    <cellStyle name="Valuta 7 8 5 2" xfId="35594" xr:uid="{00000000-0005-0000-0000-00008DB20000}"/>
    <cellStyle name="Valuta 7 8 6" xfId="24177" xr:uid="{00000000-0005-0000-0000-00008EB20000}"/>
    <cellStyle name="Valuta 7 9" xfId="1532" xr:uid="{00000000-0005-0000-0000-00008FB20000}"/>
    <cellStyle name="Valuta 7 9 2" xfId="2981" xr:uid="{00000000-0005-0000-0000-000090B20000}"/>
    <cellStyle name="Valuta 7 9 2 2" xfId="5837" xr:uid="{00000000-0005-0000-0000-000091B20000}"/>
    <cellStyle name="Valuta 7 9 2 2 2" xfId="11545" xr:uid="{00000000-0005-0000-0000-000092B20000}"/>
    <cellStyle name="Valuta 7 9 2 2 2 2" xfId="22963" xr:uid="{00000000-0005-0000-0000-000093B20000}"/>
    <cellStyle name="Valuta 7 9 2 2 2 2 2" xfId="45800" xr:uid="{00000000-0005-0000-0000-000094B20000}"/>
    <cellStyle name="Valuta 7 9 2 2 2 3" xfId="34383" xr:uid="{00000000-0005-0000-0000-000095B20000}"/>
    <cellStyle name="Valuta 7 9 2 2 3" xfId="17255" xr:uid="{00000000-0005-0000-0000-000096B20000}"/>
    <cellStyle name="Valuta 7 9 2 2 3 2" xfId="40092" xr:uid="{00000000-0005-0000-0000-000097B20000}"/>
    <cellStyle name="Valuta 7 9 2 2 4" xfId="28675" xr:uid="{00000000-0005-0000-0000-000098B20000}"/>
    <cellStyle name="Valuta 7 9 2 3" xfId="8692" xr:uid="{00000000-0005-0000-0000-000099B20000}"/>
    <cellStyle name="Valuta 7 9 2 3 2" xfId="20109" xr:uid="{00000000-0005-0000-0000-00009AB20000}"/>
    <cellStyle name="Valuta 7 9 2 3 2 2" xfId="42946" xr:uid="{00000000-0005-0000-0000-00009BB20000}"/>
    <cellStyle name="Valuta 7 9 2 3 3" xfId="31529" xr:uid="{00000000-0005-0000-0000-00009CB20000}"/>
    <cellStyle name="Valuta 7 9 2 4" xfId="14401" xr:uid="{00000000-0005-0000-0000-00009DB20000}"/>
    <cellStyle name="Valuta 7 9 2 4 2" xfId="37238" xr:uid="{00000000-0005-0000-0000-00009EB20000}"/>
    <cellStyle name="Valuta 7 9 2 5" xfId="25821" xr:uid="{00000000-0005-0000-0000-00009FB20000}"/>
    <cellStyle name="Valuta 7 9 3" xfId="4410" xr:uid="{00000000-0005-0000-0000-0000A0B20000}"/>
    <cellStyle name="Valuta 7 9 3 2" xfId="10119" xr:uid="{00000000-0005-0000-0000-0000A1B20000}"/>
    <cellStyle name="Valuta 7 9 3 2 2" xfId="21536" xr:uid="{00000000-0005-0000-0000-0000A2B20000}"/>
    <cellStyle name="Valuta 7 9 3 2 2 2" xfId="44373" xr:uid="{00000000-0005-0000-0000-0000A3B20000}"/>
    <cellStyle name="Valuta 7 9 3 2 3" xfId="32956" xr:uid="{00000000-0005-0000-0000-0000A4B20000}"/>
    <cellStyle name="Valuta 7 9 3 3" xfId="15828" xr:uid="{00000000-0005-0000-0000-0000A5B20000}"/>
    <cellStyle name="Valuta 7 9 3 3 2" xfId="38665" xr:uid="{00000000-0005-0000-0000-0000A6B20000}"/>
    <cellStyle name="Valuta 7 9 3 4" xfId="27248" xr:uid="{00000000-0005-0000-0000-0000A7B20000}"/>
    <cellStyle name="Valuta 7 9 4" xfId="7265" xr:uid="{00000000-0005-0000-0000-0000A8B20000}"/>
    <cellStyle name="Valuta 7 9 4 2" xfId="18682" xr:uid="{00000000-0005-0000-0000-0000A9B20000}"/>
    <cellStyle name="Valuta 7 9 4 2 2" xfId="41519" xr:uid="{00000000-0005-0000-0000-0000AAB20000}"/>
    <cellStyle name="Valuta 7 9 4 3" xfId="30102" xr:uid="{00000000-0005-0000-0000-0000ABB20000}"/>
    <cellStyle name="Valuta 7 9 5" xfId="12974" xr:uid="{00000000-0005-0000-0000-0000ACB20000}"/>
    <cellStyle name="Valuta 7 9 5 2" xfId="35811" xr:uid="{00000000-0005-0000-0000-0000ADB20000}"/>
    <cellStyle name="Valuta 7 9 6" xfId="24394" xr:uid="{00000000-0005-0000-0000-0000AEB20000}"/>
    <cellStyle name="Valuta 7_Esteso dl" xfId="489" xr:uid="{00000000-0005-0000-0000-0000AFB20000}"/>
    <cellStyle name="Valuta 8" xfId="263" xr:uid="{00000000-0005-0000-0000-0000B0B20000}"/>
    <cellStyle name="Valuta 8 2" xfId="1892" xr:uid="{00000000-0005-0000-0000-0000B1B20000}"/>
    <cellStyle name="Valuta 8 2 2" xfId="4748" xr:uid="{00000000-0005-0000-0000-0000B2B20000}"/>
    <cellStyle name="Valuta 8 2 2 2" xfId="10457" xr:uid="{00000000-0005-0000-0000-0000B3B20000}"/>
    <cellStyle name="Valuta 8 2 2 2 2" xfId="21874" xr:uid="{00000000-0005-0000-0000-0000B4B20000}"/>
    <cellStyle name="Valuta 8 2 2 2 2 2" xfId="44711" xr:uid="{00000000-0005-0000-0000-0000B5B20000}"/>
    <cellStyle name="Valuta 8 2 2 2 3" xfId="33294" xr:uid="{00000000-0005-0000-0000-0000B6B20000}"/>
    <cellStyle name="Valuta 8 2 2 3" xfId="16166" xr:uid="{00000000-0005-0000-0000-0000B7B20000}"/>
    <cellStyle name="Valuta 8 2 2 3 2" xfId="39003" xr:uid="{00000000-0005-0000-0000-0000B8B20000}"/>
    <cellStyle name="Valuta 8 2 2 4" xfId="27586" xr:uid="{00000000-0005-0000-0000-0000B9B20000}"/>
    <cellStyle name="Valuta 8 2 3" xfId="7603" xr:uid="{00000000-0005-0000-0000-0000BAB20000}"/>
    <cellStyle name="Valuta 8 2 3 2" xfId="19020" xr:uid="{00000000-0005-0000-0000-0000BBB20000}"/>
    <cellStyle name="Valuta 8 2 3 2 2" xfId="41857" xr:uid="{00000000-0005-0000-0000-0000BCB20000}"/>
    <cellStyle name="Valuta 8 2 3 3" xfId="30440" xr:uid="{00000000-0005-0000-0000-0000BDB20000}"/>
    <cellStyle name="Valuta 8 2 4" xfId="13312" xr:uid="{00000000-0005-0000-0000-0000BEB20000}"/>
    <cellStyle name="Valuta 8 2 4 2" xfId="36149" xr:uid="{00000000-0005-0000-0000-0000BFB20000}"/>
    <cellStyle name="Valuta 8 2 5" xfId="24732" xr:uid="{00000000-0005-0000-0000-0000C0B20000}"/>
    <cellStyle name="Valuta 8 3" xfId="3321" xr:uid="{00000000-0005-0000-0000-0000C1B20000}"/>
    <cellStyle name="Valuta 8 3 2" xfId="9030" xr:uid="{00000000-0005-0000-0000-0000C2B20000}"/>
    <cellStyle name="Valuta 8 3 2 2" xfId="20447" xr:uid="{00000000-0005-0000-0000-0000C3B20000}"/>
    <cellStyle name="Valuta 8 3 2 2 2" xfId="43284" xr:uid="{00000000-0005-0000-0000-0000C4B20000}"/>
    <cellStyle name="Valuta 8 3 2 3" xfId="31867" xr:uid="{00000000-0005-0000-0000-0000C5B20000}"/>
    <cellStyle name="Valuta 8 3 3" xfId="14739" xr:uid="{00000000-0005-0000-0000-0000C6B20000}"/>
    <cellStyle name="Valuta 8 3 3 2" xfId="37576" xr:uid="{00000000-0005-0000-0000-0000C7B20000}"/>
    <cellStyle name="Valuta 8 3 4" xfId="26159" xr:uid="{00000000-0005-0000-0000-0000C8B20000}"/>
    <cellStyle name="Valuta 8 4" xfId="6176" xr:uid="{00000000-0005-0000-0000-0000C9B20000}"/>
    <cellStyle name="Valuta 8 4 2" xfId="17593" xr:uid="{00000000-0005-0000-0000-0000CAB20000}"/>
    <cellStyle name="Valuta 8 4 2 2" xfId="40430" xr:uid="{00000000-0005-0000-0000-0000CBB20000}"/>
    <cellStyle name="Valuta 8 4 3" xfId="29013" xr:uid="{00000000-0005-0000-0000-0000CCB20000}"/>
    <cellStyle name="Valuta 8 5" xfId="11885" xr:uid="{00000000-0005-0000-0000-0000CDB20000}"/>
    <cellStyle name="Valuta 8 5 2" xfId="34722" xr:uid="{00000000-0005-0000-0000-0000CEB20000}"/>
    <cellStyle name="Valuta 8 6" xfId="23305" xr:uid="{00000000-0005-0000-0000-0000CFB20000}"/>
    <cellStyle name="Valuta 9" xfId="56" xr:uid="{00000000-0005-0000-0000-0000D0B20000}"/>
    <cellStyle name="Valuta 9 10" xfId="6059" xr:uid="{00000000-0005-0000-0000-0000D1B20000}"/>
    <cellStyle name="Valuta 9 10 2" xfId="17476" xr:uid="{00000000-0005-0000-0000-0000D2B20000}"/>
    <cellStyle name="Valuta 9 10 2 2" xfId="40313" xr:uid="{00000000-0005-0000-0000-0000D3B20000}"/>
    <cellStyle name="Valuta 9 10 3" xfId="28896" xr:uid="{00000000-0005-0000-0000-0000D4B20000}"/>
    <cellStyle name="Valuta 9 11" xfId="11768" xr:uid="{00000000-0005-0000-0000-0000D5B20000}"/>
    <cellStyle name="Valuta 9 11 2" xfId="34605" xr:uid="{00000000-0005-0000-0000-0000D6B20000}"/>
    <cellStyle name="Valuta 9 12" xfId="23188" xr:uid="{00000000-0005-0000-0000-0000D7B20000}"/>
    <cellStyle name="Valuta 9 2" xfId="104" xr:uid="{00000000-0005-0000-0000-0000D8B20000}"/>
    <cellStyle name="Valuta 9 2 2" xfId="606" xr:uid="{00000000-0005-0000-0000-0000D9B20000}"/>
    <cellStyle name="Valuta 9 2 2 2" xfId="2187" xr:uid="{00000000-0005-0000-0000-0000DAB20000}"/>
    <cellStyle name="Valuta 9 2 2 2 2" xfId="5043" xr:uid="{00000000-0005-0000-0000-0000DBB20000}"/>
    <cellStyle name="Valuta 9 2 2 2 2 2" xfId="10751" xr:uid="{00000000-0005-0000-0000-0000DCB20000}"/>
    <cellStyle name="Valuta 9 2 2 2 2 2 2" xfId="22169" xr:uid="{00000000-0005-0000-0000-0000DDB20000}"/>
    <cellStyle name="Valuta 9 2 2 2 2 2 2 2" xfId="45006" xr:uid="{00000000-0005-0000-0000-0000DEB20000}"/>
    <cellStyle name="Valuta 9 2 2 2 2 2 3" xfId="33589" xr:uid="{00000000-0005-0000-0000-0000DFB20000}"/>
    <cellStyle name="Valuta 9 2 2 2 2 3" xfId="16461" xr:uid="{00000000-0005-0000-0000-0000E0B20000}"/>
    <cellStyle name="Valuta 9 2 2 2 2 3 2" xfId="39298" xr:uid="{00000000-0005-0000-0000-0000E1B20000}"/>
    <cellStyle name="Valuta 9 2 2 2 2 4" xfId="27881" xr:uid="{00000000-0005-0000-0000-0000E2B20000}"/>
    <cellStyle name="Valuta 9 2 2 2 3" xfId="7898" xr:uid="{00000000-0005-0000-0000-0000E3B20000}"/>
    <cellStyle name="Valuta 9 2 2 2 3 2" xfId="19315" xr:uid="{00000000-0005-0000-0000-0000E4B20000}"/>
    <cellStyle name="Valuta 9 2 2 2 3 2 2" xfId="42152" xr:uid="{00000000-0005-0000-0000-0000E5B20000}"/>
    <cellStyle name="Valuta 9 2 2 2 3 3" xfId="30735" xr:uid="{00000000-0005-0000-0000-0000E6B20000}"/>
    <cellStyle name="Valuta 9 2 2 2 4" xfId="13607" xr:uid="{00000000-0005-0000-0000-0000E7B20000}"/>
    <cellStyle name="Valuta 9 2 2 2 4 2" xfId="36444" xr:uid="{00000000-0005-0000-0000-0000E8B20000}"/>
    <cellStyle name="Valuta 9 2 2 2 5" xfId="25027" xr:uid="{00000000-0005-0000-0000-0000E9B20000}"/>
    <cellStyle name="Valuta 9 2 2 3" xfId="3616" xr:uid="{00000000-0005-0000-0000-0000EAB20000}"/>
    <cellStyle name="Valuta 9 2 2 3 2" xfId="9325" xr:uid="{00000000-0005-0000-0000-0000EBB20000}"/>
    <cellStyle name="Valuta 9 2 2 3 2 2" xfId="20742" xr:uid="{00000000-0005-0000-0000-0000ECB20000}"/>
    <cellStyle name="Valuta 9 2 2 3 2 2 2" xfId="43579" xr:uid="{00000000-0005-0000-0000-0000EDB20000}"/>
    <cellStyle name="Valuta 9 2 2 3 2 3" xfId="32162" xr:uid="{00000000-0005-0000-0000-0000EEB20000}"/>
    <cellStyle name="Valuta 9 2 2 3 3" xfId="15034" xr:uid="{00000000-0005-0000-0000-0000EFB20000}"/>
    <cellStyle name="Valuta 9 2 2 3 3 2" xfId="37871" xr:uid="{00000000-0005-0000-0000-0000F0B20000}"/>
    <cellStyle name="Valuta 9 2 2 3 4" xfId="26454" xr:uid="{00000000-0005-0000-0000-0000F1B20000}"/>
    <cellStyle name="Valuta 9 2 2 4" xfId="6471" xr:uid="{00000000-0005-0000-0000-0000F2B20000}"/>
    <cellStyle name="Valuta 9 2 2 4 2" xfId="17888" xr:uid="{00000000-0005-0000-0000-0000F3B20000}"/>
    <cellStyle name="Valuta 9 2 2 4 2 2" xfId="40725" xr:uid="{00000000-0005-0000-0000-0000F4B20000}"/>
    <cellStyle name="Valuta 9 2 2 4 3" xfId="29308" xr:uid="{00000000-0005-0000-0000-0000F5B20000}"/>
    <cellStyle name="Valuta 9 2 2 5" xfId="12180" xr:uid="{00000000-0005-0000-0000-0000F6B20000}"/>
    <cellStyle name="Valuta 9 2 2 5 2" xfId="35017" xr:uid="{00000000-0005-0000-0000-0000F7B20000}"/>
    <cellStyle name="Valuta 9 2 2 6" xfId="23600" xr:uid="{00000000-0005-0000-0000-0000F8B20000}"/>
    <cellStyle name="Valuta 9 2 3" xfId="1806" xr:uid="{00000000-0005-0000-0000-0000F9B20000}"/>
    <cellStyle name="Valuta 9 2 3 2" xfId="4662" xr:uid="{00000000-0005-0000-0000-0000FAB20000}"/>
    <cellStyle name="Valuta 9 2 3 2 2" xfId="10371" xr:uid="{00000000-0005-0000-0000-0000FBB20000}"/>
    <cellStyle name="Valuta 9 2 3 2 2 2" xfId="21788" xr:uid="{00000000-0005-0000-0000-0000FCB20000}"/>
    <cellStyle name="Valuta 9 2 3 2 2 2 2" xfId="44625" xr:uid="{00000000-0005-0000-0000-0000FDB20000}"/>
    <cellStyle name="Valuta 9 2 3 2 2 3" xfId="33208" xr:uid="{00000000-0005-0000-0000-0000FEB20000}"/>
    <cellStyle name="Valuta 9 2 3 2 3" xfId="16080" xr:uid="{00000000-0005-0000-0000-0000FFB20000}"/>
    <cellStyle name="Valuta 9 2 3 2 3 2" xfId="38917" xr:uid="{00000000-0005-0000-0000-000000B30000}"/>
    <cellStyle name="Valuta 9 2 3 2 4" xfId="27500" xr:uid="{00000000-0005-0000-0000-000001B30000}"/>
    <cellStyle name="Valuta 9 2 3 3" xfId="7517" xr:uid="{00000000-0005-0000-0000-000002B30000}"/>
    <cellStyle name="Valuta 9 2 3 3 2" xfId="18934" xr:uid="{00000000-0005-0000-0000-000003B30000}"/>
    <cellStyle name="Valuta 9 2 3 3 2 2" xfId="41771" xr:uid="{00000000-0005-0000-0000-000004B30000}"/>
    <cellStyle name="Valuta 9 2 3 3 3" xfId="30354" xr:uid="{00000000-0005-0000-0000-000005B30000}"/>
    <cellStyle name="Valuta 9 2 3 4" xfId="13226" xr:uid="{00000000-0005-0000-0000-000006B30000}"/>
    <cellStyle name="Valuta 9 2 3 4 2" xfId="36063" xr:uid="{00000000-0005-0000-0000-000007B30000}"/>
    <cellStyle name="Valuta 9 2 3 5" xfId="24646" xr:uid="{00000000-0005-0000-0000-000008B30000}"/>
    <cellStyle name="Valuta 9 2 4" xfId="3235" xr:uid="{00000000-0005-0000-0000-000009B30000}"/>
    <cellStyle name="Valuta 9 2 4 2" xfId="8944" xr:uid="{00000000-0005-0000-0000-00000AB30000}"/>
    <cellStyle name="Valuta 9 2 4 2 2" xfId="20361" xr:uid="{00000000-0005-0000-0000-00000BB30000}"/>
    <cellStyle name="Valuta 9 2 4 2 2 2" xfId="43198" xr:uid="{00000000-0005-0000-0000-00000CB30000}"/>
    <cellStyle name="Valuta 9 2 4 2 3" xfId="31781" xr:uid="{00000000-0005-0000-0000-00000DB30000}"/>
    <cellStyle name="Valuta 9 2 4 3" xfId="14653" xr:uid="{00000000-0005-0000-0000-00000EB30000}"/>
    <cellStyle name="Valuta 9 2 4 3 2" xfId="37490" xr:uid="{00000000-0005-0000-0000-00000FB30000}"/>
    <cellStyle name="Valuta 9 2 4 4" xfId="26073" xr:uid="{00000000-0005-0000-0000-000010B30000}"/>
    <cellStyle name="Valuta 9 2 5" xfId="6090" xr:uid="{00000000-0005-0000-0000-000011B30000}"/>
    <cellStyle name="Valuta 9 2 5 2" xfId="17507" xr:uid="{00000000-0005-0000-0000-000012B30000}"/>
    <cellStyle name="Valuta 9 2 5 2 2" xfId="40344" xr:uid="{00000000-0005-0000-0000-000013B30000}"/>
    <cellStyle name="Valuta 9 2 5 3" xfId="28927" xr:uid="{00000000-0005-0000-0000-000014B30000}"/>
    <cellStyle name="Valuta 9 2 6" xfId="11799" xr:uid="{00000000-0005-0000-0000-000015B30000}"/>
    <cellStyle name="Valuta 9 2 6 2" xfId="34636" xr:uid="{00000000-0005-0000-0000-000016B30000}"/>
    <cellStyle name="Valuta 9 2 7" xfId="23219" xr:uid="{00000000-0005-0000-0000-000017B30000}"/>
    <cellStyle name="Valuta 9 3" xfId="869" xr:uid="{00000000-0005-0000-0000-000018B30000}"/>
    <cellStyle name="Valuta 9 3 2" xfId="2404" xr:uid="{00000000-0005-0000-0000-000019B30000}"/>
    <cellStyle name="Valuta 9 3 2 2" xfId="5260" xr:uid="{00000000-0005-0000-0000-00001AB30000}"/>
    <cellStyle name="Valuta 9 3 2 2 2" xfId="10968" xr:uid="{00000000-0005-0000-0000-00001BB30000}"/>
    <cellStyle name="Valuta 9 3 2 2 2 2" xfId="22386" xr:uid="{00000000-0005-0000-0000-00001CB30000}"/>
    <cellStyle name="Valuta 9 3 2 2 2 2 2" xfId="45223" xr:uid="{00000000-0005-0000-0000-00001DB30000}"/>
    <cellStyle name="Valuta 9 3 2 2 2 3" xfId="33806" xr:uid="{00000000-0005-0000-0000-00001EB30000}"/>
    <cellStyle name="Valuta 9 3 2 2 3" xfId="16678" xr:uid="{00000000-0005-0000-0000-00001FB30000}"/>
    <cellStyle name="Valuta 9 3 2 2 3 2" xfId="39515" xr:uid="{00000000-0005-0000-0000-000020B30000}"/>
    <cellStyle name="Valuta 9 3 2 2 4" xfId="28098" xr:uid="{00000000-0005-0000-0000-000021B30000}"/>
    <cellStyle name="Valuta 9 3 2 3" xfId="8115" xr:uid="{00000000-0005-0000-0000-000022B30000}"/>
    <cellStyle name="Valuta 9 3 2 3 2" xfId="19532" xr:uid="{00000000-0005-0000-0000-000023B30000}"/>
    <cellStyle name="Valuta 9 3 2 3 2 2" xfId="42369" xr:uid="{00000000-0005-0000-0000-000024B30000}"/>
    <cellStyle name="Valuta 9 3 2 3 3" xfId="30952" xr:uid="{00000000-0005-0000-0000-000025B30000}"/>
    <cellStyle name="Valuta 9 3 2 4" xfId="13824" xr:uid="{00000000-0005-0000-0000-000026B30000}"/>
    <cellStyle name="Valuta 9 3 2 4 2" xfId="36661" xr:uid="{00000000-0005-0000-0000-000027B30000}"/>
    <cellStyle name="Valuta 9 3 2 5" xfId="25244" xr:uid="{00000000-0005-0000-0000-000028B30000}"/>
    <cellStyle name="Valuta 9 3 3" xfId="3833" xr:uid="{00000000-0005-0000-0000-000029B30000}"/>
    <cellStyle name="Valuta 9 3 3 2" xfId="9542" xr:uid="{00000000-0005-0000-0000-00002AB30000}"/>
    <cellStyle name="Valuta 9 3 3 2 2" xfId="20959" xr:uid="{00000000-0005-0000-0000-00002BB30000}"/>
    <cellStyle name="Valuta 9 3 3 2 2 2" xfId="43796" xr:uid="{00000000-0005-0000-0000-00002CB30000}"/>
    <cellStyle name="Valuta 9 3 3 2 3" xfId="32379" xr:uid="{00000000-0005-0000-0000-00002DB30000}"/>
    <cellStyle name="Valuta 9 3 3 3" xfId="15251" xr:uid="{00000000-0005-0000-0000-00002EB30000}"/>
    <cellStyle name="Valuta 9 3 3 3 2" xfId="38088" xr:uid="{00000000-0005-0000-0000-00002FB30000}"/>
    <cellStyle name="Valuta 9 3 3 4" xfId="26671" xr:uid="{00000000-0005-0000-0000-000030B30000}"/>
    <cellStyle name="Valuta 9 3 4" xfId="6688" xr:uid="{00000000-0005-0000-0000-000031B30000}"/>
    <cellStyle name="Valuta 9 3 4 2" xfId="18105" xr:uid="{00000000-0005-0000-0000-000032B30000}"/>
    <cellStyle name="Valuta 9 3 4 2 2" xfId="40942" xr:uid="{00000000-0005-0000-0000-000033B30000}"/>
    <cellStyle name="Valuta 9 3 4 3" xfId="29525" xr:uid="{00000000-0005-0000-0000-000034B30000}"/>
    <cellStyle name="Valuta 9 3 5" xfId="12397" xr:uid="{00000000-0005-0000-0000-000035B30000}"/>
    <cellStyle name="Valuta 9 3 5 2" xfId="35234" xr:uid="{00000000-0005-0000-0000-000036B30000}"/>
    <cellStyle name="Valuta 9 3 6" xfId="23817" xr:uid="{00000000-0005-0000-0000-000037B30000}"/>
    <cellStyle name="Valuta 9 4" xfId="1116" xr:uid="{00000000-0005-0000-0000-000038B30000}"/>
    <cellStyle name="Valuta 9 4 2" xfId="2621" xr:uid="{00000000-0005-0000-0000-000039B30000}"/>
    <cellStyle name="Valuta 9 4 2 2" xfId="5477" xr:uid="{00000000-0005-0000-0000-00003AB30000}"/>
    <cellStyle name="Valuta 9 4 2 2 2" xfId="11185" xr:uid="{00000000-0005-0000-0000-00003BB30000}"/>
    <cellStyle name="Valuta 9 4 2 2 2 2" xfId="22603" xr:uid="{00000000-0005-0000-0000-00003CB30000}"/>
    <cellStyle name="Valuta 9 4 2 2 2 2 2" xfId="45440" xr:uid="{00000000-0005-0000-0000-00003DB30000}"/>
    <cellStyle name="Valuta 9 4 2 2 2 3" xfId="34023" xr:uid="{00000000-0005-0000-0000-00003EB30000}"/>
    <cellStyle name="Valuta 9 4 2 2 3" xfId="16895" xr:uid="{00000000-0005-0000-0000-00003FB30000}"/>
    <cellStyle name="Valuta 9 4 2 2 3 2" xfId="39732" xr:uid="{00000000-0005-0000-0000-000040B30000}"/>
    <cellStyle name="Valuta 9 4 2 2 4" xfId="28315" xr:uid="{00000000-0005-0000-0000-000041B30000}"/>
    <cellStyle name="Valuta 9 4 2 3" xfId="8332" xr:uid="{00000000-0005-0000-0000-000042B30000}"/>
    <cellStyle name="Valuta 9 4 2 3 2" xfId="19749" xr:uid="{00000000-0005-0000-0000-000043B30000}"/>
    <cellStyle name="Valuta 9 4 2 3 2 2" xfId="42586" xr:uid="{00000000-0005-0000-0000-000044B30000}"/>
    <cellStyle name="Valuta 9 4 2 3 3" xfId="31169" xr:uid="{00000000-0005-0000-0000-000045B30000}"/>
    <cellStyle name="Valuta 9 4 2 4" xfId="14041" xr:uid="{00000000-0005-0000-0000-000046B30000}"/>
    <cellStyle name="Valuta 9 4 2 4 2" xfId="36878" xr:uid="{00000000-0005-0000-0000-000047B30000}"/>
    <cellStyle name="Valuta 9 4 2 5" xfId="25461" xr:uid="{00000000-0005-0000-0000-000048B30000}"/>
    <cellStyle name="Valuta 9 4 3" xfId="4050" xr:uid="{00000000-0005-0000-0000-000049B30000}"/>
    <cellStyle name="Valuta 9 4 3 2" xfId="9759" xr:uid="{00000000-0005-0000-0000-00004AB30000}"/>
    <cellStyle name="Valuta 9 4 3 2 2" xfId="21176" xr:uid="{00000000-0005-0000-0000-00004BB30000}"/>
    <cellStyle name="Valuta 9 4 3 2 2 2" xfId="44013" xr:uid="{00000000-0005-0000-0000-00004CB30000}"/>
    <cellStyle name="Valuta 9 4 3 2 3" xfId="32596" xr:uid="{00000000-0005-0000-0000-00004DB30000}"/>
    <cellStyle name="Valuta 9 4 3 3" xfId="15468" xr:uid="{00000000-0005-0000-0000-00004EB30000}"/>
    <cellStyle name="Valuta 9 4 3 3 2" xfId="38305" xr:uid="{00000000-0005-0000-0000-00004FB30000}"/>
    <cellStyle name="Valuta 9 4 3 4" xfId="26888" xr:uid="{00000000-0005-0000-0000-000050B30000}"/>
    <cellStyle name="Valuta 9 4 4" xfId="6905" xr:uid="{00000000-0005-0000-0000-000051B30000}"/>
    <cellStyle name="Valuta 9 4 4 2" xfId="18322" xr:uid="{00000000-0005-0000-0000-000052B30000}"/>
    <cellStyle name="Valuta 9 4 4 2 2" xfId="41159" xr:uid="{00000000-0005-0000-0000-000053B30000}"/>
    <cellStyle name="Valuta 9 4 4 3" xfId="29742" xr:uid="{00000000-0005-0000-0000-000054B30000}"/>
    <cellStyle name="Valuta 9 4 5" xfId="12614" xr:uid="{00000000-0005-0000-0000-000055B30000}"/>
    <cellStyle name="Valuta 9 4 5 2" xfId="35451" xr:uid="{00000000-0005-0000-0000-000056B30000}"/>
    <cellStyle name="Valuta 9 4 6" xfId="24034" xr:uid="{00000000-0005-0000-0000-000057B30000}"/>
    <cellStyle name="Valuta 9 5" xfId="1363" xr:uid="{00000000-0005-0000-0000-000058B30000}"/>
    <cellStyle name="Valuta 9 5 2" xfId="2838" xr:uid="{00000000-0005-0000-0000-000059B30000}"/>
    <cellStyle name="Valuta 9 5 2 2" xfId="5694" xr:uid="{00000000-0005-0000-0000-00005AB30000}"/>
    <cellStyle name="Valuta 9 5 2 2 2" xfId="11402" xr:uid="{00000000-0005-0000-0000-00005BB30000}"/>
    <cellStyle name="Valuta 9 5 2 2 2 2" xfId="22820" xr:uid="{00000000-0005-0000-0000-00005CB30000}"/>
    <cellStyle name="Valuta 9 5 2 2 2 2 2" xfId="45657" xr:uid="{00000000-0005-0000-0000-00005DB30000}"/>
    <cellStyle name="Valuta 9 5 2 2 2 3" xfId="34240" xr:uid="{00000000-0005-0000-0000-00005EB30000}"/>
    <cellStyle name="Valuta 9 5 2 2 3" xfId="17112" xr:uid="{00000000-0005-0000-0000-00005FB30000}"/>
    <cellStyle name="Valuta 9 5 2 2 3 2" xfId="39949" xr:uid="{00000000-0005-0000-0000-000060B30000}"/>
    <cellStyle name="Valuta 9 5 2 2 4" xfId="28532" xr:uid="{00000000-0005-0000-0000-000061B30000}"/>
    <cellStyle name="Valuta 9 5 2 3" xfId="8549" xr:uid="{00000000-0005-0000-0000-000062B30000}"/>
    <cellStyle name="Valuta 9 5 2 3 2" xfId="19966" xr:uid="{00000000-0005-0000-0000-000063B30000}"/>
    <cellStyle name="Valuta 9 5 2 3 2 2" xfId="42803" xr:uid="{00000000-0005-0000-0000-000064B30000}"/>
    <cellStyle name="Valuta 9 5 2 3 3" xfId="31386" xr:uid="{00000000-0005-0000-0000-000065B30000}"/>
    <cellStyle name="Valuta 9 5 2 4" xfId="14258" xr:uid="{00000000-0005-0000-0000-000066B30000}"/>
    <cellStyle name="Valuta 9 5 2 4 2" xfId="37095" xr:uid="{00000000-0005-0000-0000-000067B30000}"/>
    <cellStyle name="Valuta 9 5 2 5" xfId="25678" xr:uid="{00000000-0005-0000-0000-000068B30000}"/>
    <cellStyle name="Valuta 9 5 3" xfId="4267" xr:uid="{00000000-0005-0000-0000-000069B30000}"/>
    <cellStyle name="Valuta 9 5 3 2" xfId="9976" xr:uid="{00000000-0005-0000-0000-00006AB30000}"/>
    <cellStyle name="Valuta 9 5 3 2 2" xfId="21393" xr:uid="{00000000-0005-0000-0000-00006BB30000}"/>
    <cellStyle name="Valuta 9 5 3 2 2 2" xfId="44230" xr:uid="{00000000-0005-0000-0000-00006CB30000}"/>
    <cellStyle name="Valuta 9 5 3 2 3" xfId="32813" xr:uid="{00000000-0005-0000-0000-00006DB30000}"/>
    <cellStyle name="Valuta 9 5 3 3" xfId="15685" xr:uid="{00000000-0005-0000-0000-00006EB30000}"/>
    <cellStyle name="Valuta 9 5 3 3 2" xfId="38522" xr:uid="{00000000-0005-0000-0000-00006FB30000}"/>
    <cellStyle name="Valuta 9 5 3 4" xfId="27105" xr:uid="{00000000-0005-0000-0000-000070B30000}"/>
    <cellStyle name="Valuta 9 5 4" xfId="7122" xr:uid="{00000000-0005-0000-0000-000071B30000}"/>
    <cellStyle name="Valuta 9 5 4 2" xfId="18539" xr:uid="{00000000-0005-0000-0000-000072B30000}"/>
    <cellStyle name="Valuta 9 5 4 2 2" xfId="41376" xr:uid="{00000000-0005-0000-0000-000073B30000}"/>
    <cellStyle name="Valuta 9 5 4 3" xfId="29959" xr:uid="{00000000-0005-0000-0000-000074B30000}"/>
    <cellStyle name="Valuta 9 5 5" xfId="12831" xr:uid="{00000000-0005-0000-0000-000075B30000}"/>
    <cellStyle name="Valuta 9 5 5 2" xfId="35668" xr:uid="{00000000-0005-0000-0000-000076B30000}"/>
    <cellStyle name="Valuta 9 5 6" xfId="24251" xr:uid="{00000000-0005-0000-0000-000077B30000}"/>
    <cellStyle name="Valuta 9 6" xfId="1610" xr:uid="{00000000-0005-0000-0000-000078B30000}"/>
    <cellStyle name="Valuta 9 6 2" xfId="3055" xr:uid="{00000000-0005-0000-0000-000079B30000}"/>
    <cellStyle name="Valuta 9 6 2 2" xfId="5911" xr:uid="{00000000-0005-0000-0000-00007AB30000}"/>
    <cellStyle name="Valuta 9 6 2 2 2" xfId="11619" xr:uid="{00000000-0005-0000-0000-00007BB30000}"/>
    <cellStyle name="Valuta 9 6 2 2 2 2" xfId="23037" xr:uid="{00000000-0005-0000-0000-00007CB30000}"/>
    <cellStyle name="Valuta 9 6 2 2 2 2 2" xfId="45874" xr:uid="{00000000-0005-0000-0000-00007DB30000}"/>
    <cellStyle name="Valuta 9 6 2 2 2 3" xfId="34457" xr:uid="{00000000-0005-0000-0000-00007EB30000}"/>
    <cellStyle name="Valuta 9 6 2 2 3" xfId="17329" xr:uid="{00000000-0005-0000-0000-00007FB30000}"/>
    <cellStyle name="Valuta 9 6 2 2 3 2" xfId="40166" xr:uid="{00000000-0005-0000-0000-000080B30000}"/>
    <cellStyle name="Valuta 9 6 2 2 4" xfId="28749" xr:uid="{00000000-0005-0000-0000-000081B30000}"/>
    <cellStyle name="Valuta 9 6 2 3" xfId="8766" xr:uid="{00000000-0005-0000-0000-000082B30000}"/>
    <cellStyle name="Valuta 9 6 2 3 2" xfId="20183" xr:uid="{00000000-0005-0000-0000-000083B30000}"/>
    <cellStyle name="Valuta 9 6 2 3 2 2" xfId="43020" xr:uid="{00000000-0005-0000-0000-000084B30000}"/>
    <cellStyle name="Valuta 9 6 2 3 3" xfId="31603" xr:uid="{00000000-0005-0000-0000-000085B30000}"/>
    <cellStyle name="Valuta 9 6 2 4" xfId="14475" xr:uid="{00000000-0005-0000-0000-000086B30000}"/>
    <cellStyle name="Valuta 9 6 2 4 2" xfId="37312" xr:uid="{00000000-0005-0000-0000-000087B30000}"/>
    <cellStyle name="Valuta 9 6 2 5" xfId="25895" xr:uid="{00000000-0005-0000-0000-000088B30000}"/>
    <cellStyle name="Valuta 9 6 3" xfId="4484" xr:uid="{00000000-0005-0000-0000-000089B30000}"/>
    <cellStyle name="Valuta 9 6 3 2" xfId="10193" xr:uid="{00000000-0005-0000-0000-00008AB30000}"/>
    <cellStyle name="Valuta 9 6 3 2 2" xfId="21610" xr:uid="{00000000-0005-0000-0000-00008BB30000}"/>
    <cellStyle name="Valuta 9 6 3 2 2 2" xfId="44447" xr:uid="{00000000-0005-0000-0000-00008CB30000}"/>
    <cellStyle name="Valuta 9 6 3 2 3" xfId="33030" xr:uid="{00000000-0005-0000-0000-00008DB30000}"/>
    <cellStyle name="Valuta 9 6 3 3" xfId="15902" xr:uid="{00000000-0005-0000-0000-00008EB30000}"/>
    <cellStyle name="Valuta 9 6 3 3 2" xfId="38739" xr:uid="{00000000-0005-0000-0000-00008FB30000}"/>
    <cellStyle name="Valuta 9 6 3 4" xfId="27322" xr:uid="{00000000-0005-0000-0000-000090B30000}"/>
    <cellStyle name="Valuta 9 6 4" xfId="7339" xr:uid="{00000000-0005-0000-0000-000091B30000}"/>
    <cellStyle name="Valuta 9 6 4 2" xfId="18756" xr:uid="{00000000-0005-0000-0000-000092B30000}"/>
    <cellStyle name="Valuta 9 6 4 2 2" xfId="41593" xr:uid="{00000000-0005-0000-0000-000093B30000}"/>
    <cellStyle name="Valuta 9 6 4 3" xfId="30176" xr:uid="{00000000-0005-0000-0000-000094B30000}"/>
    <cellStyle name="Valuta 9 6 5" xfId="13048" xr:uid="{00000000-0005-0000-0000-000095B30000}"/>
    <cellStyle name="Valuta 9 6 5 2" xfId="35885" xr:uid="{00000000-0005-0000-0000-000096B30000}"/>
    <cellStyle name="Valuta 9 6 6" xfId="24468" xr:uid="{00000000-0005-0000-0000-000097B30000}"/>
    <cellStyle name="Valuta 9 7" xfId="338" xr:uid="{00000000-0005-0000-0000-000098B30000}"/>
    <cellStyle name="Valuta 9 7 2" xfId="1964" xr:uid="{00000000-0005-0000-0000-000099B30000}"/>
    <cellStyle name="Valuta 9 7 2 2" xfId="4820" xr:uid="{00000000-0005-0000-0000-00009AB30000}"/>
    <cellStyle name="Valuta 9 7 2 2 2" xfId="10529" xr:uid="{00000000-0005-0000-0000-00009BB30000}"/>
    <cellStyle name="Valuta 9 7 2 2 2 2" xfId="21946" xr:uid="{00000000-0005-0000-0000-00009CB30000}"/>
    <cellStyle name="Valuta 9 7 2 2 2 2 2" xfId="44783" xr:uid="{00000000-0005-0000-0000-00009DB30000}"/>
    <cellStyle name="Valuta 9 7 2 2 2 3" xfId="33366" xr:uid="{00000000-0005-0000-0000-00009EB30000}"/>
    <cellStyle name="Valuta 9 7 2 2 3" xfId="16238" xr:uid="{00000000-0005-0000-0000-00009FB30000}"/>
    <cellStyle name="Valuta 9 7 2 2 3 2" xfId="39075" xr:uid="{00000000-0005-0000-0000-0000A0B30000}"/>
    <cellStyle name="Valuta 9 7 2 2 4" xfId="27658" xr:uid="{00000000-0005-0000-0000-0000A1B30000}"/>
    <cellStyle name="Valuta 9 7 2 3" xfId="7675" xr:uid="{00000000-0005-0000-0000-0000A2B30000}"/>
    <cellStyle name="Valuta 9 7 2 3 2" xfId="19092" xr:uid="{00000000-0005-0000-0000-0000A3B30000}"/>
    <cellStyle name="Valuta 9 7 2 3 2 2" xfId="41929" xr:uid="{00000000-0005-0000-0000-0000A4B30000}"/>
    <cellStyle name="Valuta 9 7 2 3 3" xfId="30512" xr:uid="{00000000-0005-0000-0000-0000A5B30000}"/>
    <cellStyle name="Valuta 9 7 2 4" xfId="13384" xr:uid="{00000000-0005-0000-0000-0000A6B30000}"/>
    <cellStyle name="Valuta 9 7 2 4 2" xfId="36221" xr:uid="{00000000-0005-0000-0000-0000A7B30000}"/>
    <cellStyle name="Valuta 9 7 2 5" xfId="24804" xr:uid="{00000000-0005-0000-0000-0000A8B30000}"/>
    <cellStyle name="Valuta 9 7 3" xfId="3393" xr:uid="{00000000-0005-0000-0000-0000A9B30000}"/>
    <cellStyle name="Valuta 9 7 3 2" xfId="9102" xr:uid="{00000000-0005-0000-0000-0000AAB30000}"/>
    <cellStyle name="Valuta 9 7 3 2 2" xfId="20519" xr:uid="{00000000-0005-0000-0000-0000ABB30000}"/>
    <cellStyle name="Valuta 9 7 3 2 2 2" xfId="43356" xr:uid="{00000000-0005-0000-0000-0000ACB30000}"/>
    <cellStyle name="Valuta 9 7 3 2 3" xfId="31939" xr:uid="{00000000-0005-0000-0000-0000ADB30000}"/>
    <cellStyle name="Valuta 9 7 3 3" xfId="14811" xr:uid="{00000000-0005-0000-0000-0000AEB30000}"/>
    <cellStyle name="Valuta 9 7 3 3 2" xfId="37648" xr:uid="{00000000-0005-0000-0000-0000AFB30000}"/>
    <cellStyle name="Valuta 9 7 3 4" xfId="26231" xr:uid="{00000000-0005-0000-0000-0000B0B30000}"/>
    <cellStyle name="Valuta 9 7 4" xfId="6248" xr:uid="{00000000-0005-0000-0000-0000B1B30000}"/>
    <cellStyle name="Valuta 9 7 4 2" xfId="17665" xr:uid="{00000000-0005-0000-0000-0000B2B30000}"/>
    <cellStyle name="Valuta 9 7 4 2 2" xfId="40502" xr:uid="{00000000-0005-0000-0000-0000B3B30000}"/>
    <cellStyle name="Valuta 9 7 4 3" xfId="29085" xr:uid="{00000000-0005-0000-0000-0000B4B30000}"/>
    <cellStyle name="Valuta 9 7 5" xfId="11957" xr:uid="{00000000-0005-0000-0000-0000B5B30000}"/>
    <cellStyle name="Valuta 9 7 5 2" xfId="34794" xr:uid="{00000000-0005-0000-0000-0000B6B30000}"/>
    <cellStyle name="Valuta 9 7 6" xfId="23377" xr:uid="{00000000-0005-0000-0000-0000B7B30000}"/>
    <cellStyle name="Valuta 9 8" xfId="1775" xr:uid="{00000000-0005-0000-0000-0000B8B30000}"/>
    <cellStyle name="Valuta 9 8 2" xfId="4631" xr:uid="{00000000-0005-0000-0000-0000B9B30000}"/>
    <cellStyle name="Valuta 9 8 2 2" xfId="10340" xr:uid="{00000000-0005-0000-0000-0000BAB30000}"/>
    <cellStyle name="Valuta 9 8 2 2 2" xfId="21757" xr:uid="{00000000-0005-0000-0000-0000BBB30000}"/>
    <cellStyle name="Valuta 9 8 2 2 2 2" xfId="44594" xr:uid="{00000000-0005-0000-0000-0000BCB30000}"/>
    <cellStyle name="Valuta 9 8 2 2 3" xfId="33177" xr:uid="{00000000-0005-0000-0000-0000BDB30000}"/>
    <cellStyle name="Valuta 9 8 2 3" xfId="16049" xr:uid="{00000000-0005-0000-0000-0000BEB30000}"/>
    <cellStyle name="Valuta 9 8 2 3 2" xfId="38886" xr:uid="{00000000-0005-0000-0000-0000BFB30000}"/>
    <cellStyle name="Valuta 9 8 2 4" xfId="27469" xr:uid="{00000000-0005-0000-0000-0000C0B30000}"/>
    <cellStyle name="Valuta 9 8 3" xfId="7486" xr:uid="{00000000-0005-0000-0000-0000C1B30000}"/>
    <cellStyle name="Valuta 9 8 3 2" xfId="18903" xr:uid="{00000000-0005-0000-0000-0000C2B30000}"/>
    <cellStyle name="Valuta 9 8 3 2 2" xfId="41740" xr:uid="{00000000-0005-0000-0000-0000C3B30000}"/>
    <cellStyle name="Valuta 9 8 3 3" xfId="30323" xr:uid="{00000000-0005-0000-0000-0000C4B30000}"/>
    <cellStyle name="Valuta 9 8 4" xfId="13195" xr:uid="{00000000-0005-0000-0000-0000C5B30000}"/>
    <cellStyle name="Valuta 9 8 4 2" xfId="36032" xr:uid="{00000000-0005-0000-0000-0000C6B30000}"/>
    <cellStyle name="Valuta 9 8 5" xfId="24615" xr:uid="{00000000-0005-0000-0000-0000C7B30000}"/>
    <cellStyle name="Valuta 9 9" xfId="3204" xr:uid="{00000000-0005-0000-0000-0000C8B30000}"/>
    <cellStyle name="Valuta 9 9 2" xfId="8913" xr:uid="{00000000-0005-0000-0000-0000C9B30000}"/>
    <cellStyle name="Valuta 9 9 2 2" xfId="20330" xr:uid="{00000000-0005-0000-0000-0000CAB30000}"/>
    <cellStyle name="Valuta 9 9 2 2 2" xfId="43167" xr:uid="{00000000-0005-0000-0000-0000CBB30000}"/>
    <cellStyle name="Valuta 9 9 2 3" xfId="31750" xr:uid="{00000000-0005-0000-0000-0000CCB30000}"/>
    <cellStyle name="Valuta 9 9 3" xfId="14622" xr:uid="{00000000-0005-0000-0000-0000CDB30000}"/>
    <cellStyle name="Valuta 9 9 3 2" xfId="37459" xr:uid="{00000000-0005-0000-0000-0000CEB30000}"/>
    <cellStyle name="Valuta 9 9 4" xfId="26042" xr:uid="{00000000-0005-0000-0000-0000CFB30000}"/>
  </cellStyles>
  <dxfs count="11">
    <dxf>
      <fill>
        <patternFill>
          <bgColor rgb="FF00B050"/>
        </patternFill>
      </fill>
    </dxf>
    <dxf>
      <fill>
        <patternFill>
          <bgColor rgb="FF92D050"/>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rgb="FFFF0000"/>
        </patternFill>
      </fill>
    </dxf>
    <dxf>
      <fill>
        <patternFill patternType="darkGrid">
          <bgColor rgb="FFFF0000"/>
        </patternFill>
      </fill>
    </dxf>
    <dxf>
      <font>
        <u val="double"/>
      </font>
      <fill>
        <patternFill>
          <bgColor theme="0" tint="-0.24994659260841701"/>
        </patternFill>
      </fill>
    </dxf>
    <dxf>
      <fill>
        <patternFill>
          <bgColor theme="0" tint="-0.499984740745262"/>
        </patternFill>
      </fill>
    </dxf>
    <dxf>
      <fill>
        <patternFill>
          <bgColor theme="1" tint="0.24994659260841701"/>
        </patternFill>
      </fill>
    </dxf>
    <dxf>
      <fill>
        <patternFill>
          <bgColor theme="3"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0</xdr:colOff>
      <xdr:row>877</xdr:row>
      <xdr:rowOff>0</xdr:rowOff>
    </xdr:from>
    <xdr:ext cx="47625" cy="9525"/>
    <xdr:pic>
      <xdr:nvPicPr>
        <xdr:cNvPr id="5148" name="Picture 1406" descr="spacer">
          <a:extLst>
            <a:ext uri="{FF2B5EF4-FFF2-40B4-BE49-F238E27FC236}">
              <a16:creationId xmlns:a16="http://schemas.microsoft.com/office/drawing/2014/main" id="{A63BF2A9-A0AF-45D2-97BD-77306FF3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49" name="Picture 1407" descr="spacer">
          <a:extLst>
            <a:ext uri="{FF2B5EF4-FFF2-40B4-BE49-F238E27FC236}">
              <a16:creationId xmlns:a16="http://schemas.microsoft.com/office/drawing/2014/main" id="{9D675715-505C-470A-9A18-504147DA6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0" name="Picture 1418" descr="spacer">
          <a:extLst>
            <a:ext uri="{FF2B5EF4-FFF2-40B4-BE49-F238E27FC236}">
              <a16:creationId xmlns:a16="http://schemas.microsoft.com/office/drawing/2014/main" id="{B9CB68A8-733C-4CED-A1C9-1E05D1860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1" name="Picture 1419" descr="spacer">
          <a:extLst>
            <a:ext uri="{FF2B5EF4-FFF2-40B4-BE49-F238E27FC236}">
              <a16:creationId xmlns:a16="http://schemas.microsoft.com/office/drawing/2014/main" id="{57D7047B-E823-4146-9510-C3C343310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2" name="Picture 1750" descr="spacer">
          <a:extLst>
            <a:ext uri="{FF2B5EF4-FFF2-40B4-BE49-F238E27FC236}">
              <a16:creationId xmlns:a16="http://schemas.microsoft.com/office/drawing/2014/main" id="{247BF583-99DE-4C16-8ADE-0529660D0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3" name="Picture 1751" descr="spacer">
          <a:extLst>
            <a:ext uri="{FF2B5EF4-FFF2-40B4-BE49-F238E27FC236}">
              <a16:creationId xmlns:a16="http://schemas.microsoft.com/office/drawing/2014/main" id="{442E1A3E-A497-4084-B9BD-5B77016F2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4" name="Picture 1752" descr="spacer">
          <a:extLst>
            <a:ext uri="{FF2B5EF4-FFF2-40B4-BE49-F238E27FC236}">
              <a16:creationId xmlns:a16="http://schemas.microsoft.com/office/drawing/2014/main" id="{DD26EF0F-61C7-4D98-8183-1959016AA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5" name="Picture 1753" descr="spacer">
          <a:extLst>
            <a:ext uri="{FF2B5EF4-FFF2-40B4-BE49-F238E27FC236}">
              <a16:creationId xmlns:a16="http://schemas.microsoft.com/office/drawing/2014/main" id="{EE2CE188-3482-45C9-B805-557718BB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6" name="Picture 1754" descr="spacer">
          <a:extLst>
            <a:ext uri="{FF2B5EF4-FFF2-40B4-BE49-F238E27FC236}">
              <a16:creationId xmlns:a16="http://schemas.microsoft.com/office/drawing/2014/main" id="{17016929-F50B-491B-B165-7BE35A625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7" name="Picture 1755" descr="spacer">
          <a:extLst>
            <a:ext uri="{FF2B5EF4-FFF2-40B4-BE49-F238E27FC236}">
              <a16:creationId xmlns:a16="http://schemas.microsoft.com/office/drawing/2014/main" id="{9F86EE4C-0DD9-4DBC-A73B-8BFDD7E88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8" name="Picture 1756" descr="spacer">
          <a:extLst>
            <a:ext uri="{FF2B5EF4-FFF2-40B4-BE49-F238E27FC236}">
              <a16:creationId xmlns:a16="http://schemas.microsoft.com/office/drawing/2014/main" id="{E32B5542-02B5-4252-8E0E-C148EB314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59" name="Picture 1757" descr="spacer">
          <a:extLst>
            <a:ext uri="{FF2B5EF4-FFF2-40B4-BE49-F238E27FC236}">
              <a16:creationId xmlns:a16="http://schemas.microsoft.com/office/drawing/2014/main" id="{55836C5D-A673-40D5-9DCF-AB8C69799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0" name="Picture 1758" descr="spacer">
          <a:extLst>
            <a:ext uri="{FF2B5EF4-FFF2-40B4-BE49-F238E27FC236}">
              <a16:creationId xmlns:a16="http://schemas.microsoft.com/office/drawing/2014/main" id="{57986511-DDA3-4439-8C76-BA84E424D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1" name="Picture 1759" descr="spacer">
          <a:extLst>
            <a:ext uri="{FF2B5EF4-FFF2-40B4-BE49-F238E27FC236}">
              <a16:creationId xmlns:a16="http://schemas.microsoft.com/office/drawing/2014/main" id="{E3CF5FA4-8D14-42F8-A838-CF15A4E38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2" name="Picture 1760" descr="spacer">
          <a:extLst>
            <a:ext uri="{FF2B5EF4-FFF2-40B4-BE49-F238E27FC236}">
              <a16:creationId xmlns:a16="http://schemas.microsoft.com/office/drawing/2014/main" id="{4B9278B5-C3A0-42C2-BDBD-93B9BECE5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3" name="Picture 1761" descr="spacer">
          <a:extLst>
            <a:ext uri="{FF2B5EF4-FFF2-40B4-BE49-F238E27FC236}">
              <a16:creationId xmlns:a16="http://schemas.microsoft.com/office/drawing/2014/main" id="{759E1DE8-ED4C-4C4B-9633-A2E927882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4" name="Picture 1762" descr="spacer">
          <a:extLst>
            <a:ext uri="{FF2B5EF4-FFF2-40B4-BE49-F238E27FC236}">
              <a16:creationId xmlns:a16="http://schemas.microsoft.com/office/drawing/2014/main" id="{8D80DBCB-9E92-42BE-8EF8-3CC4B607A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5" name="Picture 1763" descr="spacer">
          <a:extLst>
            <a:ext uri="{FF2B5EF4-FFF2-40B4-BE49-F238E27FC236}">
              <a16:creationId xmlns:a16="http://schemas.microsoft.com/office/drawing/2014/main" id="{75A049B9-4665-4DED-AA12-FAFAFBBC8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6" name="Picture 1764" descr="spacer">
          <a:extLst>
            <a:ext uri="{FF2B5EF4-FFF2-40B4-BE49-F238E27FC236}">
              <a16:creationId xmlns:a16="http://schemas.microsoft.com/office/drawing/2014/main" id="{2FDD90DE-AF3A-4D96-BF77-99B3B7934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7" name="Picture 1765" descr="spacer">
          <a:extLst>
            <a:ext uri="{FF2B5EF4-FFF2-40B4-BE49-F238E27FC236}">
              <a16:creationId xmlns:a16="http://schemas.microsoft.com/office/drawing/2014/main" id="{C93EC0AF-D0B0-4E11-A5F5-524D6A2BB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8" name="Picture 7919" descr="spacer">
          <a:extLst>
            <a:ext uri="{FF2B5EF4-FFF2-40B4-BE49-F238E27FC236}">
              <a16:creationId xmlns:a16="http://schemas.microsoft.com/office/drawing/2014/main" id="{873854E9-7D8C-4EA3-9F4A-710530BE8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69" name="Picture 7920" descr="spacer">
          <a:extLst>
            <a:ext uri="{FF2B5EF4-FFF2-40B4-BE49-F238E27FC236}">
              <a16:creationId xmlns:a16="http://schemas.microsoft.com/office/drawing/2014/main" id="{F7B83E74-2679-46F7-AD46-8974A379F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0" name="Picture 7921" descr="spacer">
          <a:extLst>
            <a:ext uri="{FF2B5EF4-FFF2-40B4-BE49-F238E27FC236}">
              <a16:creationId xmlns:a16="http://schemas.microsoft.com/office/drawing/2014/main" id="{014DB450-26A6-4AB0-83B1-EB9B4ED22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1" name="Picture 7922" descr="spacer">
          <a:extLst>
            <a:ext uri="{FF2B5EF4-FFF2-40B4-BE49-F238E27FC236}">
              <a16:creationId xmlns:a16="http://schemas.microsoft.com/office/drawing/2014/main" id="{A9BBAA39-1F40-4EB7-B2E8-0EA44F43B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2" name="Picture 7923" descr="spacer">
          <a:extLst>
            <a:ext uri="{FF2B5EF4-FFF2-40B4-BE49-F238E27FC236}">
              <a16:creationId xmlns:a16="http://schemas.microsoft.com/office/drawing/2014/main" id="{1A19CFC3-387A-464E-BAFD-1C203E913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3" name="Picture 7924" descr="spacer">
          <a:extLst>
            <a:ext uri="{FF2B5EF4-FFF2-40B4-BE49-F238E27FC236}">
              <a16:creationId xmlns:a16="http://schemas.microsoft.com/office/drawing/2014/main" id="{51799706-666A-4B9F-9D42-5E77A316D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4" name="Picture 1252" descr="spacer">
          <a:extLst>
            <a:ext uri="{FF2B5EF4-FFF2-40B4-BE49-F238E27FC236}">
              <a16:creationId xmlns:a16="http://schemas.microsoft.com/office/drawing/2014/main" id="{DA2A63BC-CF2A-4F5F-B538-D6916D43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5" name="Picture 1253" descr="spacer">
          <a:extLst>
            <a:ext uri="{FF2B5EF4-FFF2-40B4-BE49-F238E27FC236}">
              <a16:creationId xmlns:a16="http://schemas.microsoft.com/office/drawing/2014/main" id="{2FD70E11-CA1C-4347-A47B-CCD2E5181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6" name="Picture 1406" descr="spacer">
          <a:extLst>
            <a:ext uri="{FF2B5EF4-FFF2-40B4-BE49-F238E27FC236}">
              <a16:creationId xmlns:a16="http://schemas.microsoft.com/office/drawing/2014/main" id="{1374A002-8A22-40A7-9223-850CA36E8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7" name="Picture 1407" descr="spacer">
          <a:extLst>
            <a:ext uri="{FF2B5EF4-FFF2-40B4-BE49-F238E27FC236}">
              <a16:creationId xmlns:a16="http://schemas.microsoft.com/office/drawing/2014/main" id="{42170319-DAFD-4769-9D11-BD926F9EB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8" name="Picture 1418" descr="spacer">
          <a:extLst>
            <a:ext uri="{FF2B5EF4-FFF2-40B4-BE49-F238E27FC236}">
              <a16:creationId xmlns:a16="http://schemas.microsoft.com/office/drawing/2014/main" id="{9F79890A-9C59-4835-B9CA-6B13A0AD5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79" name="Picture 1419" descr="spacer">
          <a:extLst>
            <a:ext uri="{FF2B5EF4-FFF2-40B4-BE49-F238E27FC236}">
              <a16:creationId xmlns:a16="http://schemas.microsoft.com/office/drawing/2014/main" id="{581D0D7B-B363-4387-BC34-F2F11B5DD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0" name="Picture 1750" descr="spacer">
          <a:extLst>
            <a:ext uri="{FF2B5EF4-FFF2-40B4-BE49-F238E27FC236}">
              <a16:creationId xmlns:a16="http://schemas.microsoft.com/office/drawing/2014/main" id="{345017FB-61F6-48CB-9E39-B7EE94650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1" name="Picture 1751" descr="spacer">
          <a:extLst>
            <a:ext uri="{FF2B5EF4-FFF2-40B4-BE49-F238E27FC236}">
              <a16:creationId xmlns:a16="http://schemas.microsoft.com/office/drawing/2014/main" id="{8C1E84BD-9871-4C64-9720-572158F68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2" name="Picture 1752" descr="spacer">
          <a:extLst>
            <a:ext uri="{FF2B5EF4-FFF2-40B4-BE49-F238E27FC236}">
              <a16:creationId xmlns:a16="http://schemas.microsoft.com/office/drawing/2014/main" id="{AC78C640-436D-4634-8A9F-BBC2FE304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3" name="Picture 1753" descr="spacer">
          <a:extLst>
            <a:ext uri="{FF2B5EF4-FFF2-40B4-BE49-F238E27FC236}">
              <a16:creationId xmlns:a16="http://schemas.microsoft.com/office/drawing/2014/main" id="{6763574B-B3EC-4516-A22F-DBEBE1C18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4" name="Picture 1754" descr="spacer">
          <a:extLst>
            <a:ext uri="{FF2B5EF4-FFF2-40B4-BE49-F238E27FC236}">
              <a16:creationId xmlns:a16="http://schemas.microsoft.com/office/drawing/2014/main" id="{3976CB17-A582-4DE3-86ED-2F54C8A6D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5" name="Picture 1755" descr="spacer">
          <a:extLst>
            <a:ext uri="{FF2B5EF4-FFF2-40B4-BE49-F238E27FC236}">
              <a16:creationId xmlns:a16="http://schemas.microsoft.com/office/drawing/2014/main" id="{196CD17D-0196-4704-B2DE-4F1F796AE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6" name="Picture 1756" descr="spacer">
          <a:extLst>
            <a:ext uri="{FF2B5EF4-FFF2-40B4-BE49-F238E27FC236}">
              <a16:creationId xmlns:a16="http://schemas.microsoft.com/office/drawing/2014/main" id="{9D1F91DE-5310-4E84-AB50-4648275DA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7" name="Picture 1757" descr="spacer">
          <a:extLst>
            <a:ext uri="{FF2B5EF4-FFF2-40B4-BE49-F238E27FC236}">
              <a16:creationId xmlns:a16="http://schemas.microsoft.com/office/drawing/2014/main" id="{8789CEEC-9ECA-43BE-899C-55E0A78C2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8" name="Picture 1758" descr="spacer">
          <a:extLst>
            <a:ext uri="{FF2B5EF4-FFF2-40B4-BE49-F238E27FC236}">
              <a16:creationId xmlns:a16="http://schemas.microsoft.com/office/drawing/2014/main" id="{25CFA420-F78E-464A-9BAF-CB3828C5E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89" name="Picture 1759" descr="spacer">
          <a:extLst>
            <a:ext uri="{FF2B5EF4-FFF2-40B4-BE49-F238E27FC236}">
              <a16:creationId xmlns:a16="http://schemas.microsoft.com/office/drawing/2014/main" id="{59A6A478-76B8-41B4-978F-F8FF0DA6A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0" name="Picture 1760" descr="spacer">
          <a:extLst>
            <a:ext uri="{FF2B5EF4-FFF2-40B4-BE49-F238E27FC236}">
              <a16:creationId xmlns:a16="http://schemas.microsoft.com/office/drawing/2014/main" id="{A4722529-C2E7-466E-BA89-50A3DB427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1" name="Picture 1761" descr="spacer">
          <a:extLst>
            <a:ext uri="{FF2B5EF4-FFF2-40B4-BE49-F238E27FC236}">
              <a16:creationId xmlns:a16="http://schemas.microsoft.com/office/drawing/2014/main" id="{CF57C79F-0485-4143-A36E-BB6109CA0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2" name="Picture 1762" descr="spacer">
          <a:extLst>
            <a:ext uri="{FF2B5EF4-FFF2-40B4-BE49-F238E27FC236}">
              <a16:creationId xmlns:a16="http://schemas.microsoft.com/office/drawing/2014/main" id="{54BFF34C-7A72-472E-842B-AA7B93D4B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3" name="Picture 1763" descr="spacer">
          <a:extLst>
            <a:ext uri="{FF2B5EF4-FFF2-40B4-BE49-F238E27FC236}">
              <a16:creationId xmlns:a16="http://schemas.microsoft.com/office/drawing/2014/main" id="{19EA68DA-3D99-4E88-8AAA-4A170067A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4" name="Picture 1764" descr="spacer">
          <a:extLst>
            <a:ext uri="{FF2B5EF4-FFF2-40B4-BE49-F238E27FC236}">
              <a16:creationId xmlns:a16="http://schemas.microsoft.com/office/drawing/2014/main" id="{052DEB48-8DAD-4919-88B6-218E11F1E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5" name="Picture 1765" descr="spacer">
          <a:extLst>
            <a:ext uri="{FF2B5EF4-FFF2-40B4-BE49-F238E27FC236}">
              <a16:creationId xmlns:a16="http://schemas.microsoft.com/office/drawing/2014/main" id="{B48D42F7-4061-4A54-8D2D-F7AE59D72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6" name="Picture 7919" descr="spacer">
          <a:extLst>
            <a:ext uri="{FF2B5EF4-FFF2-40B4-BE49-F238E27FC236}">
              <a16:creationId xmlns:a16="http://schemas.microsoft.com/office/drawing/2014/main" id="{11DE7EA6-141C-4584-B32F-DE7DB7068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7" name="Picture 7920" descr="spacer">
          <a:extLst>
            <a:ext uri="{FF2B5EF4-FFF2-40B4-BE49-F238E27FC236}">
              <a16:creationId xmlns:a16="http://schemas.microsoft.com/office/drawing/2014/main" id="{B01FB53D-D895-49B2-BAED-81253117F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8" name="Picture 7921" descr="spacer">
          <a:extLst>
            <a:ext uri="{FF2B5EF4-FFF2-40B4-BE49-F238E27FC236}">
              <a16:creationId xmlns:a16="http://schemas.microsoft.com/office/drawing/2014/main" id="{8D136945-5AA9-43D9-92FF-5CDEB3909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199" name="Picture 7922" descr="spacer">
          <a:extLst>
            <a:ext uri="{FF2B5EF4-FFF2-40B4-BE49-F238E27FC236}">
              <a16:creationId xmlns:a16="http://schemas.microsoft.com/office/drawing/2014/main" id="{45FF52AC-0119-4982-9253-BB20FEE1F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0" name="Picture 7923" descr="spacer">
          <a:extLst>
            <a:ext uri="{FF2B5EF4-FFF2-40B4-BE49-F238E27FC236}">
              <a16:creationId xmlns:a16="http://schemas.microsoft.com/office/drawing/2014/main" id="{3AACCEA8-F0C3-4DB9-8BB8-6A7B95D4D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1" name="Picture 7924" descr="spacer">
          <a:extLst>
            <a:ext uri="{FF2B5EF4-FFF2-40B4-BE49-F238E27FC236}">
              <a16:creationId xmlns:a16="http://schemas.microsoft.com/office/drawing/2014/main" id="{D7339771-E423-42AB-9BD8-46BF58C58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2" name="Picture 1252" descr="spacer">
          <a:extLst>
            <a:ext uri="{FF2B5EF4-FFF2-40B4-BE49-F238E27FC236}">
              <a16:creationId xmlns:a16="http://schemas.microsoft.com/office/drawing/2014/main" id="{7C1E5F9A-D0FE-4E9D-A541-CEEFA8E17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3" name="Picture 1253" descr="spacer">
          <a:extLst>
            <a:ext uri="{FF2B5EF4-FFF2-40B4-BE49-F238E27FC236}">
              <a16:creationId xmlns:a16="http://schemas.microsoft.com/office/drawing/2014/main" id="{5DA8B3C3-BAAE-44A3-9218-23924C3D9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4" name="Picture 1406" descr="spacer">
          <a:extLst>
            <a:ext uri="{FF2B5EF4-FFF2-40B4-BE49-F238E27FC236}">
              <a16:creationId xmlns:a16="http://schemas.microsoft.com/office/drawing/2014/main" id="{6EA4D7BB-F1BF-40E5-80B1-4327A4475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5" name="Picture 1407" descr="spacer">
          <a:extLst>
            <a:ext uri="{FF2B5EF4-FFF2-40B4-BE49-F238E27FC236}">
              <a16:creationId xmlns:a16="http://schemas.microsoft.com/office/drawing/2014/main" id="{B745FD22-3FF7-4ABD-96F6-32C0E694D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6" name="Picture 1418" descr="spacer">
          <a:extLst>
            <a:ext uri="{FF2B5EF4-FFF2-40B4-BE49-F238E27FC236}">
              <a16:creationId xmlns:a16="http://schemas.microsoft.com/office/drawing/2014/main" id="{C1A22832-9291-48A2-8DB3-451CB93A1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7" name="Picture 1419" descr="spacer">
          <a:extLst>
            <a:ext uri="{FF2B5EF4-FFF2-40B4-BE49-F238E27FC236}">
              <a16:creationId xmlns:a16="http://schemas.microsoft.com/office/drawing/2014/main" id="{00D37611-7D3F-441B-985C-1E9E6FF1C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8" name="Picture 1750" descr="spacer">
          <a:extLst>
            <a:ext uri="{FF2B5EF4-FFF2-40B4-BE49-F238E27FC236}">
              <a16:creationId xmlns:a16="http://schemas.microsoft.com/office/drawing/2014/main" id="{FB1D873B-6B17-44DE-82A1-643752CA1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09" name="Picture 1751" descr="spacer">
          <a:extLst>
            <a:ext uri="{FF2B5EF4-FFF2-40B4-BE49-F238E27FC236}">
              <a16:creationId xmlns:a16="http://schemas.microsoft.com/office/drawing/2014/main" id="{EBD4632A-C591-4560-9AE3-30E6B9DF4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0" name="Picture 1752" descr="spacer">
          <a:extLst>
            <a:ext uri="{FF2B5EF4-FFF2-40B4-BE49-F238E27FC236}">
              <a16:creationId xmlns:a16="http://schemas.microsoft.com/office/drawing/2014/main" id="{B35061C4-1BE5-4823-9810-1481A4619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1" name="Picture 1753" descr="spacer">
          <a:extLst>
            <a:ext uri="{FF2B5EF4-FFF2-40B4-BE49-F238E27FC236}">
              <a16:creationId xmlns:a16="http://schemas.microsoft.com/office/drawing/2014/main" id="{C116B150-E5CC-4143-B84E-A8B986E40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2" name="Picture 1754" descr="spacer">
          <a:extLst>
            <a:ext uri="{FF2B5EF4-FFF2-40B4-BE49-F238E27FC236}">
              <a16:creationId xmlns:a16="http://schemas.microsoft.com/office/drawing/2014/main" id="{48674362-F7B0-4F30-B47F-4901C2DC2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3" name="Picture 1755" descr="spacer">
          <a:extLst>
            <a:ext uri="{FF2B5EF4-FFF2-40B4-BE49-F238E27FC236}">
              <a16:creationId xmlns:a16="http://schemas.microsoft.com/office/drawing/2014/main" id="{F17D46C6-E657-4F4D-BA6F-A80A1CD10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4" name="Picture 1756" descr="spacer">
          <a:extLst>
            <a:ext uri="{FF2B5EF4-FFF2-40B4-BE49-F238E27FC236}">
              <a16:creationId xmlns:a16="http://schemas.microsoft.com/office/drawing/2014/main" id="{45161708-B628-49A7-AAAA-0C602BFBE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5" name="Picture 1757" descr="spacer">
          <a:extLst>
            <a:ext uri="{FF2B5EF4-FFF2-40B4-BE49-F238E27FC236}">
              <a16:creationId xmlns:a16="http://schemas.microsoft.com/office/drawing/2014/main" id="{3FEE6EB7-9AED-4089-B6FA-90A048083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6" name="Picture 1758" descr="spacer">
          <a:extLst>
            <a:ext uri="{FF2B5EF4-FFF2-40B4-BE49-F238E27FC236}">
              <a16:creationId xmlns:a16="http://schemas.microsoft.com/office/drawing/2014/main" id="{5B362C2A-6883-4EAA-9BE2-5CE099E3F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7" name="Picture 1759" descr="spacer">
          <a:extLst>
            <a:ext uri="{FF2B5EF4-FFF2-40B4-BE49-F238E27FC236}">
              <a16:creationId xmlns:a16="http://schemas.microsoft.com/office/drawing/2014/main" id="{D174979C-7FF9-428F-87BC-C16804AE9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8" name="Picture 1760" descr="spacer">
          <a:extLst>
            <a:ext uri="{FF2B5EF4-FFF2-40B4-BE49-F238E27FC236}">
              <a16:creationId xmlns:a16="http://schemas.microsoft.com/office/drawing/2014/main" id="{EAD31007-0156-4A7B-9C83-578B88C7C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19" name="Picture 1761" descr="spacer">
          <a:extLst>
            <a:ext uri="{FF2B5EF4-FFF2-40B4-BE49-F238E27FC236}">
              <a16:creationId xmlns:a16="http://schemas.microsoft.com/office/drawing/2014/main" id="{A4E75AC6-7168-4591-839E-123394AFF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0" name="Picture 1762" descr="spacer">
          <a:extLst>
            <a:ext uri="{FF2B5EF4-FFF2-40B4-BE49-F238E27FC236}">
              <a16:creationId xmlns:a16="http://schemas.microsoft.com/office/drawing/2014/main" id="{5D79BD7F-AE61-443C-9D85-F59FB43D2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1" name="Picture 1763" descr="spacer">
          <a:extLst>
            <a:ext uri="{FF2B5EF4-FFF2-40B4-BE49-F238E27FC236}">
              <a16:creationId xmlns:a16="http://schemas.microsoft.com/office/drawing/2014/main" id="{A351302B-E84A-4B43-AB5D-72FF0B5F1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2" name="Picture 1764" descr="spacer">
          <a:extLst>
            <a:ext uri="{FF2B5EF4-FFF2-40B4-BE49-F238E27FC236}">
              <a16:creationId xmlns:a16="http://schemas.microsoft.com/office/drawing/2014/main" id="{D9FBF600-0445-4DEA-8281-176DE4819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3" name="Picture 1765" descr="spacer">
          <a:extLst>
            <a:ext uri="{FF2B5EF4-FFF2-40B4-BE49-F238E27FC236}">
              <a16:creationId xmlns:a16="http://schemas.microsoft.com/office/drawing/2014/main" id="{90043919-D693-4C93-B657-948DE5FCF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4" name="Picture 7919" descr="spacer">
          <a:extLst>
            <a:ext uri="{FF2B5EF4-FFF2-40B4-BE49-F238E27FC236}">
              <a16:creationId xmlns:a16="http://schemas.microsoft.com/office/drawing/2014/main" id="{33417243-D735-49ED-AEFD-4B249D524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5" name="Picture 7920" descr="spacer">
          <a:extLst>
            <a:ext uri="{FF2B5EF4-FFF2-40B4-BE49-F238E27FC236}">
              <a16:creationId xmlns:a16="http://schemas.microsoft.com/office/drawing/2014/main" id="{00E151C5-050F-495D-8BBA-852406565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6" name="Picture 7921" descr="spacer">
          <a:extLst>
            <a:ext uri="{FF2B5EF4-FFF2-40B4-BE49-F238E27FC236}">
              <a16:creationId xmlns:a16="http://schemas.microsoft.com/office/drawing/2014/main" id="{8F25330B-C51F-47BC-8FD7-9226FA943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7" name="Picture 7922" descr="spacer">
          <a:extLst>
            <a:ext uri="{FF2B5EF4-FFF2-40B4-BE49-F238E27FC236}">
              <a16:creationId xmlns:a16="http://schemas.microsoft.com/office/drawing/2014/main" id="{1DB7BD9E-7DE9-47F4-816F-366A391DF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8" name="Picture 7923" descr="spacer">
          <a:extLst>
            <a:ext uri="{FF2B5EF4-FFF2-40B4-BE49-F238E27FC236}">
              <a16:creationId xmlns:a16="http://schemas.microsoft.com/office/drawing/2014/main" id="{A137349A-766F-4F60-B8D6-2F55A8B10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29" name="Picture 7924" descr="spacer">
          <a:extLst>
            <a:ext uri="{FF2B5EF4-FFF2-40B4-BE49-F238E27FC236}">
              <a16:creationId xmlns:a16="http://schemas.microsoft.com/office/drawing/2014/main" id="{B1632BBB-78E5-445C-9500-4267A0EA3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0" name="Picture 1252" descr="spacer">
          <a:extLst>
            <a:ext uri="{FF2B5EF4-FFF2-40B4-BE49-F238E27FC236}">
              <a16:creationId xmlns:a16="http://schemas.microsoft.com/office/drawing/2014/main" id="{6986197F-6B46-40F1-BB37-D44A5402A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1" name="Picture 1253" descr="spacer">
          <a:extLst>
            <a:ext uri="{FF2B5EF4-FFF2-40B4-BE49-F238E27FC236}">
              <a16:creationId xmlns:a16="http://schemas.microsoft.com/office/drawing/2014/main" id="{33869EBD-683B-4E70-84C9-9AC2C6F8C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2" name="Picture 1406" descr="spacer">
          <a:extLst>
            <a:ext uri="{FF2B5EF4-FFF2-40B4-BE49-F238E27FC236}">
              <a16:creationId xmlns:a16="http://schemas.microsoft.com/office/drawing/2014/main" id="{0D8E8604-4E72-45B4-A05C-57073156B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3" name="Picture 1407" descr="spacer">
          <a:extLst>
            <a:ext uri="{FF2B5EF4-FFF2-40B4-BE49-F238E27FC236}">
              <a16:creationId xmlns:a16="http://schemas.microsoft.com/office/drawing/2014/main" id="{037F6F50-5CAF-45B4-B5CA-5AE887835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4" name="Picture 1418" descr="spacer">
          <a:extLst>
            <a:ext uri="{FF2B5EF4-FFF2-40B4-BE49-F238E27FC236}">
              <a16:creationId xmlns:a16="http://schemas.microsoft.com/office/drawing/2014/main" id="{C64D7E93-0B4B-4B4A-961F-9EF9940D7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5" name="Picture 1419" descr="spacer">
          <a:extLst>
            <a:ext uri="{FF2B5EF4-FFF2-40B4-BE49-F238E27FC236}">
              <a16:creationId xmlns:a16="http://schemas.microsoft.com/office/drawing/2014/main" id="{5E62AF93-2A84-4C86-8CB7-00DFD5F4A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6" name="Picture 1750" descr="spacer">
          <a:extLst>
            <a:ext uri="{FF2B5EF4-FFF2-40B4-BE49-F238E27FC236}">
              <a16:creationId xmlns:a16="http://schemas.microsoft.com/office/drawing/2014/main" id="{B56C5639-E8C1-4A2F-B6A1-9E38EDC6A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7" name="Picture 1751" descr="spacer">
          <a:extLst>
            <a:ext uri="{FF2B5EF4-FFF2-40B4-BE49-F238E27FC236}">
              <a16:creationId xmlns:a16="http://schemas.microsoft.com/office/drawing/2014/main" id="{FBE760DB-9CF8-42D2-97A2-DA09FFC8A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8" name="Picture 1752" descr="spacer">
          <a:extLst>
            <a:ext uri="{FF2B5EF4-FFF2-40B4-BE49-F238E27FC236}">
              <a16:creationId xmlns:a16="http://schemas.microsoft.com/office/drawing/2014/main" id="{56FB8C8C-0EFF-4051-9D8C-B8A6D69B7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39" name="Picture 1753" descr="spacer">
          <a:extLst>
            <a:ext uri="{FF2B5EF4-FFF2-40B4-BE49-F238E27FC236}">
              <a16:creationId xmlns:a16="http://schemas.microsoft.com/office/drawing/2014/main" id="{A3C5E719-0AF2-42C4-AE2B-5AA5D422F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0" name="Picture 1754" descr="spacer">
          <a:extLst>
            <a:ext uri="{FF2B5EF4-FFF2-40B4-BE49-F238E27FC236}">
              <a16:creationId xmlns:a16="http://schemas.microsoft.com/office/drawing/2014/main" id="{03AA68CD-A656-4740-A780-0E81AA56E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1" name="Picture 1755" descr="spacer">
          <a:extLst>
            <a:ext uri="{FF2B5EF4-FFF2-40B4-BE49-F238E27FC236}">
              <a16:creationId xmlns:a16="http://schemas.microsoft.com/office/drawing/2014/main" id="{C249127D-6EB3-45DD-BBF3-F402DC1E8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2" name="Picture 1756" descr="spacer">
          <a:extLst>
            <a:ext uri="{FF2B5EF4-FFF2-40B4-BE49-F238E27FC236}">
              <a16:creationId xmlns:a16="http://schemas.microsoft.com/office/drawing/2014/main" id="{AC0FA592-F7D4-445F-82AB-3397AB354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3" name="Picture 1757" descr="spacer">
          <a:extLst>
            <a:ext uri="{FF2B5EF4-FFF2-40B4-BE49-F238E27FC236}">
              <a16:creationId xmlns:a16="http://schemas.microsoft.com/office/drawing/2014/main" id="{27239590-83E8-45CF-A42A-41905AB6F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4" name="Picture 1758" descr="spacer">
          <a:extLst>
            <a:ext uri="{FF2B5EF4-FFF2-40B4-BE49-F238E27FC236}">
              <a16:creationId xmlns:a16="http://schemas.microsoft.com/office/drawing/2014/main" id="{79DE7BEE-D0BC-4360-9FA0-9495DEFF4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5" name="Picture 1759" descr="spacer">
          <a:extLst>
            <a:ext uri="{FF2B5EF4-FFF2-40B4-BE49-F238E27FC236}">
              <a16:creationId xmlns:a16="http://schemas.microsoft.com/office/drawing/2014/main" id="{8C46AD58-74D9-4654-9C81-F8F69C8CA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6" name="Picture 1760" descr="spacer">
          <a:extLst>
            <a:ext uri="{FF2B5EF4-FFF2-40B4-BE49-F238E27FC236}">
              <a16:creationId xmlns:a16="http://schemas.microsoft.com/office/drawing/2014/main" id="{1DAEA91A-254A-49C1-874F-34AE8C8FF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7" name="Picture 1761" descr="spacer">
          <a:extLst>
            <a:ext uri="{FF2B5EF4-FFF2-40B4-BE49-F238E27FC236}">
              <a16:creationId xmlns:a16="http://schemas.microsoft.com/office/drawing/2014/main" id="{9ECCC019-C1D4-4240-8AB2-025FD1D2B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8" name="Picture 1762" descr="spacer">
          <a:extLst>
            <a:ext uri="{FF2B5EF4-FFF2-40B4-BE49-F238E27FC236}">
              <a16:creationId xmlns:a16="http://schemas.microsoft.com/office/drawing/2014/main" id="{FB6547A1-8D40-48E1-B581-A77786004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49" name="Picture 1763" descr="spacer">
          <a:extLst>
            <a:ext uri="{FF2B5EF4-FFF2-40B4-BE49-F238E27FC236}">
              <a16:creationId xmlns:a16="http://schemas.microsoft.com/office/drawing/2014/main" id="{7316CF78-8726-4590-8763-72736170E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0" name="Picture 1764" descr="spacer">
          <a:extLst>
            <a:ext uri="{FF2B5EF4-FFF2-40B4-BE49-F238E27FC236}">
              <a16:creationId xmlns:a16="http://schemas.microsoft.com/office/drawing/2014/main" id="{C77A1374-C5B0-4F7D-88E5-DC6A6CDFA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1" name="Picture 1765" descr="spacer">
          <a:extLst>
            <a:ext uri="{FF2B5EF4-FFF2-40B4-BE49-F238E27FC236}">
              <a16:creationId xmlns:a16="http://schemas.microsoft.com/office/drawing/2014/main" id="{4930CECF-7F4D-40BD-AC9A-27F5EC40D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2" name="Picture 7919" descr="spacer">
          <a:extLst>
            <a:ext uri="{FF2B5EF4-FFF2-40B4-BE49-F238E27FC236}">
              <a16:creationId xmlns:a16="http://schemas.microsoft.com/office/drawing/2014/main" id="{634EECC3-A40B-419D-98E1-C654E98C8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3" name="Picture 7920" descr="spacer">
          <a:extLst>
            <a:ext uri="{FF2B5EF4-FFF2-40B4-BE49-F238E27FC236}">
              <a16:creationId xmlns:a16="http://schemas.microsoft.com/office/drawing/2014/main" id="{A13ADBD7-B108-4E9F-B525-52B11E3EC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4" name="Picture 7921" descr="spacer">
          <a:extLst>
            <a:ext uri="{FF2B5EF4-FFF2-40B4-BE49-F238E27FC236}">
              <a16:creationId xmlns:a16="http://schemas.microsoft.com/office/drawing/2014/main" id="{FA825C5C-E0AA-4EBE-B294-24A432B50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5" name="Picture 7922" descr="spacer">
          <a:extLst>
            <a:ext uri="{FF2B5EF4-FFF2-40B4-BE49-F238E27FC236}">
              <a16:creationId xmlns:a16="http://schemas.microsoft.com/office/drawing/2014/main" id="{8E1EDAE9-A340-4285-B9C6-1952EB16E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6" name="Picture 7923" descr="spacer">
          <a:extLst>
            <a:ext uri="{FF2B5EF4-FFF2-40B4-BE49-F238E27FC236}">
              <a16:creationId xmlns:a16="http://schemas.microsoft.com/office/drawing/2014/main" id="{97C7B3AE-DE55-4D19-A10E-C3E37DCB6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7" name="Picture 7924" descr="spacer">
          <a:extLst>
            <a:ext uri="{FF2B5EF4-FFF2-40B4-BE49-F238E27FC236}">
              <a16:creationId xmlns:a16="http://schemas.microsoft.com/office/drawing/2014/main" id="{DF798D8E-4368-401B-9C33-CA7B7D89B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8" name="Picture 1252" descr="spacer">
          <a:extLst>
            <a:ext uri="{FF2B5EF4-FFF2-40B4-BE49-F238E27FC236}">
              <a16:creationId xmlns:a16="http://schemas.microsoft.com/office/drawing/2014/main" id="{6C243693-470E-4502-8548-0516595EF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59" name="Picture 1253" descr="spacer">
          <a:extLst>
            <a:ext uri="{FF2B5EF4-FFF2-40B4-BE49-F238E27FC236}">
              <a16:creationId xmlns:a16="http://schemas.microsoft.com/office/drawing/2014/main" id="{CEF1946F-D45C-4E5A-AA5C-DE5EAA68E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64" name="Picture 1406" descr="spacer">
          <a:extLst>
            <a:ext uri="{FF2B5EF4-FFF2-40B4-BE49-F238E27FC236}">
              <a16:creationId xmlns:a16="http://schemas.microsoft.com/office/drawing/2014/main" id="{605CE21B-A265-4ED1-91D2-17714291A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65" name="Picture 1407" descr="spacer">
          <a:extLst>
            <a:ext uri="{FF2B5EF4-FFF2-40B4-BE49-F238E27FC236}">
              <a16:creationId xmlns:a16="http://schemas.microsoft.com/office/drawing/2014/main" id="{FB210E6D-D397-4B6D-83F4-6DD314367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66" name="Picture 1418" descr="spacer">
          <a:extLst>
            <a:ext uri="{FF2B5EF4-FFF2-40B4-BE49-F238E27FC236}">
              <a16:creationId xmlns:a16="http://schemas.microsoft.com/office/drawing/2014/main" id="{572F134D-EC24-47CD-BFA6-7FCC1BECB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67" name="Picture 1419" descr="spacer">
          <a:extLst>
            <a:ext uri="{FF2B5EF4-FFF2-40B4-BE49-F238E27FC236}">
              <a16:creationId xmlns:a16="http://schemas.microsoft.com/office/drawing/2014/main" id="{5FD7834A-5841-4868-8F6F-39D11ED2F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68" name="Picture 1750" descr="spacer">
          <a:extLst>
            <a:ext uri="{FF2B5EF4-FFF2-40B4-BE49-F238E27FC236}">
              <a16:creationId xmlns:a16="http://schemas.microsoft.com/office/drawing/2014/main" id="{3858EB28-1634-445F-ABE9-964A69B2A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69" name="Picture 1751" descr="spacer">
          <a:extLst>
            <a:ext uri="{FF2B5EF4-FFF2-40B4-BE49-F238E27FC236}">
              <a16:creationId xmlns:a16="http://schemas.microsoft.com/office/drawing/2014/main" id="{62184F71-5207-4C79-9ABD-A1D9B9EE4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0" name="Picture 1752" descr="spacer">
          <a:extLst>
            <a:ext uri="{FF2B5EF4-FFF2-40B4-BE49-F238E27FC236}">
              <a16:creationId xmlns:a16="http://schemas.microsoft.com/office/drawing/2014/main" id="{93C19E09-411A-4AD1-BC30-0EF1BD12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1" name="Picture 1753" descr="spacer">
          <a:extLst>
            <a:ext uri="{FF2B5EF4-FFF2-40B4-BE49-F238E27FC236}">
              <a16:creationId xmlns:a16="http://schemas.microsoft.com/office/drawing/2014/main" id="{EF1EA5B5-4E14-4359-B679-4DA1B2A95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2" name="Picture 1754" descr="spacer">
          <a:extLst>
            <a:ext uri="{FF2B5EF4-FFF2-40B4-BE49-F238E27FC236}">
              <a16:creationId xmlns:a16="http://schemas.microsoft.com/office/drawing/2014/main" id="{8107E8C9-B11F-4856-8C96-67699C04A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3" name="Picture 1755" descr="spacer">
          <a:extLst>
            <a:ext uri="{FF2B5EF4-FFF2-40B4-BE49-F238E27FC236}">
              <a16:creationId xmlns:a16="http://schemas.microsoft.com/office/drawing/2014/main" id="{25EE0B98-EB62-4EEE-B408-B033E9983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4" name="Picture 1756" descr="spacer">
          <a:extLst>
            <a:ext uri="{FF2B5EF4-FFF2-40B4-BE49-F238E27FC236}">
              <a16:creationId xmlns:a16="http://schemas.microsoft.com/office/drawing/2014/main" id="{026ACA94-02F7-41D6-A802-9DF0EEB5E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5" name="Picture 1757" descr="spacer">
          <a:extLst>
            <a:ext uri="{FF2B5EF4-FFF2-40B4-BE49-F238E27FC236}">
              <a16:creationId xmlns:a16="http://schemas.microsoft.com/office/drawing/2014/main" id="{D1EEC970-6ADC-4C36-BB48-F94206FD3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6" name="Picture 1758" descr="spacer">
          <a:extLst>
            <a:ext uri="{FF2B5EF4-FFF2-40B4-BE49-F238E27FC236}">
              <a16:creationId xmlns:a16="http://schemas.microsoft.com/office/drawing/2014/main" id="{EB2DBA6C-B612-493B-B431-6F8AEAB1C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7" name="Picture 1759" descr="spacer">
          <a:extLst>
            <a:ext uri="{FF2B5EF4-FFF2-40B4-BE49-F238E27FC236}">
              <a16:creationId xmlns:a16="http://schemas.microsoft.com/office/drawing/2014/main" id="{5AD0DA2E-4AD9-420E-AABC-C2CE056DE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8" name="Picture 1760" descr="spacer">
          <a:extLst>
            <a:ext uri="{FF2B5EF4-FFF2-40B4-BE49-F238E27FC236}">
              <a16:creationId xmlns:a16="http://schemas.microsoft.com/office/drawing/2014/main" id="{F1632FD4-5AFF-4F4F-B7A7-36BD48D00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79" name="Picture 1761" descr="spacer">
          <a:extLst>
            <a:ext uri="{FF2B5EF4-FFF2-40B4-BE49-F238E27FC236}">
              <a16:creationId xmlns:a16="http://schemas.microsoft.com/office/drawing/2014/main" id="{050CF4DF-D149-4508-A810-1FE20A2B7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0" name="Picture 1762" descr="spacer">
          <a:extLst>
            <a:ext uri="{FF2B5EF4-FFF2-40B4-BE49-F238E27FC236}">
              <a16:creationId xmlns:a16="http://schemas.microsoft.com/office/drawing/2014/main" id="{CDDD64BD-ACE4-4A4D-A628-411FF2757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1" name="Picture 1763" descr="spacer">
          <a:extLst>
            <a:ext uri="{FF2B5EF4-FFF2-40B4-BE49-F238E27FC236}">
              <a16:creationId xmlns:a16="http://schemas.microsoft.com/office/drawing/2014/main" id="{45FDF28C-9E89-4849-944B-0E7E4DCDE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2" name="Picture 1764" descr="spacer">
          <a:extLst>
            <a:ext uri="{FF2B5EF4-FFF2-40B4-BE49-F238E27FC236}">
              <a16:creationId xmlns:a16="http://schemas.microsoft.com/office/drawing/2014/main" id="{FE3F5F4E-6270-483C-9F4E-381ECB8AB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3" name="Picture 1765" descr="spacer">
          <a:extLst>
            <a:ext uri="{FF2B5EF4-FFF2-40B4-BE49-F238E27FC236}">
              <a16:creationId xmlns:a16="http://schemas.microsoft.com/office/drawing/2014/main" id="{A29F6530-5E4F-42F8-AD9E-9CC7A74AA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4" name="Picture 7919" descr="spacer">
          <a:extLst>
            <a:ext uri="{FF2B5EF4-FFF2-40B4-BE49-F238E27FC236}">
              <a16:creationId xmlns:a16="http://schemas.microsoft.com/office/drawing/2014/main" id="{595CAD9A-C225-40C6-B313-4F208B367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5" name="Picture 7920" descr="spacer">
          <a:extLst>
            <a:ext uri="{FF2B5EF4-FFF2-40B4-BE49-F238E27FC236}">
              <a16:creationId xmlns:a16="http://schemas.microsoft.com/office/drawing/2014/main" id="{D92D7CA5-50CE-4B84-8C9C-C01FA5D42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6" name="Picture 7921" descr="spacer">
          <a:extLst>
            <a:ext uri="{FF2B5EF4-FFF2-40B4-BE49-F238E27FC236}">
              <a16:creationId xmlns:a16="http://schemas.microsoft.com/office/drawing/2014/main" id="{E94A0574-450C-44BA-ACFD-0CD4CAA36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7" name="Picture 7922" descr="spacer">
          <a:extLst>
            <a:ext uri="{FF2B5EF4-FFF2-40B4-BE49-F238E27FC236}">
              <a16:creationId xmlns:a16="http://schemas.microsoft.com/office/drawing/2014/main" id="{79689FC8-8E2C-4B84-9159-10B17DC6B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8" name="Picture 7923" descr="spacer">
          <a:extLst>
            <a:ext uri="{FF2B5EF4-FFF2-40B4-BE49-F238E27FC236}">
              <a16:creationId xmlns:a16="http://schemas.microsoft.com/office/drawing/2014/main" id="{895D22E6-05A9-4C2D-B3EB-7B97699D0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89" name="Picture 7924" descr="spacer">
          <a:extLst>
            <a:ext uri="{FF2B5EF4-FFF2-40B4-BE49-F238E27FC236}">
              <a16:creationId xmlns:a16="http://schemas.microsoft.com/office/drawing/2014/main" id="{9293F934-C3C3-4291-98FA-770D3B60E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0" name="Picture 1252" descr="spacer">
          <a:extLst>
            <a:ext uri="{FF2B5EF4-FFF2-40B4-BE49-F238E27FC236}">
              <a16:creationId xmlns:a16="http://schemas.microsoft.com/office/drawing/2014/main" id="{12DB66B4-ABE5-4B8A-B414-D30838583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1" name="Picture 1253" descr="spacer">
          <a:extLst>
            <a:ext uri="{FF2B5EF4-FFF2-40B4-BE49-F238E27FC236}">
              <a16:creationId xmlns:a16="http://schemas.microsoft.com/office/drawing/2014/main" id="{2B87646C-D973-4054-A459-57026E647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2" name="Picture 1406" descr="spacer">
          <a:extLst>
            <a:ext uri="{FF2B5EF4-FFF2-40B4-BE49-F238E27FC236}">
              <a16:creationId xmlns:a16="http://schemas.microsoft.com/office/drawing/2014/main" id="{3BF37A22-45B6-498E-935A-A7FEB8985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3" name="Picture 1407" descr="spacer">
          <a:extLst>
            <a:ext uri="{FF2B5EF4-FFF2-40B4-BE49-F238E27FC236}">
              <a16:creationId xmlns:a16="http://schemas.microsoft.com/office/drawing/2014/main" id="{9D2A1162-FB9B-4C4C-BE7E-C7BFB8B44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4" name="Picture 1418" descr="spacer">
          <a:extLst>
            <a:ext uri="{FF2B5EF4-FFF2-40B4-BE49-F238E27FC236}">
              <a16:creationId xmlns:a16="http://schemas.microsoft.com/office/drawing/2014/main" id="{E137CC44-9CE8-4A26-947B-E70B7BA28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5" name="Picture 1419" descr="spacer">
          <a:extLst>
            <a:ext uri="{FF2B5EF4-FFF2-40B4-BE49-F238E27FC236}">
              <a16:creationId xmlns:a16="http://schemas.microsoft.com/office/drawing/2014/main" id="{D9CF3A3E-5148-40EA-9D41-3A07FD305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6" name="Picture 1750" descr="spacer">
          <a:extLst>
            <a:ext uri="{FF2B5EF4-FFF2-40B4-BE49-F238E27FC236}">
              <a16:creationId xmlns:a16="http://schemas.microsoft.com/office/drawing/2014/main" id="{ABD1C8D5-D005-4FFC-A21D-EDFD770A9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7" name="Picture 1751" descr="spacer">
          <a:extLst>
            <a:ext uri="{FF2B5EF4-FFF2-40B4-BE49-F238E27FC236}">
              <a16:creationId xmlns:a16="http://schemas.microsoft.com/office/drawing/2014/main" id="{D0F1EADF-68D5-4AB5-96E3-9128D5C01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8" name="Picture 1752" descr="spacer">
          <a:extLst>
            <a:ext uri="{FF2B5EF4-FFF2-40B4-BE49-F238E27FC236}">
              <a16:creationId xmlns:a16="http://schemas.microsoft.com/office/drawing/2014/main" id="{1E29D106-E47F-4770-8018-54E9717CD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299" name="Picture 1753" descr="spacer">
          <a:extLst>
            <a:ext uri="{FF2B5EF4-FFF2-40B4-BE49-F238E27FC236}">
              <a16:creationId xmlns:a16="http://schemas.microsoft.com/office/drawing/2014/main" id="{A87BC1CD-982E-4F5A-A438-DD7C433BB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0" name="Picture 1754" descr="spacer">
          <a:extLst>
            <a:ext uri="{FF2B5EF4-FFF2-40B4-BE49-F238E27FC236}">
              <a16:creationId xmlns:a16="http://schemas.microsoft.com/office/drawing/2014/main" id="{862992C1-75B9-4E86-96C0-A6AB12916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1" name="Picture 1755" descr="spacer">
          <a:extLst>
            <a:ext uri="{FF2B5EF4-FFF2-40B4-BE49-F238E27FC236}">
              <a16:creationId xmlns:a16="http://schemas.microsoft.com/office/drawing/2014/main" id="{FD1ACB91-8DF3-4ABA-8975-8BEB9AACC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2" name="Picture 1756" descr="spacer">
          <a:extLst>
            <a:ext uri="{FF2B5EF4-FFF2-40B4-BE49-F238E27FC236}">
              <a16:creationId xmlns:a16="http://schemas.microsoft.com/office/drawing/2014/main" id="{AED0CA50-5EF4-42EF-A4C5-AB896BEC5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3" name="Picture 1757" descr="spacer">
          <a:extLst>
            <a:ext uri="{FF2B5EF4-FFF2-40B4-BE49-F238E27FC236}">
              <a16:creationId xmlns:a16="http://schemas.microsoft.com/office/drawing/2014/main" id="{33EDBBD0-8B32-4574-96AF-47675F70C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4" name="Picture 1758" descr="spacer">
          <a:extLst>
            <a:ext uri="{FF2B5EF4-FFF2-40B4-BE49-F238E27FC236}">
              <a16:creationId xmlns:a16="http://schemas.microsoft.com/office/drawing/2014/main" id="{51B433B1-4B82-4321-8FEF-4DCD4B3F9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5" name="Picture 1759" descr="spacer">
          <a:extLst>
            <a:ext uri="{FF2B5EF4-FFF2-40B4-BE49-F238E27FC236}">
              <a16:creationId xmlns:a16="http://schemas.microsoft.com/office/drawing/2014/main" id="{84B1C335-FE0D-4BD9-BC64-26EEC54F2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6" name="Picture 1760" descr="spacer">
          <a:extLst>
            <a:ext uri="{FF2B5EF4-FFF2-40B4-BE49-F238E27FC236}">
              <a16:creationId xmlns:a16="http://schemas.microsoft.com/office/drawing/2014/main" id="{A7F4E54E-756E-448B-A9EA-6BF4B8C83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7" name="Picture 1761" descr="spacer">
          <a:extLst>
            <a:ext uri="{FF2B5EF4-FFF2-40B4-BE49-F238E27FC236}">
              <a16:creationId xmlns:a16="http://schemas.microsoft.com/office/drawing/2014/main" id="{E444F9D3-B5BB-41E7-B890-0F90FE544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8" name="Picture 1762" descr="spacer">
          <a:extLst>
            <a:ext uri="{FF2B5EF4-FFF2-40B4-BE49-F238E27FC236}">
              <a16:creationId xmlns:a16="http://schemas.microsoft.com/office/drawing/2014/main" id="{FA0A1498-CE28-4CB3-9E40-A2EBB871C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09" name="Picture 1763" descr="spacer">
          <a:extLst>
            <a:ext uri="{FF2B5EF4-FFF2-40B4-BE49-F238E27FC236}">
              <a16:creationId xmlns:a16="http://schemas.microsoft.com/office/drawing/2014/main" id="{3DC4A20E-DADE-4C5B-8DFB-BD3E5AE68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0" name="Picture 1764" descr="spacer">
          <a:extLst>
            <a:ext uri="{FF2B5EF4-FFF2-40B4-BE49-F238E27FC236}">
              <a16:creationId xmlns:a16="http://schemas.microsoft.com/office/drawing/2014/main" id="{BA6B0619-62F9-4AAE-89B2-862B4B05F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1" name="Picture 1765" descr="spacer">
          <a:extLst>
            <a:ext uri="{FF2B5EF4-FFF2-40B4-BE49-F238E27FC236}">
              <a16:creationId xmlns:a16="http://schemas.microsoft.com/office/drawing/2014/main" id="{BCACD98D-9CDB-4417-B01F-4079D0B05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2" name="Picture 7919" descr="spacer">
          <a:extLst>
            <a:ext uri="{FF2B5EF4-FFF2-40B4-BE49-F238E27FC236}">
              <a16:creationId xmlns:a16="http://schemas.microsoft.com/office/drawing/2014/main" id="{3986BC0E-C7CD-40DF-941B-66E88D2C9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3" name="Picture 7920" descr="spacer">
          <a:extLst>
            <a:ext uri="{FF2B5EF4-FFF2-40B4-BE49-F238E27FC236}">
              <a16:creationId xmlns:a16="http://schemas.microsoft.com/office/drawing/2014/main" id="{6109EE73-7178-4192-8F51-B36D589A9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4" name="Picture 7921" descr="spacer">
          <a:extLst>
            <a:ext uri="{FF2B5EF4-FFF2-40B4-BE49-F238E27FC236}">
              <a16:creationId xmlns:a16="http://schemas.microsoft.com/office/drawing/2014/main" id="{25B08E94-95CD-4AF5-A2F4-7F99ACED1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5" name="Picture 7922" descr="spacer">
          <a:extLst>
            <a:ext uri="{FF2B5EF4-FFF2-40B4-BE49-F238E27FC236}">
              <a16:creationId xmlns:a16="http://schemas.microsoft.com/office/drawing/2014/main" id="{A85B7DDB-EFA8-4AF2-AA78-4B8A76844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6" name="Picture 7923" descr="spacer">
          <a:extLst>
            <a:ext uri="{FF2B5EF4-FFF2-40B4-BE49-F238E27FC236}">
              <a16:creationId xmlns:a16="http://schemas.microsoft.com/office/drawing/2014/main" id="{B651EBB6-C6CF-4998-B3ED-869C61030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7" name="Picture 7924" descr="spacer">
          <a:extLst>
            <a:ext uri="{FF2B5EF4-FFF2-40B4-BE49-F238E27FC236}">
              <a16:creationId xmlns:a16="http://schemas.microsoft.com/office/drawing/2014/main" id="{4A28D384-B4EF-47C9-AE8C-D765350FC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8" name="Picture 1252" descr="spacer">
          <a:extLst>
            <a:ext uri="{FF2B5EF4-FFF2-40B4-BE49-F238E27FC236}">
              <a16:creationId xmlns:a16="http://schemas.microsoft.com/office/drawing/2014/main" id="{614F4794-6DE5-418D-B3EA-C8BEFC1E4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19" name="Picture 1253" descr="spacer">
          <a:extLst>
            <a:ext uri="{FF2B5EF4-FFF2-40B4-BE49-F238E27FC236}">
              <a16:creationId xmlns:a16="http://schemas.microsoft.com/office/drawing/2014/main" id="{2489AD3F-5606-4ECD-8CF5-E5C32ADBB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0" name="Picture 1406" descr="spacer">
          <a:extLst>
            <a:ext uri="{FF2B5EF4-FFF2-40B4-BE49-F238E27FC236}">
              <a16:creationId xmlns:a16="http://schemas.microsoft.com/office/drawing/2014/main" id="{6D3F979F-5D2B-4088-BB97-45F8263BA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1" name="Picture 1407" descr="spacer">
          <a:extLst>
            <a:ext uri="{FF2B5EF4-FFF2-40B4-BE49-F238E27FC236}">
              <a16:creationId xmlns:a16="http://schemas.microsoft.com/office/drawing/2014/main" id="{A812C77A-85B6-4A2A-AB0D-F844A71F8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2" name="Picture 1418" descr="spacer">
          <a:extLst>
            <a:ext uri="{FF2B5EF4-FFF2-40B4-BE49-F238E27FC236}">
              <a16:creationId xmlns:a16="http://schemas.microsoft.com/office/drawing/2014/main" id="{4871B468-7FE1-4AA0-8B83-7256C62C8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3" name="Picture 1419" descr="spacer">
          <a:extLst>
            <a:ext uri="{FF2B5EF4-FFF2-40B4-BE49-F238E27FC236}">
              <a16:creationId xmlns:a16="http://schemas.microsoft.com/office/drawing/2014/main" id="{B7405908-DCBC-4C38-8493-029CCB328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4" name="Picture 1750" descr="spacer">
          <a:extLst>
            <a:ext uri="{FF2B5EF4-FFF2-40B4-BE49-F238E27FC236}">
              <a16:creationId xmlns:a16="http://schemas.microsoft.com/office/drawing/2014/main" id="{AE323E42-9764-485C-A765-030AC041B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5" name="Picture 1751" descr="spacer">
          <a:extLst>
            <a:ext uri="{FF2B5EF4-FFF2-40B4-BE49-F238E27FC236}">
              <a16:creationId xmlns:a16="http://schemas.microsoft.com/office/drawing/2014/main" id="{E2DB8B40-0A97-4CDF-8E61-2DDC48100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6" name="Picture 1752" descr="spacer">
          <a:extLst>
            <a:ext uri="{FF2B5EF4-FFF2-40B4-BE49-F238E27FC236}">
              <a16:creationId xmlns:a16="http://schemas.microsoft.com/office/drawing/2014/main" id="{21063342-778B-4FA7-A91D-1B25367BB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7" name="Picture 1753" descr="spacer">
          <a:extLst>
            <a:ext uri="{FF2B5EF4-FFF2-40B4-BE49-F238E27FC236}">
              <a16:creationId xmlns:a16="http://schemas.microsoft.com/office/drawing/2014/main" id="{D9189494-8D13-45F8-B914-2E32DB84A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8" name="Picture 1754" descr="spacer">
          <a:extLst>
            <a:ext uri="{FF2B5EF4-FFF2-40B4-BE49-F238E27FC236}">
              <a16:creationId xmlns:a16="http://schemas.microsoft.com/office/drawing/2014/main" id="{FECF5F2D-71AC-4CBA-9B8F-D096D018C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29" name="Picture 1755" descr="spacer">
          <a:extLst>
            <a:ext uri="{FF2B5EF4-FFF2-40B4-BE49-F238E27FC236}">
              <a16:creationId xmlns:a16="http://schemas.microsoft.com/office/drawing/2014/main" id="{7CBCF952-7F3C-4C89-95D1-455E95DED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0" name="Picture 1756" descr="spacer">
          <a:extLst>
            <a:ext uri="{FF2B5EF4-FFF2-40B4-BE49-F238E27FC236}">
              <a16:creationId xmlns:a16="http://schemas.microsoft.com/office/drawing/2014/main" id="{13CF67EE-3A54-4126-91CD-0D3F725CC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1" name="Picture 1757" descr="spacer">
          <a:extLst>
            <a:ext uri="{FF2B5EF4-FFF2-40B4-BE49-F238E27FC236}">
              <a16:creationId xmlns:a16="http://schemas.microsoft.com/office/drawing/2014/main" id="{777A7200-1AB2-47B0-8D3E-B8892701D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2" name="Picture 1758" descr="spacer">
          <a:extLst>
            <a:ext uri="{FF2B5EF4-FFF2-40B4-BE49-F238E27FC236}">
              <a16:creationId xmlns:a16="http://schemas.microsoft.com/office/drawing/2014/main" id="{FAA77302-8D27-406B-9183-E4698EE09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3" name="Picture 1759" descr="spacer">
          <a:extLst>
            <a:ext uri="{FF2B5EF4-FFF2-40B4-BE49-F238E27FC236}">
              <a16:creationId xmlns:a16="http://schemas.microsoft.com/office/drawing/2014/main" id="{6FB96155-94D2-440B-AC5C-6B1C4DC04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4" name="Picture 1760" descr="spacer">
          <a:extLst>
            <a:ext uri="{FF2B5EF4-FFF2-40B4-BE49-F238E27FC236}">
              <a16:creationId xmlns:a16="http://schemas.microsoft.com/office/drawing/2014/main" id="{3AF6E604-66DE-49BF-B0C0-D65051A5B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5" name="Picture 1761" descr="spacer">
          <a:extLst>
            <a:ext uri="{FF2B5EF4-FFF2-40B4-BE49-F238E27FC236}">
              <a16:creationId xmlns:a16="http://schemas.microsoft.com/office/drawing/2014/main" id="{A2219551-04C2-4024-851B-8DC67624A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6" name="Picture 1762" descr="spacer">
          <a:extLst>
            <a:ext uri="{FF2B5EF4-FFF2-40B4-BE49-F238E27FC236}">
              <a16:creationId xmlns:a16="http://schemas.microsoft.com/office/drawing/2014/main" id="{16B89841-AB89-4EBA-ACFC-3F611D99F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7" name="Picture 1763" descr="spacer">
          <a:extLst>
            <a:ext uri="{FF2B5EF4-FFF2-40B4-BE49-F238E27FC236}">
              <a16:creationId xmlns:a16="http://schemas.microsoft.com/office/drawing/2014/main" id="{816FF620-03D9-4C45-8FDD-CB16B1FC0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8" name="Picture 1764" descr="spacer">
          <a:extLst>
            <a:ext uri="{FF2B5EF4-FFF2-40B4-BE49-F238E27FC236}">
              <a16:creationId xmlns:a16="http://schemas.microsoft.com/office/drawing/2014/main" id="{E36932DB-5CCF-4560-BE4E-C6401658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39" name="Picture 1765" descr="spacer">
          <a:extLst>
            <a:ext uri="{FF2B5EF4-FFF2-40B4-BE49-F238E27FC236}">
              <a16:creationId xmlns:a16="http://schemas.microsoft.com/office/drawing/2014/main" id="{5CAA8A79-C655-4EA0-AB58-85C4B11C2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0" name="Picture 7919" descr="spacer">
          <a:extLst>
            <a:ext uri="{FF2B5EF4-FFF2-40B4-BE49-F238E27FC236}">
              <a16:creationId xmlns:a16="http://schemas.microsoft.com/office/drawing/2014/main" id="{EEA6076A-822C-4B98-B1DF-1499FA63E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1" name="Picture 7920" descr="spacer">
          <a:extLst>
            <a:ext uri="{FF2B5EF4-FFF2-40B4-BE49-F238E27FC236}">
              <a16:creationId xmlns:a16="http://schemas.microsoft.com/office/drawing/2014/main" id="{44582C33-4B2A-4135-84CB-A5B79A46A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2" name="Picture 7921" descr="spacer">
          <a:extLst>
            <a:ext uri="{FF2B5EF4-FFF2-40B4-BE49-F238E27FC236}">
              <a16:creationId xmlns:a16="http://schemas.microsoft.com/office/drawing/2014/main" id="{6BFE2670-0095-4945-A0EB-B1EBCD03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3" name="Picture 7922" descr="spacer">
          <a:extLst>
            <a:ext uri="{FF2B5EF4-FFF2-40B4-BE49-F238E27FC236}">
              <a16:creationId xmlns:a16="http://schemas.microsoft.com/office/drawing/2014/main" id="{AFE7BF8A-868E-47AC-8E09-335163F13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4" name="Picture 7923" descr="spacer">
          <a:extLst>
            <a:ext uri="{FF2B5EF4-FFF2-40B4-BE49-F238E27FC236}">
              <a16:creationId xmlns:a16="http://schemas.microsoft.com/office/drawing/2014/main" id="{8BA4DE0B-4CCF-46B8-BCCA-0BC77168A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5" name="Picture 7924" descr="spacer">
          <a:extLst>
            <a:ext uri="{FF2B5EF4-FFF2-40B4-BE49-F238E27FC236}">
              <a16:creationId xmlns:a16="http://schemas.microsoft.com/office/drawing/2014/main" id="{3D33E2F4-27EB-4089-B174-10A31E601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6" name="Picture 1252" descr="spacer">
          <a:extLst>
            <a:ext uri="{FF2B5EF4-FFF2-40B4-BE49-F238E27FC236}">
              <a16:creationId xmlns:a16="http://schemas.microsoft.com/office/drawing/2014/main" id="{EC6A5632-2368-427B-8BFB-CB98DD803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7" name="Picture 1253" descr="spacer">
          <a:extLst>
            <a:ext uri="{FF2B5EF4-FFF2-40B4-BE49-F238E27FC236}">
              <a16:creationId xmlns:a16="http://schemas.microsoft.com/office/drawing/2014/main" id="{AF304CE1-AFD1-41C1-A2A8-F44653936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8" name="Picture 1406" descr="spacer">
          <a:extLst>
            <a:ext uri="{FF2B5EF4-FFF2-40B4-BE49-F238E27FC236}">
              <a16:creationId xmlns:a16="http://schemas.microsoft.com/office/drawing/2014/main" id="{AA93D473-B3A0-4720-8B49-A322E04E3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49" name="Picture 1407" descr="spacer">
          <a:extLst>
            <a:ext uri="{FF2B5EF4-FFF2-40B4-BE49-F238E27FC236}">
              <a16:creationId xmlns:a16="http://schemas.microsoft.com/office/drawing/2014/main" id="{7FA3CB0D-826D-4D6F-B2D3-FA979D0FD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0" name="Picture 1418" descr="spacer">
          <a:extLst>
            <a:ext uri="{FF2B5EF4-FFF2-40B4-BE49-F238E27FC236}">
              <a16:creationId xmlns:a16="http://schemas.microsoft.com/office/drawing/2014/main" id="{660291EA-4284-4A33-8485-7ADA66FE0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1" name="Picture 1419" descr="spacer">
          <a:extLst>
            <a:ext uri="{FF2B5EF4-FFF2-40B4-BE49-F238E27FC236}">
              <a16:creationId xmlns:a16="http://schemas.microsoft.com/office/drawing/2014/main" id="{1EDED59B-7508-465A-A85C-D905A2811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2" name="Picture 1750" descr="spacer">
          <a:extLst>
            <a:ext uri="{FF2B5EF4-FFF2-40B4-BE49-F238E27FC236}">
              <a16:creationId xmlns:a16="http://schemas.microsoft.com/office/drawing/2014/main" id="{7CFBA4B7-E099-4D54-9F49-D96FC6957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3" name="Picture 1751" descr="spacer">
          <a:extLst>
            <a:ext uri="{FF2B5EF4-FFF2-40B4-BE49-F238E27FC236}">
              <a16:creationId xmlns:a16="http://schemas.microsoft.com/office/drawing/2014/main" id="{86C0A81D-A0BD-48FC-8F31-FB4700E24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4" name="Picture 1752" descr="spacer">
          <a:extLst>
            <a:ext uri="{FF2B5EF4-FFF2-40B4-BE49-F238E27FC236}">
              <a16:creationId xmlns:a16="http://schemas.microsoft.com/office/drawing/2014/main" id="{C8BA6DDC-AA21-4796-B10B-EF4CBC0DB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5" name="Picture 1753" descr="spacer">
          <a:extLst>
            <a:ext uri="{FF2B5EF4-FFF2-40B4-BE49-F238E27FC236}">
              <a16:creationId xmlns:a16="http://schemas.microsoft.com/office/drawing/2014/main" id="{492E4157-AF34-4130-A908-24ED8F41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6" name="Picture 1754" descr="spacer">
          <a:extLst>
            <a:ext uri="{FF2B5EF4-FFF2-40B4-BE49-F238E27FC236}">
              <a16:creationId xmlns:a16="http://schemas.microsoft.com/office/drawing/2014/main" id="{8D9C7E37-7781-4697-AF22-ED8C04C2C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7" name="Picture 1755" descr="spacer">
          <a:extLst>
            <a:ext uri="{FF2B5EF4-FFF2-40B4-BE49-F238E27FC236}">
              <a16:creationId xmlns:a16="http://schemas.microsoft.com/office/drawing/2014/main" id="{F344AD53-01BF-46E2-BCA9-901708465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8" name="Picture 1756" descr="spacer">
          <a:extLst>
            <a:ext uri="{FF2B5EF4-FFF2-40B4-BE49-F238E27FC236}">
              <a16:creationId xmlns:a16="http://schemas.microsoft.com/office/drawing/2014/main" id="{112B1E1A-ED04-4EF5-95BA-D3A460023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59" name="Picture 1757" descr="spacer">
          <a:extLst>
            <a:ext uri="{FF2B5EF4-FFF2-40B4-BE49-F238E27FC236}">
              <a16:creationId xmlns:a16="http://schemas.microsoft.com/office/drawing/2014/main" id="{2E855ABE-9B8E-4E6F-A70F-47D2BAED1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0" name="Picture 1758" descr="spacer">
          <a:extLst>
            <a:ext uri="{FF2B5EF4-FFF2-40B4-BE49-F238E27FC236}">
              <a16:creationId xmlns:a16="http://schemas.microsoft.com/office/drawing/2014/main" id="{9727F0D9-9FBB-4B6B-9B01-33E04EF9B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1" name="Picture 1759" descr="spacer">
          <a:extLst>
            <a:ext uri="{FF2B5EF4-FFF2-40B4-BE49-F238E27FC236}">
              <a16:creationId xmlns:a16="http://schemas.microsoft.com/office/drawing/2014/main" id="{EF85F5EA-750A-40CF-BF5A-0545C657A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2" name="Picture 1760" descr="spacer">
          <a:extLst>
            <a:ext uri="{FF2B5EF4-FFF2-40B4-BE49-F238E27FC236}">
              <a16:creationId xmlns:a16="http://schemas.microsoft.com/office/drawing/2014/main" id="{E1814A8D-2FF5-4224-83E1-C3D181A7A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3" name="Picture 1761" descr="spacer">
          <a:extLst>
            <a:ext uri="{FF2B5EF4-FFF2-40B4-BE49-F238E27FC236}">
              <a16:creationId xmlns:a16="http://schemas.microsoft.com/office/drawing/2014/main" id="{8908B2A0-6EB0-450D-8524-674E6E96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4" name="Picture 1762" descr="spacer">
          <a:extLst>
            <a:ext uri="{FF2B5EF4-FFF2-40B4-BE49-F238E27FC236}">
              <a16:creationId xmlns:a16="http://schemas.microsoft.com/office/drawing/2014/main" id="{D21F08A3-CDEE-46EF-A0A0-96F477854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5" name="Picture 1763" descr="spacer">
          <a:extLst>
            <a:ext uri="{FF2B5EF4-FFF2-40B4-BE49-F238E27FC236}">
              <a16:creationId xmlns:a16="http://schemas.microsoft.com/office/drawing/2014/main" id="{6C695D17-10EE-4C3F-8DB2-A63E69132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6" name="Picture 1764" descr="spacer">
          <a:extLst>
            <a:ext uri="{FF2B5EF4-FFF2-40B4-BE49-F238E27FC236}">
              <a16:creationId xmlns:a16="http://schemas.microsoft.com/office/drawing/2014/main" id="{E52806B9-CEEB-4C61-AE1F-093510A8F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7" name="Picture 1765" descr="spacer">
          <a:extLst>
            <a:ext uri="{FF2B5EF4-FFF2-40B4-BE49-F238E27FC236}">
              <a16:creationId xmlns:a16="http://schemas.microsoft.com/office/drawing/2014/main" id="{4253AC9A-747B-4472-91F4-162E48491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8" name="Picture 7919" descr="spacer">
          <a:extLst>
            <a:ext uri="{FF2B5EF4-FFF2-40B4-BE49-F238E27FC236}">
              <a16:creationId xmlns:a16="http://schemas.microsoft.com/office/drawing/2014/main" id="{7668E70E-73EA-46D8-96AB-207677FD6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69" name="Picture 7920" descr="spacer">
          <a:extLst>
            <a:ext uri="{FF2B5EF4-FFF2-40B4-BE49-F238E27FC236}">
              <a16:creationId xmlns:a16="http://schemas.microsoft.com/office/drawing/2014/main" id="{26215368-5266-4500-90AF-2E71922CF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70" name="Picture 7921" descr="spacer">
          <a:extLst>
            <a:ext uri="{FF2B5EF4-FFF2-40B4-BE49-F238E27FC236}">
              <a16:creationId xmlns:a16="http://schemas.microsoft.com/office/drawing/2014/main" id="{161B39A6-D8A3-4D48-8DEC-D6F2189F1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71" name="Picture 7922" descr="spacer">
          <a:extLst>
            <a:ext uri="{FF2B5EF4-FFF2-40B4-BE49-F238E27FC236}">
              <a16:creationId xmlns:a16="http://schemas.microsoft.com/office/drawing/2014/main" id="{673B3489-9ED4-42C2-BF11-551535E65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72" name="Picture 7923" descr="spacer">
          <a:extLst>
            <a:ext uri="{FF2B5EF4-FFF2-40B4-BE49-F238E27FC236}">
              <a16:creationId xmlns:a16="http://schemas.microsoft.com/office/drawing/2014/main" id="{3661ED6E-2D84-46B4-BD8A-CD9C3DED4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73" name="Picture 7924" descr="spacer">
          <a:extLst>
            <a:ext uri="{FF2B5EF4-FFF2-40B4-BE49-F238E27FC236}">
              <a16:creationId xmlns:a16="http://schemas.microsoft.com/office/drawing/2014/main" id="{AF5854E9-B912-426C-9B73-AB327656E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74" name="Picture 1252" descr="spacer">
          <a:extLst>
            <a:ext uri="{FF2B5EF4-FFF2-40B4-BE49-F238E27FC236}">
              <a16:creationId xmlns:a16="http://schemas.microsoft.com/office/drawing/2014/main" id="{60C5F2F3-DA35-4C7A-8BA5-15D390321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75" name="Picture 1253" descr="spacer">
          <a:extLst>
            <a:ext uri="{FF2B5EF4-FFF2-40B4-BE49-F238E27FC236}">
              <a16:creationId xmlns:a16="http://schemas.microsoft.com/office/drawing/2014/main" id="{5C622FA9-3D00-47E9-A24C-E00938B16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84" name="Picture 1406" descr="spacer">
          <a:extLst>
            <a:ext uri="{FF2B5EF4-FFF2-40B4-BE49-F238E27FC236}">
              <a16:creationId xmlns:a16="http://schemas.microsoft.com/office/drawing/2014/main" id="{74B2D4AA-4F95-4F79-A5F6-1CBD36788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85" name="Picture 1407" descr="spacer">
          <a:extLst>
            <a:ext uri="{FF2B5EF4-FFF2-40B4-BE49-F238E27FC236}">
              <a16:creationId xmlns:a16="http://schemas.microsoft.com/office/drawing/2014/main" id="{9886BC47-3BFF-4F9D-8B9F-2692EF383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86" name="Picture 1418" descr="spacer">
          <a:extLst>
            <a:ext uri="{FF2B5EF4-FFF2-40B4-BE49-F238E27FC236}">
              <a16:creationId xmlns:a16="http://schemas.microsoft.com/office/drawing/2014/main" id="{29468D37-678E-478D-A3B4-635B5A756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87" name="Picture 1419" descr="spacer">
          <a:extLst>
            <a:ext uri="{FF2B5EF4-FFF2-40B4-BE49-F238E27FC236}">
              <a16:creationId xmlns:a16="http://schemas.microsoft.com/office/drawing/2014/main" id="{CD98EAA4-4217-4284-92D5-22A745CE3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88" name="Picture 1750" descr="spacer">
          <a:extLst>
            <a:ext uri="{FF2B5EF4-FFF2-40B4-BE49-F238E27FC236}">
              <a16:creationId xmlns:a16="http://schemas.microsoft.com/office/drawing/2014/main" id="{DC789B29-90E6-40EC-80DC-7C599910C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89" name="Picture 1751" descr="spacer">
          <a:extLst>
            <a:ext uri="{FF2B5EF4-FFF2-40B4-BE49-F238E27FC236}">
              <a16:creationId xmlns:a16="http://schemas.microsoft.com/office/drawing/2014/main" id="{878E7E8C-FC93-4E94-A522-F8D3856D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0" name="Picture 1752" descr="spacer">
          <a:extLst>
            <a:ext uri="{FF2B5EF4-FFF2-40B4-BE49-F238E27FC236}">
              <a16:creationId xmlns:a16="http://schemas.microsoft.com/office/drawing/2014/main" id="{CB945B5A-4DB2-4A63-A992-720AA3965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1" name="Picture 1753" descr="spacer">
          <a:extLst>
            <a:ext uri="{FF2B5EF4-FFF2-40B4-BE49-F238E27FC236}">
              <a16:creationId xmlns:a16="http://schemas.microsoft.com/office/drawing/2014/main" id="{FAD7B2EA-EDD7-4379-B72F-437DAC755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2" name="Picture 1754" descr="spacer">
          <a:extLst>
            <a:ext uri="{FF2B5EF4-FFF2-40B4-BE49-F238E27FC236}">
              <a16:creationId xmlns:a16="http://schemas.microsoft.com/office/drawing/2014/main" id="{CA73D544-7A01-4B71-8BD7-BA34E1D38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3" name="Picture 1755" descr="spacer">
          <a:extLst>
            <a:ext uri="{FF2B5EF4-FFF2-40B4-BE49-F238E27FC236}">
              <a16:creationId xmlns:a16="http://schemas.microsoft.com/office/drawing/2014/main" id="{8878DE61-7881-4827-BBA4-512BBFEDE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4" name="Picture 1756" descr="spacer">
          <a:extLst>
            <a:ext uri="{FF2B5EF4-FFF2-40B4-BE49-F238E27FC236}">
              <a16:creationId xmlns:a16="http://schemas.microsoft.com/office/drawing/2014/main" id="{0FFF8359-E922-433C-AD10-E79D509CD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5" name="Picture 1757" descr="spacer">
          <a:extLst>
            <a:ext uri="{FF2B5EF4-FFF2-40B4-BE49-F238E27FC236}">
              <a16:creationId xmlns:a16="http://schemas.microsoft.com/office/drawing/2014/main" id="{C5D1F1F1-A574-4550-87E5-AB9CD7EF5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6" name="Picture 1758" descr="spacer">
          <a:extLst>
            <a:ext uri="{FF2B5EF4-FFF2-40B4-BE49-F238E27FC236}">
              <a16:creationId xmlns:a16="http://schemas.microsoft.com/office/drawing/2014/main" id="{11CF3C72-1185-43C5-8B3D-93A923C1F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7" name="Picture 1759" descr="spacer">
          <a:extLst>
            <a:ext uri="{FF2B5EF4-FFF2-40B4-BE49-F238E27FC236}">
              <a16:creationId xmlns:a16="http://schemas.microsoft.com/office/drawing/2014/main" id="{87DB71A9-FD04-4751-846E-4784736D1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8" name="Picture 1760" descr="spacer">
          <a:extLst>
            <a:ext uri="{FF2B5EF4-FFF2-40B4-BE49-F238E27FC236}">
              <a16:creationId xmlns:a16="http://schemas.microsoft.com/office/drawing/2014/main" id="{663E764A-2377-4769-AD50-2E7E0A339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399" name="Picture 1761" descr="spacer">
          <a:extLst>
            <a:ext uri="{FF2B5EF4-FFF2-40B4-BE49-F238E27FC236}">
              <a16:creationId xmlns:a16="http://schemas.microsoft.com/office/drawing/2014/main" id="{959BB8F4-557A-467C-89B5-5457E4851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0" name="Picture 1762" descr="spacer">
          <a:extLst>
            <a:ext uri="{FF2B5EF4-FFF2-40B4-BE49-F238E27FC236}">
              <a16:creationId xmlns:a16="http://schemas.microsoft.com/office/drawing/2014/main" id="{E56882B6-1061-4403-8228-E67D6DBAA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1" name="Picture 1763" descr="spacer">
          <a:extLst>
            <a:ext uri="{FF2B5EF4-FFF2-40B4-BE49-F238E27FC236}">
              <a16:creationId xmlns:a16="http://schemas.microsoft.com/office/drawing/2014/main" id="{638F34B7-F341-4C7B-A04E-E695E7D29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2" name="Picture 1764" descr="spacer">
          <a:extLst>
            <a:ext uri="{FF2B5EF4-FFF2-40B4-BE49-F238E27FC236}">
              <a16:creationId xmlns:a16="http://schemas.microsoft.com/office/drawing/2014/main" id="{0744C4CD-EA36-4A30-8979-6E8EA4ED2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3" name="Picture 1765" descr="spacer">
          <a:extLst>
            <a:ext uri="{FF2B5EF4-FFF2-40B4-BE49-F238E27FC236}">
              <a16:creationId xmlns:a16="http://schemas.microsoft.com/office/drawing/2014/main" id="{6FF4A9E2-46BF-4398-8277-C93788892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4" name="Picture 7919" descr="spacer">
          <a:extLst>
            <a:ext uri="{FF2B5EF4-FFF2-40B4-BE49-F238E27FC236}">
              <a16:creationId xmlns:a16="http://schemas.microsoft.com/office/drawing/2014/main" id="{F94DA1F2-5518-4F12-A398-7B66CA26C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5" name="Picture 7920" descr="spacer">
          <a:extLst>
            <a:ext uri="{FF2B5EF4-FFF2-40B4-BE49-F238E27FC236}">
              <a16:creationId xmlns:a16="http://schemas.microsoft.com/office/drawing/2014/main" id="{26CCFD8A-7FEB-465B-AFC3-8066E1BDF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6" name="Picture 7921" descr="spacer">
          <a:extLst>
            <a:ext uri="{FF2B5EF4-FFF2-40B4-BE49-F238E27FC236}">
              <a16:creationId xmlns:a16="http://schemas.microsoft.com/office/drawing/2014/main" id="{2E45F5DC-C148-4DA3-A051-917E94EEC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7" name="Picture 7922" descr="spacer">
          <a:extLst>
            <a:ext uri="{FF2B5EF4-FFF2-40B4-BE49-F238E27FC236}">
              <a16:creationId xmlns:a16="http://schemas.microsoft.com/office/drawing/2014/main" id="{0175A9AB-321E-4D23-83E1-00714B267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8" name="Picture 7923" descr="spacer">
          <a:extLst>
            <a:ext uri="{FF2B5EF4-FFF2-40B4-BE49-F238E27FC236}">
              <a16:creationId xmlns:a16="http://schemas.microsoft.com/office/drawing/2014/main" id="{01FBB1C6-BE2C-427D-B6CB-4224F2EC7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09" name="Picture 7924" descr="spacer">
          <a:extLst>
            <a:ext uri="{FF2B5EF4-FFF2-40B4-BE49-F238E27FC236}">
              <a16:creationId xmlns:a16="http://schemas.microsoft.com/office/drawing/2014/main" id="{723F23AD-E4E6-451E-A238-1606ACDB2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0" name="Picture 1252" descr="spacer">
          <a:extLst>
            <a:ext uri="{FF2B5EF4-FFF2-40B4-BE49-F238E27FC236}">
              <a16:creationId xmlns:a16="http://schemas.microsoft.com/office/drawing/2014/main" id="{D237F5D6-BB60-4B9E-8250-0AE241C5A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1" name="Picture 1253" descr="spacer">
          <a:extLst>
            <a:ext uri="{FF2B5EF4-FFF2-40B4-BE49-F238E27FC236}">
              <a16:creationId xmlns:a16="http://schemas.microsoft.com/office/drawing/2014/main" id="{4B6D4425-4433-4053-8D9E-BAEDEB9FC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2" name="Picture 1406" descr="spacer">
          <a:extLst>
            <a:ext uri="{FF2B5EF4-FFF2-40B4-BE49-F238E27FC236}">
              <a16:creationId xmlns:a16="http://schemas.microsoft.com/office/drawing/2014/main" id="{E4516A9F-2B61-42AB-BCE2-5DAD94D30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3" name="Picture 1407" descr="spacer">
          <a:extLst>
            <a:ext uri="{FF2B5EF4-FFF2-40B4-BE49-F238E27FC236}">
              <a16:creationId xmlns:a16="http://schemas.microsoft.com/office/drawing/2014/main" id="{AF421769-931B-4671-932E-720031830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4" name="Picture 1418" descr="spacer">
          <a:extLst>
            <a:ext uri="{FF2B5EF4-FFF2-40B4-BE49-F238E27FC236}">
              <a16:creationId xmlns:a16="http://schemas.microsoft.com/office/drawing/2014/main" id="{F34D6621-E8E9-4D33-BCAE-2DE230FEF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5" name="Picture 1419" descr="spacer">
          <a:extLst>
            <a:ext uri="{FF2B5EF4-FFF2-40B4-BE49-F238E27FC236}">
              <a16:creationId xmlns:a16="http://schemas.microsoft.com/office/drawing/2014/main" id="{B46AEED9-D472-424D-8BB6-D8C444DCA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6" name="Picture 1750" descr="spacer">
          <a:extLst>
            <a:ext uri="{FF2B5EF4-FFF2-40B4-BE49-F238E27FC236}">
              <a16:creationId xmlns:a16="http://schemas.microsoft.com/office/drawing/2014/main" id="{40D42F77-B1BF-49DC-8E26-4642AF867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7" name="Picture 1751" descr="spacer">
          <a:extLst>
            <a:ext uri="{FF2B5EF4-FFF2-40B4-BE49-F238E27FC236}">
              <a16:creationId xmlns:a16="http://schemas.microsoft.com/office/drawing/2014/main" id="{3AA2FE68-6BAC-4F01-924C-66EE5A158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8" name="Picture 1752" descr="spacer">
          <a:extLst>
            <a:ext uri="{FF2B5EF4-FFF2-40B4-BE49-F238E27FC236}">
              <a16:creationId xmlns:a16="http://schemas.microsoft.com/office/drawing/2014/main" id="{3D0236A1-0F32-4107-B89D-A986798A0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19" name="Picture 1753" descr="spacer">
          <a:extLst>
            <a:ext uri="{FF2B5EF4-FFF2-40B4-BE49-F238E27FC236}">
              <a16:creationId xmlns:a16="http://schemas.microsoft.com/office/drawing/2014/main" id="{2177D050-325B-4057-BA3E-084A643B5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0" name="Picture 1754" descr="spacer">
          <a:extLst>
            <a:ext uri="{FF2B5EF4-FFF2-40B4-BE49-F238E27FC236}">
              <a16:creationId xmlns:a16="http://schemas.microsoft.com/office/drawing/2014/main" id="{3EC50F43-2448-41D2-9E79-6D6001693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1" name="Picture 1755" descr="spacer">
          <a:extLst>
            <a:ext uri="{FF2B5EF4-FFF2-40B4-BE49-F238E27FC236}">
              <a16:creationId xmlns:a16="http://schemas.microsoft.com/office/drawing/2014/main" id="{E66D7BC6-112C-49BE-BA56-704F43A8E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2" name="Picture 1756" descr="spacer">
          <a:extLst>
            <a:ext uri="{FF2B5EF4-FFF2-40B4-BE49-F238E27FC236}">
              <a16:creationId xmlns:a16="http://schemas.microsoft.com/office/drawing/2014/main" id="{51107521-3C78-4A8C-856D-20FC99432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3" name="Picture 1757" descr="spacer">
          <a:extLst>
            <a:ext uri="{FF2B5EF4-FFF2-40B4-BE49-F238E27FC236}">
              <a16:creationId xmlns:a16="http://schemas.microsoft.com/office/drawing/2014/main" id="{B7CA03AF-2535-4692-B321-60A4DFA49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4" name="Picture 1758" descr="spacer">
          <a:extLst>
            <a:ext uri="{FF2B5EF4-FFF2-40B4-BE49-F238E27FC236}">
              <a16:creationId xmlns:a16="http://schemas.microsoft.com/office/drawing/2014/main" id="{4DE415EE-EC06-49AD-ABD5-63CB209A1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5" name="Picture 1759" descr="spacer">
          <a:extLst>
            <a:ext uri="{FF2B5EF4-FFF2-40B4-BE49-F238E27FC236}">
              <a16:creationId xmlns:a16="http://schemas.microsoft.com/office/drawing/2014/main" id="{0CFF1829-BFAC-4409-97A7-EFAA1FB73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6" name="Picture 1760" descr="spacer">
          <a:extLst>
            <a:ext uri="{FF2B5EF4-FFF2-40B4-BE49-F238E27FC236}">
              <a16:creationId xmlns:a16="http://schemas.microsoft.com/office/drawing/2014/main" id="{430920EB-790E-4E4C-A949-D229B168A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7" name="Picture 1761" descr="spacer">
          <a:extLst>
            <a:ext uri="{FF2B5EF4-FFF2-40B4-BE49-F238E27FC236}">
              <a16:creationId xmlns:a16="http://schemas.microsoft.com/office/drawing/2014/main" id="{37872481-21B5-4233-A1C9-D55A4345C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8" name="Picture 1762" descr="spacer">
          <a:extLst>
            <a:ext uri="{FF2B5EF4-FFF2-40B4-BE49-F238E27FC236}">
              <a16:creationId xmlns:a16="http://schemas.microsoft.com/office/drawing/2014/main" id="{ADA14758-8482-455B-B02E-F56F8B593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29" name="Picture 1763" descr="spacer">
          <a:extLst>
            <a:ext uri="{FF2B5EF4-FFF2-40B4-BE49-F238E27FC236}">
              <a16:creationId xmlns:a16="http://schemas.microsoft.com/office/drawing/2014/main" id="{BCE5B5A8-C2A2-4024-9320-C87E10A81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0" name="Picture 1764" descr="spacer">
          <a:extLst>
            <a:ext uri="{FF2B5EF4-FFF2-40B4-BE49-F238E27FC236}">
              <a16:creationId xmlns:a16="http://schemas.microsoft.com/office/drawing/2014/main" id="{9D56DEA8-A86F-4BC1-AFB7-C442A938F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1" name="Picture 1765" descr="spacer">
          <a:extLst>
            <a:ext uri="{FF2B5EF4-FFF2-40B4-BE49-F238E27FC236}">
              <a16:creationId xmlns:a16="http://schemas.microsoft.com/office/drawing/2014/main" id="{E858AC44-B4E4-444E-B7AA-AC6F35BB4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2" name="Picture 7919" descr="spacer">
          <a:extLst>
            <a:ext uri="{FF2B5EF4-FFF2-40B4-BE49-F238E27FC236}">
              <a16:creationId xmlns:a16="http://schemas.microsoft.com/office/drawing/2014/main" id="{E62E40A0-0A45-4216-879B-D29FBA0B2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3" name="Picture 7920" descr="spacer">
          <a:extLst>
            <a:ext uri="{FF2B5EF4-FFF2-40B4-BE49-F238E27FC236}">
              <a16:creationId xmlns:a16="http://schemas.microsoft.com/office/drawing/2014/main" id="{01C2806F-2FA2-40FE-A548-300B6AF0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4" name="Picture 7921" descr="spacer">
          <a:extLst>
            <a:ext uri="{FF2B5EF4-FFF2-40B4-BE49-F238E27FC236}">
              <a16:creationId xmlns:a16="http://schemas.microsoft.com/office/drawing/2014/main" id="{2010BBDB-FF68-4A92-82B1-9808ADAD8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5" name="Picture 7922" descr="spacer">
          <a:extLst>
            <a:ext uri="{FF2B5EF4-FFF2-40B4-BE49-F238E27FC236}">
              <a16:creationId xmlns:a16="http://schemas.microsoft.com/office/drawing/2014/main" id="{992F77CC-7EB3-4D7D-8760-57DE35FBB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6" name="Picture 7923" descr="spacer">
          <a:extLst>
            <a:ext uri="{FF2B5EF4-FFF2-40B4-BE49-F238E27FC236}">
              <a16:creationId xmlns:a16="http://schemas.microsoft.com/office/drawing/2014/main" id="{15B49B72-0A46-44AF-8669-38F1B2C43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7" name="Picture 7924" descr="spacer">
          <a:extLst>
            <a:ext uri="{FF2B5EF4-FFF2-40B4-BE49-F238E27FC236}">
              <a16:creationId xmlns:a16="http://schemas.microsoft.com/office/drawing/2014/main" id="{E4813F4C-6F3B-42CB-868F-F44ABF07F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8" name="Picture 1252" descr="spacer">
          <a:extLst>
            <a:ext uri="{FF2B5EF4-FFF2-40B4-BE49-F238E27FC236}">
              <a16:creationId xmlns:a16="http://schemas.microsoft.com/office/drawing/2014/main" id="{072173DF-86FE-442F-8D1A-CCBAEFA8D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39" name="Picture 1253" descr="spacer">
          <a:extLst>
            <a:ext uri="{FF2B5EF4-FFF2-40B4-BE49-F238E27FC236}">
              <a16:creationId xmlns:a16="http://schemas.microsoft.com/office/drawing/2014/main" id="{23490E61-27CB-498E-9071-207FECEBE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7483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0" name="Picture 1406" descr="spacer">
          <a:extLst>
            <a:ext uri="{FF2B5EF4-FFF2-40B4-BE49-F238E27FC236}">
              <a16:creationId xmlns:a16="http://schemas.microsoft.com/office/drawing/2014/main" id="{0D3545CD-E8E4-4FFC-8776-6F9223A16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1" name="Picture 1407" descr="spacer">
          <a:extLst>
            <a:ext uri="{FF2B5EF4-FFF2-40B4-BE49-F238E27FC236}">
              <a16:creationId xmlns:a16="http://schemas.microsoft.com/office/drawing/2014/main" id="{121B9ABB-9D7F-48F6-9B84-1E9A98974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2" name="Picture 1418" descr="spacer">
          <a:extLst>
            <a:ext uri="{FF2B5EF4-FFF2-40B4-BE49-F238E27FC236}">
              <a16:creationId xmlns:a16="http://schemas.microsoft.com/office/drawing/2014/main" id="{DA5226FE-C774-4B52-A083-F85D1C390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3" name="Picture 1419" descr="spacer">
          <a:extLst>
            <a:ext uri="{FF2B5EF4-FFF2-40B4-BE49-F238E27FC236}">
              <a16:creationId xmlns:a16="http://schemas.microsoft.com/office/drawing/2014/main" id="{71BE31AD-7691-4457-9308-6F5B1089A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4" name="Picture 1750" descr="spacer">
          <a:extLst>
            <a:ext uri="{FF2B5EF4-FFF2-40B4-BE49-F238E27FC236}">
              <a16:creationId xmlns:a16="http://schemas.microsoft.com/office/drawing/2014/main" id="{03E23BDB-DD26-4DF7-B6EE-FE1A21008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5" name="Picture 1751" descr="spacer">
          <a:extLst>
            <a:ext uri="{FF2B5EF4-FFF2-40B4-BE49-F238E27FC236}">
              <a16:creationId xmlns:a16="http://schemas.microsoft.com/office/drawing/2014/main" id="{D98A723C-427D-438B-8F52-AA5648C07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6" name="Picture 1752" descr="spacer">
          <a:extLst>
            <a:ext uri="{FF2B5EF4-FFF2-40B4-BE49-F238E27FC236}">
              <a16:creationId xmlns:a16="http://schemas.microsoft.com/office/drawing/2014/main" id="{49AB38CA-C820-4785-A78B-24F6FA920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7" name="Picture 1753" descr="spacer">
          <a:extLst>
            <a:ext uri="{FF2B5EF4-FFF2-40B4-BE49-F238E27FC236}">
              <a16:creationId xmlns:a16="http://schemas.microsoft.com/office/drawing/2014/main" id="{2DBB9BEA-4075-4900-B97A-52699F5E6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8" name="Picture 1754" descr="spacer">
          <a:extLst>
            <a:ext uri="{FF2B5EF4-FFF2-40B4-BE49-F238E27FC236}">
              <a16:creationId xmlns:a16="http://schemas.microsoft.com/office/drawing/2014/main" id="{049923C7-DC2E-42B0-BD00-F2D5EA05D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49" name="Picture 1755" descr="spacer">
          <a:extLst>
            <a:ext uri="{FF2B5EF4-FFF2-40B4-BE49-F238E27FC236}">
              <a16:creationId xmlns:a16="http://schemas.microsoft.com/office/drawing/2014/main" id="{0A4D0841-6006-483F-88C9-3CBD6F152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0" name="Picture 1756" descr="spacer">
          <a:extLst>
            <a:ext uri="{FF2B5EF4-FFF2-40B4-BE49-F238E27FC236}">
              <a16:creationId xmlns:a16="http://schemas.microsoft.com/office/drawing/2014/main" id="{2E61FD81-5045-474F-AA2B-94291B16E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1" name="Picture 1757" descr="spacer">
          <a:extLst>
            <a:ext uri="{FF2B5EF4-FFF2-40B4-BE49-F238E27FC236}">
              <a16:creationId xmlns:a16="http://schemas.microsoft.com/office/drawing/2014/main" id="{DB2BA5AE-C000-4B0C-90A5-07A563122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2" name="Picture 1758" descr="spacer">
          <a:extLst>
            <a:ext uri="{FF2B5EF4-FFF2-40B4-BE49-F238E27FC236}">
              <a16:creationId xmlns:a16="http://schemas.microsoft.com/office/drawing/2014/main" id="{D301CB26-8CA2-43F6-846A-10549ED9D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3" name="Picture 1759" descr="spacer">
          <a:extLst>
            <a:ext uri="{FF2B5EF4-FFF2-40B4-BE49-F238E27FC236}">
              <a16:creationId xmlns:a16="http://schemas.microsoft.com/office/drawing/2014/main" id="{32BBBE78-6AAB-497E-BB33-2EC3B1854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4" name="Picture 1760" descr="spacer">
          <a:extLst>
            <a:ext uri="{FF2B5EF4-FFF2-40B4-BE49-F238E27FC236}">
              <a16:creationId xmlns:a16="http://schemas.microsoft.com/office/drawing/2014/main" id="{E76E479D-2C19-474F-A77E-494A34A5B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5" name="Picture 1761" descr="spacer">
          <a:extLst>
            <a:ext uri="{FF2B5EF4-FFF2-40B4-BE49-F238E27FC236}">
              <a16:creationId xmlns:a16="http://schemas.microsoft.com/office/drawing/2014/main" id="{7520B8B1-5140-459D-842E-1CF0D84CF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6" name="Picture 1762" descr="spacer">
          <a:extLst>
            <a:ext uri="{FF2B5EF4-FFF2-40B4-BE49-F238E27FC236}">
              <a16:creationId xmlns:a16="http://schemas.microsoft.com/office/drawing/2014/main" id="{BC8908BC-CF1D-4E27-8487-42ACE9390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7" name="Picture 1763" descr="spacer">
          <a:extLst>
            <a:ext uri="{FF2B5EF4-FFF2-40B4-BE49-F238E27FC236}">
              <a16:creationId xmlns:a16="http://schemas.microsoft.com/office/drawing/2014/main" id="{D3EC25AB-48CF-4394-9B60-65BD19891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8" name="Picture 1764" descr="spacer">
          <a:extLst>
            <a:ext uri="{FF2B5EF4-FFF2-40B4-BE49-F238E27FC236}">
              <a16:creationId xmlns:a16="http://schemas.microsoft.com/office/drawing/2014/main" id="{53B56B51-299F-4265-85F9-F3C72475C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59" name="Picture 1765" descr="spacer">
          <a:extLst>
            <a:ext uri="{FF2B5EF4-FFF2-40B4-BE49-F238E27FC236}">
              <a16:creationId xmlns:a16="http://schemas.microsoft.com/office/drawing/2014/main" id="{87C622AB-4B61-41E7-8C73-B054FD730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0" name="Picture 7919" descr="spacer">
          <a:extLst>
            <a:ext uri="{FF2B5EF4-FFF2-40B4-BE49-F238E27FC236}">
              <a16:creationId xmlns:a16="http://schemas.microsoft.com/office/drawing/2014/main" id="{006855EC-AB30-4C2E-BEA5-243D7DB3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1" name="Picture 7920" descr="spacer">
          <a:extLst>
            <a:ext uri="{FF2B5EF4-FFF2-40B4-BE49-F238E27FC236}">
              <a16:creationId xmlns:a16="http://schemas.microsoft.com/office/drawing/2014/main" id="{253580B0-FFBB-4B7E-8C40-8256D475D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2" name="Picture 7921" descr="spacer">
          <a:extLst>
            <a:ext uri="{FF2B5EF4-FFF2-40B4-BE49-F238E27FC236}">
              <a16:creationId xmlns:a16="http://schemas.microsoft.com/office/drawing/2014/main" id="{0CE74EE2-3936-4672-A0C0-94B55C736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3" name="Picture 7922" descr="spacer">
          <a:extLst>
            <a:ext uri="{FF2B5EF4-FFF2-40B4-BE49-F238E27FC236}">
              <a16:creationId xmlns:a16="http://schemas.microsoft.com/office/drawing/2014/main" id="{07EE55E5-6C98-4493-9541-58013FF48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4" name="Picture 7923" descr="spacer">
          <a:extLst>
            <a:ext uri="{FF2B5EF4-FFF2-40B4-BE49-F238E27FC236}">
              <a16:creationId xmlns:a16="http://schemas.microsoft.com/office/drawing/2014/main" id="{23D9D08A-4B44-4790-9AE6-FCC6552AF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5" name="Picture 7924" descr="spacer">
          <a:extLst>
            <a:ext uri="{FF2B5EF4-FFF2-40B4-BE49-F238E27FC236}">
              <a16:creationId xmlns:a16="http://schemas.microsoft.com/office/drawing/2014/main" id="{CF1689C7-9D8D-44B6-9A30-0B93E58C5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6" name="Picture 1252" descr="spacer">
          <a:extLst>
            <a:ext uri="{FF2B5EF4-FFF2-40B4-BE49-F238E27FC236}">
              <a16:creationId xmlns:a16="http://schemas.microsoft.com/office/drawing/2014/main" id="{E7225BC3-6BA1-4A45-A7F3-8D48CAC90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7" name="Picture 1253" descr="spacer">
          <a:extLst>
            <a:ext uri="{FF2B5EF4-FFF2-40B4-BE49-F238E27FC236}">
              <a16:creationId xmlns:a16="http://schemas.microsoft.com/office/drawing/2014/main" id="{39FFDA12-76A2-451F-8D9D-D56226CB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8" name="Picture 1406" descr="spacer">
          <a:extLst>
            <a:ext uri="{FF2B5EF4-FFF2-40B4-BE49-F238E27FC236}">
              <a16:creationId xmlns:a16="http://schemas.microsoft.com/office/drawing/2014/main" id="{456F266E-8B85-4D26-A081-EBBB841EA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69" name="Picture 1407" descr="spacer">
          <a:extLst>
            <a:ext uri="{FF2B5EF4-FFF2-40B4-BE49-F238E27FC236}">
              <a16:creationId xmlns:a16="http://schemas.microsoft.com/office/drawing/2014/main" id="{398F625E-A2A4-4572-9209-84926741A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0" name="Picture 1418" descr="spacer">
          <a:extLst>
            <a:ext uri="{FF2B5EF4-FFF2-40B4-BE49-F238E27FC236}">
              <a16:creationId xmlns:a16="http://schemas.microsoft.com/office/drawing/2014/main" id="{DB53C8D4-505D-4B00-A752-0BD6A2115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1" name="Picture 1419" descr="spacer">
          <a:extLst>
            <a:ext uri="{FF2B5EF4-FFF2-40B4-BE49-F238E27FC236}">
              <a16:creationId xmlns:a16="http://schemas.microsoft.com/office/drawing/2014/main" id="{5E93C614-2E8A-430C-AB0B-D285B80C6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2" name="Picture 1750" descr="spacer">
          <a:extLst>
            <a:ext uri="{FF2B5EF4-FFF2-40B4-BE49-F238E27FC236}">
              <a16:creationId xmlns:a16="http://schemas.microsoft.com/office/drawing/2014/main" id="{0EC6183E-1877-4695-A53A-0752D8C9C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3" name="Picture 1751" descr="spacer">
          <a:extLst>
            <a:ext uri="{FF2B5EF4-FFF2-40B4-BE49-F238E27FC236}">
              <a16:creationId xmlns:a16="http://schemas.microsoft.com/office/drawing/2014/main" id="{3052CC63-14DB-4FB3-9911-D031AFBF0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4" name="Picture 1752" descr="spacer">
          <a:extLst>
            <a:ext uri="{FF2B5EF4-FFF2-40B4-BE49-F238E27FC236}">
              <a16:creationId xmlns:a16="http://schemas.microsoft.com/office/drawing/2014/main" id="{FBC51470-9B02-4013-92BD-0ACEFAEF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5" name="Picture 1753" descr="spacer">
          <a:extLst>
            <a:ext uri="{FF2B5EF4-FFF2-40B4-BE49-F238E27FC236}">
              <a16:creationId xmlns:a16="http://schemas.microsoft.com/office/drawing/2014/main" id="{0211F0B6-A56B-48F7-BFB7-68B3BE8E7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6" name="Picture 1754" descr="spacer">
          <a:extLst>
            <a:ext uri="{FF2B5EF4-FFF2-40B4-BE49-F238E27FC236}">
              <a16:creationId xmlns:a16="http://schemas.microsoft.com/office/drawing/2014/main" id="{97B8E379-DB6F-4BAE-A126-62F56BF6F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7" name="Picture 1755" descr="spacer">
          <a:extLst>
            <a:ext uri="{FF2B5EF4-FFF2-40B4-BE49-F238E27FC236}">
              <a16:creationId xmlns:a16="http://schemas.microsoft.com/office/drawing/2014/main" id="{4D0B288D-48DE-40F4-B6B8-BE7B7CA55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8" name="Picture 1756" descr="spacer">
          <a:extLst>
            <a:ext uri="{FF2B5EF4-FFF2-40B4-BE49-F238E27FC236}">
              <a16:creationId xmlns:a16="http://schemas.microsoft.com/office/drawing/2014/main" id="{13B9CA6E-2479-4BF1-9033-6568C8083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79" name="Picture 1757" descr="spacer">
          <a:extLst>
            <a:ext uri="{FF2B5EF4-FFF2-40B4-BE49-F238E27FC236}">
              <a16:creationId xmlns:a16="http://schemas.microsoft.com/office/drawing/2014/main" id="{3F9843C5-78A8-475F-8C44-B3A2F771B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0" name="Picture 1758" descr="spacer">
          <a:extLst>
            <a:ext uri="{FF2B5EF4-FFF2-40B4-BE49-F238E27FC236}">
              <a16:creationId xmlns:a16="http://schemas.microsoft.com/office/drawing/2014/main" id="{92596B43-9BFA-4FEA-B837-18C32A5D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1" name="Picture 1759" descr="spacer">
          <a:extLst>
            <a:ext uri="{FF2B5EF4-FFF2-40B4-BE49-F238E27FC236}">
              <a16:creationId xmlns:a16="http://schemas.microsoft.com/office/drawing/2014/main" id="{0FD49422-CE0A-4387-8B69-9A2A845A5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2" name="Picture 1760" descr="spacer">
          <a:extLst>
            <a:ext uri="{FF2B5EF4-FFF2-40B4-BE49-F238E27FC236}">
              <a16:creationId xmlns:a16="http://schemas.microsoft.com/office/drawing/2014/main" id="{DF019F4C-A632-41A4-8A59-FEF22329F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3" name="Picture 1761" descr="spacer">
          <a:extLst>
            <a:ext uri="{FF2B5EF4-FFF2-40B4-BE49-F238E27FC236}">
              <a16:creationId xmlns:a16="http://schemas.microsoft.com/office/drawing/2014/main" id="{48E33FAB-0B2C-406C-9E8C-621588B2F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4" name="Picture 1762" descr="spacer">
          <a:extLst>
            <a:ext uri="{FF2B5EF4-FFF2-40B4-BE49-F238E27FC236}">
              <a16:creationId xmlns:a16="http://schemas.microsoft.com/office/drawing/2014/main" id="{6003234E-6BA8-46AE-9E46-689101AED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5" name="Picture 1763" descr="spacer">
          <a:extLst>
            <a:ext uri="{FF2B5EF4-FFF2-40B4-BE49-F238E27FC236}">
              <a16:creationId xmlns:a16="http://schemas.microsoft.com/office/drawing/2014/main" id="{E44A4470-525D-4B76-A348-7EEEC322E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6" name="Picture 1764" descr="spacer">
          <a:extLst>
            <a:ext uri="{FF2B5EF4-FFF2-40B4-BE49-F238E27FC236}">
              <a16:creationId xmlns:a16="http://schemas.microsoft.com/office/drawing/2014/main" id="{D7049687-A6BD-46B6-9518-9B5A8FC4F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7" name="Picture 1765" descr="spacer">
          <a:extLst>
            <a:ext uri="{FF2B5EF4-FFF2-40B4-BE49-F238E27FC236}">
              <a16:creationId xmlns:a16="http://schemas.microsoft.com/office/drawing/2014/main" id="{EECAE5F1-2BD5-4EF2-9120-2FAFFBB7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8" name="Picture 7919" descr="spacer">
          <a:extLst>
            <a:ext uri="{FF2B5EF4-FFF2-40B4-BE49-F238E27FC236}">
              <a16:creationId xmlns:a16="http://schemas.microsoft.com/office/drawing/2014/main" id="{2178322D-8C31-401C-9979-9725E1565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89" name="Picture 7920" descr="spacer">
          <a:extLst>
            <a:ext uri="{FF2B5EF4-FFF2-40B4-BE49-F238E27FC236}">
              <a16:creationId xmlns:a16="http://schemas.microsoft.com/office/drawing/2014/main" id="{2F26E585-5023-4639-A336-828258C69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90" name="Picture 7921" descr="spacer">
          <a:extLst>
            <a:ext uri="{FF2B5EF4-FFF2-40B4-BE49-F238E27FC236}">
              <a16:creationId xmlns:a16="http://schemas.microsoft.com/office/drawing/2014/main" id="{E4376707-ADC9-4D6E-9099-B6277EAEC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91" name="Picture 7922" descr="spacer">
          <a:extLst>
            <a:ext uri="{FF2B5EF4-FFF2-40B4-BE49-F238E27FC236}">
              <a16:creationId xmlns:a16="http://schemas.microsoft.com/office/drawing/2014/main" id="{047AAF54-C5AC-4398-BE35-F91E74B0C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92" name="Picture 7923" descr="spacer">
          <a:extLst>
            <a:ext uri="{FF2B5EF4-FFF2-40B4-BE49-F238E27FC236}">
              <a16:creationId xmlns:a16="http://schemas.microsoft.com/office/drawing/2014/main" id="{BB51473D-C2E9-4E07-99AD-A3C7731AD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93" name="Picture 7924" descr="spacer">
          <a:extLst>
            <a:ext uri="{FF2B5EF4-FFF2-40B4-BE49-F238E27FC236}">
              <a16:creationId xmlns:a16="http://schemas.microsoft.com/office/drawing/2014/main" id="{813C6D90-0789-4648-8B88-49445E26D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94" name="Picture 1252" descr="spacer">
          <a:extLst>
            <a:ext uri="{FF2B5EF4-FFF2-40B4-BE49-F238E27FC236}">
              <a16:creationId xmlns:a16="http://schemas.microsoft.com/office/drawing/2014/main" id="{00C3E07C-6764-489C-AEBC-542ACCFB9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877</xdr:row>
      <xdr:rowOff>0</xdr:rowOff>
    </xdr:from>
    <xdr:ext cx="47625" cy="9525"/>
    <xdr:pic>
      <xdr:nvPicPr>
        <xdr:cNvPr id="5495" name="Picture 1253" descr="spacer">
          <a:extLst>
            <a:ext uri="{FF2B5EF4-FFF2-40B4-BE49-F238E27FC236}">
              <a16:creationId xmlns:a16="http://schemas.microsoft.com/office/drawing/2014/main" id="{68FECE81-AF08-42CB-B721-0A46712C7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7729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0" name="Picture 1406" descr="spacer">
          <a:extLst>
            <a:ext uri="{FF2B5EF4-FFF2-40B4-BE49-F238E27FC236}">
              <a16:creationId xmlns:a16="http://schemas.microsoft.com/office/drawing/2014/main" id="{A2F2EB74-888D-4695-869A-410B22CC7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1" name="Picture 1407" descr="spacer">
          <a:extLst>
            <a:ext uri="{FF2B5EF4-FFF2-40B4-BE49-F238E27FC236}">
              <a16:creationId xmlns:a16="http://schemas.microsoft.com/office/drawing/2014/main" id="{0F7C2BEE-ADAA-4D13-B9C9-2AFC0A6C4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2" name="Picture 1418" descr="spacer">
          <a:extLst>
            <a:ext uri="{FF2B5EF4-FFF2-40B4-BE49-F238E27FC236}">
              <a16:creationId xmlns:a16="http://schemas.microsoft.com/office/drawing/2014/main" id="{86F169AE-9807-49BF-B928-9CD3E652A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3" name="Picture 1419" descr="spacer">
          <a:extLst>
            <a:ext uri="{FF2B5EF4-FFF2-40B4-BE49-F238E27FC236}">
              <a16:creationId xmlns:a16="http://schemas.microsoft.com/office/drawing/2014/main" id="{D9AFE26E-968F-49FC-A7A7-D7EC6FA8D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4" name="Picture 1750" descr="spacer">
          <a:extLst>
            <a:ext uri="{FF2B5EF4-FFF2-40B4-BE49-F238E27FC236}">
              <a16:creationId xmlns:a16="http://schemas.microsoft.com/office/drawing/2014/main" id="{94004375-E35B-4CD6-A234-EE7F24D25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5" name="Picture 1751" descr="spacer">
          <a:extLst>
            <a:ext uri="{FF2B5EF4-FFF2-40B4-BE49-F238E27FC236}">
              <a16:creationId xmlns:a16="http://schemas.microsoft.com/office/drawing/2014/main" id="{B8D9C115-9631-4FD2-969C-1FD04AC41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6" name="Picture 1752" descr="spacer">
          <a:extLst>
            <a:ext uri="{FF2B5EF4-FFF2-40B4-BE49-F238E27FC236}">
              <a16:creationId xmlns:a16="http://schemas.microsoft.com/office/drawing/2014/main" id="{127E8878-AFE5-4513-8641-F68FC1013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7" name="Picture 1753" descr="spacer">
          <a:extLst>
            <a:ext uri="{FF2B5EF4-FFF2-40B4-BE49-F238E27FC236}">
              <a16:creationId xmlns:a16="http://schemas.microsoft.com/office/drawing/2014/main" id="{CA615354-F68A-47B3-B830-A942DC399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8" name="Picture 1754" descr="spacer">
          <a:extLst>
            <a:ext uri="{FF2B5EF4-FFF2-40B4-BE49-F238E27FC236}">
              <a16:creationId xmlns:a16="http://schemas.microsoft.com/office/drawing/2014/main" id="{BA96E8A9-4856-4FA8-A3DF-04CB3F68F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9" name="Picture 1755" descr="spacer">
          <a:extLst>
            <a:ext uri="{FF2B5EF4-FFF2-40B4-BE49-F238E27FC236}">
              <a16:creationId xmlns:a16="http://schemas.microsoft.com/office/drawing/2014/main" id="{CC32BC3C-195A-4851-AEAF-AADF01065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0" name="Picture 1756" descr="spacer">
          <a:extLst>
            <a:ext uri="{FF2B5EF4-FFF2-40B4-BE49-F238E27FC236}">
              <a16:creationId xmlns:a16="http://schemas.microsoft.com/office/drawing/2014/main" id="{ACB02478-EDCE-4EE5-AA2A-4ED60EE66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1" name="Picture 1757" descr="spacer">
          <a:extLst>
            <a:ext uri="{FF2B5EF4-FFF2-40B4-BE49-F238E27FC236}">
              <a16:creationId xmlns:a16="http://schemas.microsoft.com/office/drawing/2014/main" id="{9A0ADB5F-F6E1-4660-BCCA-E50D68234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2" name="Picture 1758" descr="spacer">
          <a:extLst>
            <a:ext uri="{FF2B5EF4-FFF2-40B4-BE49-F238E27FC236}">
              <a16:creationId xmlns:a16="http://schemas.microsoft.com/office/drawing/2014/main" id="{3336D25E-086B-4D6A-ADDD-6F492CC93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3" name="Picture 1759" descr="spacer">
          <a:extLst>
            <a:ext uri="{FF2B5EF4-FFF2-40B4-BE49-F238E27FC236}">
              <a16:creationId xmlns:a16="http://schemas.microsoft.com/office/drawing/2014/main" id="{3C49BA5C-BC61-4B6A-93F0-59685262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4" name="Picture 1760" descr="spacer">
          <a:extLst>
            <a:ext uri="{FF2B5EF4-FFF2-40B4-BE49-F238E27FC236}">
              <a16:creationId xmlns:a16="http://schemas.microsoft.com/office/drawing/2014/main" id="{0746B30A-0D01-4FF4-B280-C0B77639C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5" name="Picture 1761" descr="spacer">
          <a:extLst>
            <a:ext uri="{FF2B5EF4-FFF2-40B4-BE49-F238E27FC236}">
              <a16:creationId xmlns:a16="http://schemas.microsoft.com/office/drawing/2014/main" id="{74C48F6C-649B-47FD-A4A8-7795D7C26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6" name="Picture 1762" descr="spacer">
          <a:extLst>
            <a:ext uri="{FF2B5EF4-FFF2-40B4-BE49-F238E27FC236}">
              <a16:creationId xmlns:a16="http://schemas.microsoft.com/office/drawing/2014/main" id="{5ADC0583-A2EF-453A-936E-706F8A4CF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7" name="Picture 1763" descr="spacer">
          <a:extLst>
            <a:ext uri="{FF2B5EF4-FFF2-40B4-BE49-F238E27FC236}">
              <a16:creationId xmlns:a16="http://schemas.microsoft.com/office/drawing/2014/main" id="{BB6DDF48-F521-4848-8B7B-6494717A0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8" name="Picture 1764" descr="spacer">
          <a:extLst>
            <a:ext uri="{FF2B5EF4-FFF2-40B4-BE49-F238E27FC236}">
              <a16:creationId xmlns:a16="http://schemas.microsoft.com/office/drawing/2014/main" id="{FEB35D1F-1D9E-4ACD-A4A9-D07C6B0AE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9" name="Picture 1765" descr="spacer">
          <a:extLst>
            <a:ext uri="{FF2B5EF4-FFF2-40B4-BE49-F238E27FC236}">
              <a16:creationId xmlns:a16="http://schemas.microsoft.com/office/drawing/2014/main" id="{6F801AA9-652F-443F-9975-19F5FF071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0" name="Picture 7919" descr="spacer">
          <a:extLst>
            <a:ext uri="{FF2B5EF4-FFF2-40B4-BE49-F238E27FC236}">
              <a16:creationId xmlns:a16="http://schemas.microsoft.com/office/drawing/2014/main" id="{0188C3E9-E484-440C-9404-8042EE2E7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1" name="Picture 7920" descr="spacer">
          <a:extLst>
            <a:ext uri="{FF2B5EF4-FFF2-40B4-BE49-F238E27FC236}">
              <a16:creationId xmlns:a16="http://schemas.microsoft.com/office/drawing/2014/main" id="{4032CF28-5537-4E4D-A1F4-D32D00F38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2" name="Picture 7921" descr="spacer">
          <a:extLst>
            <a:ext uri="{FF2B5EF4-FFF2-40B4-BE49-F238E27FC236}">
              <a16:creationId xmlns:a16="http://schemas.microsoft.com/office/drawing/2014/main" id="{5C8307DE-8DBD-4028-9809-46F762087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3" name="Picture 7922" descr="spacer">
          <a:extLst>
            <a:ext uri="{FF2B5EF4-FFF2-40B4-BE49-F238E27FC236}">
              <a16:creationId xmlns:a16="http://schemas.microsoft.com/office/drawing/2014/main" id="{2481145D-062E-41C3-A894-D84D14B92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4" name="Picture 7923" descr="spacer">
          <a:extLst>
            <a:ext uri="{FF2B5EF4-FFF2-40B4-BE49-F238E27FC236}">
              <a16:creationId xmlns:a16="http://schemas.microsoft.com/office/drawing/2014/main" id="{5FF72569-4702-497D-B4FD-8DB07A745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5" name="Picture 7924" descr="spacer">
          <a:extLst>
            <a:ext uri="{FF2B5EF4-FFF2-40B4-BE49-F238E27FC236}">
              <a16:creationId xmlns:a16="http://schemas.microsoft.com/office/drawing/2014/main" id="{20F717EA-5B6D-4AB3-B73A-D3F8D2D1A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6" name="Picture 1252" descr="spacer">
          <a:extLst>
            <a:ext uri="{FF2B5EF4-FFF2-40B4-BE49-F238E27FC236}">
              <a16:creationId xmlns:a16="http://schemas.microsoft.com/office/drawing/2014/main" id="{AF8FF532-F808-40C0-9140-56A6F6E2D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7" name="Picture 1253" descr="spacer">
          <a:extLst>
            <a:ext uri="{FF2B5EF4-FFF2-40B4-BE49-F238E27FC236}">
              <a16:creationId xmlns:a16="http://schemas.microsoft.com/office/drawing/2014/main" id="{F7B77B36-C3C0-47E5-9184-E0FA7FAD3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8" name="Picture 1406" descr="spacer">
          <a:extLst>
            <a:ext uri="{FF2B5EF4-FFF2-40B4-BE49-F238E27FC236}">
              <a16:creationId xmlns:a16="http://schemas.microsoft.com/office/drawing/2014/main" id="{1F424786-0BF0-4D58-802F-CE63598FD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9" name="Picture 1407" descr="spacer">
          <a:extLst>
            <a:ext uri="{FF2B5EF4-FFF2-40B4-BE49-F238E27FC236}">
              <a16:creationId xmlns:a16="http://schemas.microsoft.com/office/drawing/2014/main" id="{B97D8531-E872-49F9-8A71-DC044FC69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0" name="Picture 1418" descr="spacer">
          <a:extLst>
            <a:ext uri="{FF2B5EF4-FFF2-40B4-BE49-F238E27FC236}">
              <a16:creationId xmlns:a16="http://schemas.microsoft.com/office/drawing/2014/main" id="{940683C5-D4AD-4EE5-8194-E90EEB30B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1" name="Picture 1419" descr="spacer">
          <a:extLst>
            <a:ext uri="{FF2B5EF4-FFF2-40B4-BE49-F238E27FC236}">
              <a16:creationId xmlns:a16="http://schemas.microsoft.com/office/drawing/2014/main" id="{122707CE-BAAE-496D-8123-EB60FFB51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2" name="Picture 1750" descr="spacer">
          <a:extLst>
            <a:ext uri="{FF2B5EF4-FFF2-40B4-BE49-F238E27FC236}">
              <a16:creationId xmlns:a16="http://schemas.microsoft.com/office/drawing/2014/main" id="{26C80232-EE9F-4338-A716-76BC25B4A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3" name="Picture 1751" descr="spacer">
          <a:extLst>
            <a:ext uri="{FF2B5EF4-FFF2-40B4-BE49-F238E27FC236}">
              <a16:creationId xmlns:a16="http://schemas.microsoft.com/office/drawing/2014/main" id="{311DA500-F254-4B1D-BBA1-A50E287CB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4" name="Picture 1752" descr="spacer">
          <a:extLst>
            <a:ext uri="{FF2B5EF4-FFF2-40B4-BE49-F238E27FC236}">
              <a16:creationId xmlns:a16="http://schemas.microsoft.com/office/drawing/2014/main" id="{7DC50C46-3187-48B5-8BAF-82EA6BE13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5" name="Picture 1753" descr="spacer">
          <a:extLst>
            <a:ext uri="{FF2B5EF4-FFF2-40B4-BE49-F238E27FC236}">
              <a16:creationId xmlns:a16="http://schemas.microsoft.com/office/drawing/2014/main" id="{A3BA75C6-4EEB-41ED-A2DA-08D29E78B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6" name="Picture 1754" descr="spacer">
          <a:extLst>
            <a:ext uri="{FF2B5EF4-FFF2-40B4-BE49-F238E27FC236}">
              <a16:creationId xmlns:a16="http://schemas.microsoft.com/office/drawing/2014/main" id="{047E9F1E-4A9D-4F97-B5F8-7831818E3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7" name="Picture 1755" descr="spacer">
          <a:extLst>
            <a:ext uri="{FF2B5EF4-FFF2-40B4-BE49-F238E27FC236}">
              <a16:creationId xmlns:a16="http://schemas.microsoft.com/office/drawing/2014/main" id="{C233E237-6F3F-43A0-BBE2-8B7679153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8" name="Picture 1756" descr="spacer">
          <a:extLst>
            <a:ext uri="{FF2B5EF4-FFF2-40B4-BE49-F238E27FC236}">
              <a16:creationId xmlns:a16="http://schemas.microsoft.com/office/drawing/2014/main" id="{22DA97A7-BAA6-4D0F-B535-0E7633E4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9" name="Picture 1757" descr="spacer">
          <a:extLst>
            <a:ext uri="{FF2B5EF4-FFF2-40B4-BE49-F238E27FC236}">
              <a16:creationId xmlns:a16="http://schemas.microsoft.com/office/drawing/2014/main" id="{86641841-958F-46DE-B5C8-3614DE2F1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0" name="Picture 1758" descr="spacer">
          <a:extLst>
            <a:ext uri="{FF2B5EF4-FFF2-40B4-BE49-F238E27FC236}">
              <a16:creationId xmlns:a16="http://schemas.microsoft.com/office/drawing/2014/main" id="{0B89259B-7B86-4643-986F-40DCB6CEC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1" name="Picture 1759" descr="spacer">
          <a:extLst>
            <a:ext uri="{FF2B5EF4-FFF2-40B4-BE49-F238E27FC236}">
              <a16:creationId xmlns:a16="http://schemas.microsoft.com/office/drawing/2014/main" id="{BB9E4F1B-2F30-4393-9ADD-C2E25A20E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2" name="Picture 1760" descr="spacer">
          <a:extLst>
            <a:ext uri="{FF2B5EF4-FFF2-40B4-BE49-F238E27FC236}">
              <a16:creationId xmlns:a16="http://schemas.microsoft.com/office/drawing/2014/main" id="{129F8B29-0D23-4D5E-8460-C56640F41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3" name="Picture 1761" descr="spacer">
          <a:extLst>
            <a:ext uri="{FF2B5EF4-FFF2-40B4-BE49-F238E27FC236}">
              <a16:creationId xmlns:a16="http://schemas.microsoft.com/office/drawing/2014/main" id="{E6593995-9BF6-44E4-BC7F-09267C1C3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4" name="Picture 1762" descr="spacer">
          <a:extLst>
            <a:ext uri="{FF2B5EF4-FFF2-40B4-BE49-F238E27FC236}">
              <a16:creationId xmlns:a16="http://schemas.microsoft.com/office/drawing/2014/main" id="{9510A34C-E984-42CF-9FB3-334ED2955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5" name="Picture 1763" descr="spacer">
          <a:extLst>
            <a:ext uri="{FF2B5EF4-FFF2-40B4-BE49-F238E27FC236}">
              <a16:creationId xmlns:a16="http://schemas.microsoft.com/office/drawing/2014/main" id="{9799F96D-FC57-4027-B7C0-4311A06C7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6" name="Picture 1764" descr="spacer">
          <a:extLst>
            <a:ext uri="{FF2B5EF4-FFF2-40B4-BE49-F238E27FC236}">
              <a16:creationId xmlns:a16="http://schemas.microsoft.com/office/drawing/2014/main" id="{2D314F81-479B-4A87-87CE-FFF0B5971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7" name="Picture 1765" descr="spacer">
          <a:extLst>
            <a:ext uri="{FF2B5EF4-FFF2-40B4-BE49-F238E27FC236}">
              <a16:creationId xmlns:a16="http://schemas.microsoft.com/office/drawing/2014/main" id="{4C808AE1-F67F-4EDA-91A9-0FE9FDDF6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8" name="Picture 7919" descr="spacer">
          <a:extLst>
            <a:ext uri="{FF2B5EF4-FFF2-40B4-BE49-F238E27FC236}">
              <a16:creationId xmlns:a16="http://schemas.microsoft.com/office/drawing/2014/main" id="{99A0D336-4496-422E-8C3A-79D5F2E78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9" name="Picture 7920" descr="spacer">
          <a:extLst>
            <a:ext uri="{FF2B5EF4-FFF2-40B4-BE49-F238E27FC236}">
              <a16:creationId xmlns:a16="http://schemas.microsoft.com/office/drawing/2014/main" id="{2A5F4170-957E-4A5D-92BA-89266DE6E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90" name="Picture 7921" descr="spacer">
          <a:extLst>
            <a:ext uri="{FF2B5EF4-FFF2-40B4-BE49-F238E27FC236}">
              <a16:creationId xmlns:a16="http://schemas.microsoft.com/office/drawing/2014/main" id="{E203844E-CD6B-4F35-A162-2C17BC640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91" name="Picture 7922" descr="spacer">
          <a:extLst>
            <a:ext uri="{FF2B5EF4-FFF2-40B4-BE49-F238E27FC236}">
              <a16:creationId xmlns:a16="http://schemas.microsoft.com/office/drawing/2014/main" id="{0E1E61E0-1245-4509-BE1D-C3AB0894F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92" name="Picture 7923" descr="spacer">
          <a:extLst>
            <a:ext uri="{FF2B5EF4-FFF2-40B4-BE49-F238E27FC236}">
              <a16:creationId xmlns:a16="http://schemas.microsoft.com/office/drawing/2014/main" id="{3BC11744-B4E7-4513-8F11-798EAC7AF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93" name="Picture 7924" descr="spacer">
          <a:extLst>
            <a:ext uri="{FF2B5EF4-FFF2-40B4-BE49-F238E27FC236}">
              <a16:creationId xmlns:a16="http://schemas.microsoft.com/office/drawing/2014/main" id="{E6CB88EC-1F24-4768-9996-510914363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94" name="Picture 1252" descr="spacer">
          <a:extLst>
            <a:ext uri="{FF2B5EF4-FFF2-40B4-BE49-F238E27FC236}">
              <a16:creationId xmlns:a16="http://schemas.microsoft.com/office/drawing/2014/main" id="{20858EB5-B8E0-4A59-9965-38C645763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95" name="Picture 1253" descr="spacer">
          <a:extLst>
            <a:ext uri="{FF2B5EF4-FFF2-40B4-BE49-F238E27FC236}">
              <a16:creationId xmlns:a16="http://schemas.microsoft.com/office/drawing/2014/main" id="{342FEDE0-51AF-493F-8715-C0B1A27B0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96510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96" name="Picture 1406" descr="spacer">
          <a:extLst>
            <a:ext uri="{FF2B5EF4-FFF2-40B4-BE49-F238E27FC236}">
              <a16:creationId xmlns:a16="http://schemas.microsoft.com/office/drawing/2014/main" id="{32233435-E960-4F97-AC19-6E6145E8E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97" name="Picture 1407" descr="spacer">
          <a:extLst>
            <a:ext uri="{FF2B5EF4-FFF2-40B4-BE49-F238E27FC236}">
              <a16:creationId xmlns:a16="http://schemas.microsoft.com/office/drawing/2014/main" id="{845088A7-AB98-4EA5-890B-7F531DDA7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98" name="Picture 1418" descr="spacer">
          <a:extLst>
            <a:ext uri="{FF2B5EF4-FFF2-40B4-BE49-F238E27FC236}">
              <a16:creationId xmlns:a16="http://schemas.microsoft.com/office/drawing/2014/main" id="{438535D7-EFD9-4857-848C-EC150533B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99" name="Picture 1419" descr="spacer">
          <a:extLst>
            <a:ext uri="{FF2B5EF4-FFF2-40B4-BE49-F238E27FC236}">
              <a16:creationId xmlns:a16="http://schemas.microsoft.com/office/drawing/2014/main" id="{AB044C8D-4B72-4A9D-80B8-CE5C1D8BE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0" name="Picture 1750" descr="spacer">
          <a:extLst>
            <a:ext uri="{FF2B5EF4-FFF2-40B4-BE49-F238E27FC236}">
              <a16:creationId xmlns:a16="http://schemas.microsoft.com/office/drawing/2014/main" id="{EE463EDB-CD5C-4095-B19B-6856BB04D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1" name="Picture 1751" descr="spacer">
          <a:extLst>
            <a:ext uri="{FF2B5EF4-FFF2-40B4-BE49-F238E27FC236}">
              <a16:creationId xmlns:a16="http://schemas.microsoft.com/office/drawing/2014/main" id="{3B4D7335-CD2F-4FB0-8AF5-34484CED7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2" name="Picture 1752" descr="spacer">
          <a:extLst>
            <a:ext uri="{FF2B5EF4-FFF2-40B4-BE49-F238E27FC236}">
              <a16:creationId xmlns:a16="http://schemas.microsoft.com/office/drawing/2014/main" id="{5E123A2F-2B89-46E7-86C1-12CBB318B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3" name="Picture 1753" descr="spacer">
          <a:extLst>
            <a:ext uri="{FF2B5EF4-FFF2-40B4-BE49-F238E27FC236}">
              <a16:creationId xmlns:a16="http://schemas.microsoft.com/office/drawing/2014/main" id="{071DF71D-5BE0-4804-AA06-693442F6E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4" name="Picture 1754" descr="spacer">
          <a:extLst>
            <a:ext uri="{FF2B5EF4-FFF2-40B4-BE49-F238E27FC236}">
              <a16:creationId xmlns:a16="http://schemas.microsoft.com/office/drawing/2014/main" id="{E76F7E42-6048-4E2E-BCA2-494A00343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5" name="Picture 1755" descr="spacer">
          <a:extLst>
            <a:ext uri="{FF2B5EF4-FFF2-40B4-BE49-F238E27FC236}">
              <a16:creationId xmlns:a16="http://schemas.microsoft.com/office/drawing/2014/main" id="{A8AEB4BA-F1E5-4202-9C0D-C06524E95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6" name="Picture 1756" descr="spacer">
          <a:extLst>
            <a:ext uri="{FF2B5EF4-FFF2-40B4-BE49-F238E27FC236}">
              <a16:creationId xmlns:a16="http://schemas.microsoft.com/office/drawing/2014/main" id="{EE1ADD9C-B3BB-49E1-B98C-A414A33E0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7" name="Picture 1757" descr="spacer">
          <a:extLst>
            <a:ext uri="{FF2B5EF4-FFF2-40B4-BE49-F238E27FC236}">
              <a16:creationId xmlns:a16="http://schemas.microsoft.com/office/drawing/2014/main" id="{394C9314-E277-4B03-ACAB-587A24450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8" name="Picture 1758" descr="spacer">
          <a:extLst>
            <a:ext uri="{FF2B5EF4-FFF2-40B4-BE49-F238E27FC236}">
              <a16:creationId xmlns:a16="http://schemas.microsoft.com/office/drawing/2014/main" id="{46B5BCE5-0F9B-4D13-BDD8-152E29907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09" name="Picture 1759" descr="spacer">
          <a:extLst>
            <a:ext uri="{FF2B5EF4-FFF2-40B4-BE49-F238E27FC236}">
              <a16:creationId xmlns:a16="http://schemas.microsoft.com/office/drawing/2014/main" id="{6DE6DBF5-F8C7-4EFD-B61D-220AE51A5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0" name="Picture 1760" descr="spacer">
          <a:extLst>
            <a:ext uri="{FF2B5EF4-FFF2-40B4-BE49-F238E27FC236}">
              <a16:creationId xmlns:a16="http://schemas.microsoft.com/office/drawing/2014/main" id="{28AF8BBA-EC4D-4074-A866-AFF80AFB3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1" name="Picture 1761" descr="spacer">
          <a:extLst>
            <a:ext uri="{FF2B5EF4-FFF2-40B4-BE49-F238E27FC236}">
              <a16:creationId xmlns:a16="http://schemas.microsoft.com/office/drawing/2014/main" id="{FAFE9683-8A36-431B-90E2-63864C822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2" name="Picture 1762" descr="spacer">
          <a:extLst>
            <a:ext uri="{FF2B5EF4-FFF2-40B4-BE49-F238E27FC236}">
              <a16:creationId xmlns:a16="http://schemas.microsoft.com/office/drawing/2014/main" id="{C2495C77-46FE-4C31-A599-C8FAE7942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3" name="Picture 1763" descr="spacer">
          <a:extLst>
            <a:ext uri="{FF2B5EF4-FFF2-40B4-BE49-F238E27FC236}">
              <a16:creationId xmlns:a16="http://schemas.microsoft.com/office/drawing/2014/main" id="{C27F0583-C6AA-491A-8E50-0A14352D4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4" name="Picture 1764" descr="spacer">
          <a:extLst>
            <a:ext uri="{FF2B5EF4-FFF2-40B4-BE49-F238E27FC236}">
              <a16:creationId xmlns:a16="http://schemas.microsoft.com/office/drawing/2014/main" id="{9A1C6698-B27C-4B07-B188-24735681D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5" name="Picture 1765" descr="spacer">
          <a:extLst>
            <a:ext uri="{FF2B5EF4-FFF2-40B4-BE49-F238E27FC236}">
              <a16:creationId xmlns:a16="http://schemas.microsoft.com/office/drawing/2014/main" id="{A179DBCE-90DF-43A5-9D7D-CDE87229E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6" name="Picture 7919" descr="spacer">
          <a:extLst>
            <a:ext uri="{FF2B5EF4-FFF2-40B4-BE49-F238E27FC236}">
              <a16:creationId xmlns:a16="http://schemas.microsoft.com/office/drawing/2014/main" id="{E1B84E98-38EC-4041-A4EE-2AF272C72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7" name="Picture 7920" descr="spacer">
          <a:extLst>
            <a:ext uri="{FF2B5EF4-FFF2-40B4-BE49-F238E27FC236}">
              <a16:creationId xmlns:a16="http://schemas.microsoft.com/office/drawing/2014/main" id="{FA924E33-97BA-4F34-B15D-EBC072A49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8" name="Picture 7921" descr="spacer">
          <a:extLst>
            <a:ext uri="{FF2B5EF4-FFF2-40B4-BE49-F238E27FC236}">
              <a16:creationId xmlns:a16="http://schemas.microsoft.com/office/drawing/2014/main" id="{72770AFF-4F6B-43D6-98EB-F5BB19142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19" name="Picture 7922" descr="spacer">
          <a:extLst>
            <a:ext uri="{FF2B5EF4-FFF2-40B4-BE49-F238E27FC236}">
              <a16:creationId xmlns:a16="http://schemas.microsoft.com/office/drawing/2014/main" id="{8D0E9A2D-7ACB-41CB-A556-F56001F6E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0" name="Picture 7923" descr="spacer">
          <a:extLst>
            <a:ext uri="{FF2B5EF4-FFF2-40B4-BE49-F238E27FC236}">
              <a16:creationId xmlns:a16="http://schemas.microsoft.com/office/drawing/2014/main" id="{028F6457-C6C7-49DE-B921-5E512003F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1" name="Picture 7924" descr="spacer">
          <a:extLst>
            <a:ext uri="{FF2B5EF4-FFF2-40B4-BE49-F238E27FC236}">
              <a16:creationId xmlns:a16="http://schemas.microsoft.com/office/drawing/2014/main" id="{CE30764F-5470-460C-88FD-23AB6B102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2" name="Picture 1252" descr="spacer">
          <a:extLst>
            <a:ext uri="{FF2B5EF4-FFF2-40B4-BE49-F238E27FC236}">
              <a16:creationId xmlns:a16="http://schemas.microsoft.com/office/drawing/2014/main" id="{9227D322-34CC-4875-90CB-46748608E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3" name="Picture 1253" descr="spacer">
          <a:extLst>
            <a:ext uri="{FF2B5EF4-FFF2-40B4-BE49-F238E27FC236}">
              <a16:creationId xmlns:a16="http://schemas.microsoft.com/office/drawing/2014/main" id="{CC7FAD26-D249-424E-84BA-671A40950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4" name="Picture 1406" descr="spacer">
          <a:extLst>
            <a:ext uri="{FF2B5EF4-FFF2-40B4-BE49-F238E27FC236}">
              <a16:creationId xmlns:a16="http://schemas.microsoft.com/office/drawing/2014/main" id="{593EB90B-F036-4F17-9170-2E9F79910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5" name="Picture 1407" descr="spacer">
          <a:extLst>
            <a:ext uri="{FF2B5EF4-FFF2-40B4-BE49-F238E27FC236}">
              <a16:creationId xmlns:a16="http://schemas.microsoft.com/office/drawing/2014/main" id="{6DA5B110-6252-44F3-BECE-6AA68DAE4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6" name="Picture 1418" descr="spacer">
          <a:extLst>
            <a:ext uri="{FF2B5EF4-FFF2-40B4-BE49-F238E27FC236}">
              <a16:creationId xmlns:a16="http://schemas.microsoft.com/office/drawing/2014/main" id="{05606A7D-C45B-4395-9FA3-43E80CE1F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7" name="Picture 1419" descr="spacer">
          <a:extLst>
            <a:ext uri="{FF2B5EF4-FFF2-40B4-BE49-F238E27FC236}">
              <a16:creationId xmlns:a16="http://schemas.microsoft.com/office/drawing/2014/main" id="{62F2A9C1-EA07-4E18-BF5D-9254974A6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8" name="Picture 1750" descr="spacer">
          <a:extLst>
            <a:ext uri="{FF2B5EF4-FFF2-40B4-BE49-F238E27FC236}">
              <a16:creationId xmlns:a16="http://schemas.microsoft.com/office/drawing/2014/main" id="{50B35EE9-DC7A-4311-83DD-AFEECB673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29" name="Picture 1751" descr="spacer">
          <a:extLst>
            <a:ext uri="{FF2B5EF4-FFF2-40B4-BE49-F238E27FC236}">
              <a16:creationId xmlns:a16="http://schemas.microsoft.com/office/drawing/2014/main" id="{2EED3562-5DDE-438F-A359-BA3A9E23A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0" name="Picture 1752" descr="spacer">
          <a:extLst>
            <a:ext uri="{FF2B5EF4-FFF2-40B4-BE49-F238E27FC236}">
              <a16:creationId xmlns:a16="http://schemas.microsoft.com/office/drawing/2014/main" id="{ABD7282A-C19C-4CD1-BC63-D17E033D2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1" name="Picture 1753" descr="spacer">
          <a:extLst>
            <a:ext uri="{FF2B5EF4-FFF2-40B4-BE49-F238E27FC236}">
              <a16:creationId xmlns:a16="http://schemas.microsoft.com/office/drawing/2014/main" id="{BC6891F2-B3E0-4C2E-951A-FB33FF7ED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2" name="Picture 1754" descr="spacer">
          <a:extLst>
            <a:ext uri="{FF2B5EF4-FFF2-40B4-BE49-F238E27FC236}">
              <a16:creationId xmlns:a16="http://schemas.microsoft.com/office/drawing/2014/main" id="{56511E7D-1861-4887-8813-6C95A3872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3" name="Picture 1755" descr="spacer">
          <a:extLst>
            <a:ext uri="{FF2B5EF4-FFF2-40B4-BE49-F238E27FC236}">
              <a16:creationId xmlns:a16="http://schemas.microsoft.com/office/drawing/2014/main" id="{9CFA5141-BB84-4454-9BE5-082026FAD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4" name="Picture 1756" descr="spacer">
          <a:extLst>
            <a:ext uri="{FF2B5EF4-FFF2-40B4-BE49-F238E27FC236}">
              <a16:creationId xmlns:a16="http://schemas.microsoft.com/office/drawing/2014/main" id="{DEA718D2-F265-4B3F-ADF1-54255AB56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5" name="Picture 1757" descr="spacer">
          <a:extLst>
            <a:ext uri="{FF2B5EF4-FFF2-40B4-BE49-F238E27FC236}">
              <a16:creationId xmlns:a16="http://schemas.microsoft.com/office/drawing/2014/main" id="{377FC21D-1CDD-44FB-9E02-D9B51D2AF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6" name="Picture 1758" descr="spacer">
          <a:extLst>
            <a:ext uri="{FF2B5EF4-FFF2-40B4-BE49-F238E27FC236}">
              <a16:creationId xmlns:a16="http://schemas.microsoft.com/office/drawing/2014/main" id="{5330E479-F209-4C73-8A65-20E3C5C70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7" name="Picture 1759" descr="spacer">
          <a:extLst>
            <a:ext uri="{FF2B5EF4-FFF2-40B4-BE49-F238E27FC236}">
              <a16:creationId xmlns:a16="http://schemas.microsoft.com/office/drawing/2014/main" id="{7DDBB05F-5383-492C-885B-167FA52A7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8" name="Picture 1760" descr="spacer">
          <a:extLst>
            <a:ext uri="{FF2B5EF4-FFF2-40B4-BE49-F238E27FC236}">
              <a16:creationId xmlns:a16="http://schemas.microsoft.com/office/drawing/2014/main" id="{0F8B400B-E703-4289-B5AF-BC6E3CFFF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39" name="Picture 1761" descr="spacer">
          <a:extLst>
            <a:ext uri="{FF2B5EF4-FFF2-40B4-BE49-F238E27FC236}">
              <a16:creationId xmlns:a16="http://schemas.microsoft.com/office/drawing/2014/main" id="{E15A485E-6635-4C7B-B05A-2DF886BC5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0" name="Picture 1762" descr="spacer">
          <a:extLst>
            <a:ext uri="{FF2B5EF4-FFF2-40B4-BE49-F238E27FC236}">
              <a16:creationId xmlns:a16="http://schemas.microsoft.com/office/drawing/2014/main" id="{7EB3BCD6-32E1-486A-B19F-2CF9A463D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1" name="Picture 1763" descr="spacer">
          <a:extLst>
            <a:ext uri="{FF2B5EF4-FFF2-40B4-BE49-F238E27FC236}">
              <a16:creationId xmlns:a16="http://schemas.microsoft.com/office/drawing/2014/main" id="{C2A373F4-EE34-4209-B363-9EF2769DE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2" name="Picture 1764" descr="spacer">
          <a:extLst>
            <a:ext uri="{FF2B5EF4-FFF2-40B4-BE49-F238E27FC236}">
              <a16:creationId xmlns:a16="http://schemas.microsoft.com/office/drawing/2014/main" id="{B6C99E86-5C7C-4449-ABF9-16199EAF5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3" name="Picture 1765" descr="spacer">
          <a:extLst>
            <a:ext uri="{FF2B5EF4-FFF2-40B4-BE49-F238E27FC236}">
              <a16:creationId xmlns:a16="http://schemas.microsoft.com/office/drawing/2014/main" id="{0C68367E-95B4-4DDB-9C14-27AB05A65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4" name="Picture 7919" descr="spacer">
          <a:extLst>
            <a:ext uri="{FF2B5EF4-FFF2-40B4-BE49-F238E27FC236}">
              <a16:creationId xmlns:a16="http://schemas.microsoft.com/office/drawing/2014/main" id="{5C04DE7A-F53F-4087-B7AA-EAFA92BD3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5" name="Picture 7920" descr="spacer">
          <a:extLst>
            <a:ext uri="{FF2B5EF4-FFF2-40B4-BE49-F238E27FC236}">
              <a16:creationId xmlns:a16="http://schemas.microsoft.com/office/drawing/2014/main" id="{A38065A2-DEA7-491E-A390-9AA91109B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6" name="Picture 7921" descr="spacer">
          <a:extLst>
            <a:ext uri="{FF2B5EF4-FFF2-40B4-BE49-F238E27FC236}">
              <a16:creationId xmlns:a16="http://schemas.microsoft.com/office/drawing/2014/main" id="{51CCD5DF-AF6E-47C3-B77E-09F6581BD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7" name="Picture 7922" descr="spacer">
          <a:extLst>
            <a:ext uri="{FF2B5EF4-FFF2-40B4-BE49-F238E27FC236}">
              <a16:creationId xmlns:a16="http://schemas.microsoft.com/office/drawing/2014/main" id="{F3C2DF89-E0F6-4657-994D-54F6E45AD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8" name="Picture 7923" descr="spacer">
          <a:extLst>
            <a:ext uri="{FF2B5EF4-FFF2-40B4-BE49-F238E27FC236}">
              <a16:creationId xmlns:a16="http://schemas.microsoft.com/office/drawing/2014/main" id="{0F294C1C-F530-4CB8-B50D-B0C7C3371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49" name="Picture 7924" descr="spacer">
          <a:extLst>
            <a:ext uri="{FF2B5EF4-FFF2-40B4-BE49-F238E27FC236}">
              <a16:creationId xmlns:a16="http://schemas.microsoft.com/office/drawing/2014/main" id="{467D9D38-E6CF-48E7-A040-AB04BF29A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0" name="Picture 1252" descr="spacer">
          <a:extLst>
            <a:ext uri="{FF2B5EF4-FFF2-40B4-BE49-F238E27FC236}">
              <a16:creationId xmlns:a16="http://schemas.microsoft.com/office/drawing/2014/main" id="{40FDF095-4D60-4657-955A-6D37A8198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1" name="Picture 1253" descr="spacer">
          <a:extLst>
            <a:ext uri="{FF2B5EF4-FFF2-40B4-BE49-F238E27FC236}">
              <a16:creationId xmlns:a16="http://schemas.microsoft.com/office/drawing/2014/main" id="{BBA4C5AD-0AF6-4CC6-B422-29A7C2CE2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2" name="Picture 1406" descr="spacer">
          <a:extLst>
            <a:ext uri="{FF2B5EF4-FFF2-40B4-BE49-F238E27FC236}">
              <a16:creationId xmlns:a16="http://schemas.microsoft.com/office/drawing/2014/main" id="{461CD01E-1E29-447F-85C3-22B7DA9D3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3" name="Picture 1407" descr="spacer">
          <a:extLst>
            <a:ext uri="{FF2B5EF4-FFF2-40B4-BE49-F238E27FC236}">
              <a16:creationId xmlns:a16="http://schemas.microsoft.com/office/drawing/2014/main" id="{747D178B-C22D-4128-9B9B-5806278FB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4" name="Picture 1418" descr="spacer">
          <a:extLst>
            <a:ext uri="{FF2B5EF4-FFF2-40B4-BE49-F238E27FC236}">
              <a16:creationId xmlns:a16="http://schemas.microsoft.com/office/drawing/2014/main" id="{C9894988-36D4-49EF-A4D0-E005ED0CC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5" name="Picture 1419" descr="spacer">
          <a:extLst>
            <a:ext uri="{FF2B5EF4-FFF2-40B4-BE49-F238E27FC236}">
              <a16:creationId xmlns:a16="http://schemas.microsoft.com/office/drawing/2014/main" id="{26A503C3-93CB-402E-BA68-35637DA54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6" name="Picture 1750" descr="spacer">
          <a:extLst>
            <a:ext uri="{FF2B5EF4-FFF2-40B4-BE49-F238E27FC236}">
              <a16:creationId xmlns:a16="http://schemas.microsoft.com/office/drawing/2014/main" id="{F8A80311-EE28-4922-964C-77D2D3FA2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7" name="Picture 1751" descr="spacer">
          <a:extLst>
            <a:ext uri="{FF2B5EF4-FFF2-40B4-BE49-F238E27FC236}">
              <a16:creationId xmlns:a16="http://schemas.microsoft.com/office/drawing/2014/main" id="{BC021065-627C-4006-BC20-5F2D39B64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8" name="Picture 1752" descr="spacer">
          <a:extLst>
            <a:ext uri="{FF2B5EF4-FFF2-40B4-BE49-F238E27FC236}">
              <a16:creationId xmlns:a16="http://schemas.microsoft.com/office/drawing/2014/main" id="{3CF0A8BD-113F-47D5-938A-CBCF2C04B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59" name="Picture 1753" descr="spacer">
          <a:extLst>
            <a:ext uri="{FF2B5EF4-FFF2-40B4-BE49-F238E27FC236}">
              <a16:creationId xmlns:a16="http://schemas.microsoft.com/office/drawing/2014/main" id="{29B3640C-5D3E-4B98-950D-377616520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0" name="Picture 1754" descr="spacer">
          <a:extLst>
            <a:ext uri="{FF2B5EF4-FFF2-40B4-BE49-F238E27FC236}">
              <a16:creationId xmlns:a16="http://schemas.microsoft.com/office/drawing/2014/main" id="{89B87AB3-D9A8-4B26-8991-BB4723B10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1" name="Picture 1755" descr="spacer">
          <a:extLst>
            <a:ext uri="{FF2B5EF4-FFF2-40B4-BE49-F238E27FC236}">
              <a16:creationId xmlns:a16="http://schemas.microsoft.com/office/drawing/2014/main" id="{4FB7BC9E-AAFC-4D4C-A6FB-EA9D89671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2" name="Picture 1756" descr="spacer">
          <a:extLst>
            <a:ext uri="{FF2B5EF4-FFF2-40B4-BE49-F238E27FC236}">
              <a16:creationId xmlns:a16="http://schemas.microsoft.com/office/drawing/2014/main" id="{FBAAA7EC-0E1C-4C8D-971F-43A12FF6F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3" name="Picture 1757" descr="spacer">
          <a:extLst>
            <a:ext uri="{FF2B5EF4-FFF2-40B4-BE49-F238E27FC236}">
              <a16:creationId xmlns:a16="http://schemas.microsoft.com/office/drawing/2014/main" id="{F8F05694-EF55-4C67-B7B5-B3D8BE640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4" name="Picture 1758" descr="spacer">
          <a:extLst>
            <a:ext uri="{FF2B5EF4-FFF2-40B4-BE49-F238E27FC236}">
              <a16:creationId xmlns:a16="http://schemas.microsoft.com/office/drawing/2014/main" id="{401F27D0-BA4B-48D7-AF02-13F1F1242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5" name="Picture 1759" descr="spacer">
          <a:extLst>
            <a:ext uri="{FF2B5EF4-FFF2-40B4-BE49-F238E27FC236}">
              <a16:creationId xmlns:a16="http://schemas.microsoft.com/office/drawing/2014/main" id="{3A3AC164-17E0-4B09-852F-CA526F582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6" name="Picture 1760" descr="spacer">
          <a:extLst>
            <a:ext uri="{FF2B5EF4-FFF2-40B4-BE49-F238E27FC236}">
              <a16:creationId xmlns:a16="http://schemas.microsoft.com/office/drawing/2014/main" id="{19A568FA-E2B9-49FD-B86E-FAF12B6BC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7" name="Picture 1761" descr="spacer">
          <a:extLst>
            <a:ext uri="{FF2B5EF4-FFF2-40B4-BE49-F238E27FC236}">
              <a16:creationId xmlns:a16="http://schemas.microsoft.com/office/drawing/2014/main" id="{11DA1FA0-7E8C-4E00-9E05-49E0682AC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8" name="Picture 1762" descr="spacer">
          <a:extLst>
            <a:ext uri="{FF2B5EF4-FFF2-40B4-BE49-F238E27FC236}">
              <a16:creationId xmlns:a16="http://schemas.microsoft.com/office/drawing/2014/main" id="{4854B999-7C11-4CE8-8478-6B2B97A9A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69" name="Picture 1763" descr="spacer">
          <a:extLst>
            <a:ext uri="{FF2B5EF4-FFF2-40B4-BE49-F238E27FC236}">
              <a16:creationId xmlns:a16="http://schemas.microsoft.com/office/drawing/2014/main" id="{A9051D20-7B62-49F8-B37A-349CCCE30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0" name="Picture 1764" descr="spacer">
          <a:extLst>
            <a:ext uri="{FF2B5EF4-FFF2-40B4-BE49-F238E27FC236}">
              <a16:creationId xmlns:a16="http://schemas.microsoft.com/office/drawing/2014/main" id="{7FCF7336-1A26-4C20-983A-C1E21C2E8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1" name="Picture 1765" descr="spacer">
          <a:extLst>
            <a:ext uri="{FF2B5EF4-FFF2-40B4-BE49-F238E27FC236}">
              <a16:creationId xmlns:a16="http://schemas.microsoft.com/office/drawing/2014/main" id="{36C21A3C-36CD-45C0-8720-F05842772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2" name="Picture 7919" descr="spacer">
          <a:extLst>
            <a:ext uri="{FF2B5EF4-FFF2-40B4-BE49-F238E27FC236}">
              <a16:creationId xmlns:a16="http://schemas.microsoft.com/office/drawing/2014/main" id="{8040EEF9-05DE-4F35-9BB0-5F2A75709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3" name="Picture 7920" descr="spacer">
          <a:extLst>
            <a:ext uri="{FF2B5EF4-FFF2-40B4-BE49-F238E27FC236}">
              <a16:creationId xmlns:a16="http://schemas.microsoft.com/office/drawing/2014/main" id="{2E75DDFC-2432-452B-9FFE-9A4EC47FC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4" name="Picture 7921" descr="spacer">
          <a:extLst>
            <a:ext uri="{FF2B5EF4-FFF2-40B4-BE49-F238E27FC236}">
              <a16:creationId xmlns:a16="http://schemas.microsoft.com/office/drawing/2014/main" id="{BD2DA320-A706-412B-84DF-BB31DD1A7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5" name="Picture 7922" descr="spacer">
          <a:extLst>
            <a:ext uri="{FF2B5EF4-FFF2-40B4-BE49-F238E27FC236}">
              <a16:creationId xmlns:a16="http://schemas.microsoft.com/office/drawing/2014/main" id="{5E88116A-0888-4497-99E0-3F889A268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6" name="Picture 7923" descr="spacer">
          <a:extLst>
            <a:ext uri="{FF2B5EF4-FFF2-40B4-BE49-F238E27FC236}">
              <a16:creationId xmlns:a16="http://schemas.microsoft.com/office/drawing/2014/main" id="{B7495520-7726-4341-83F8-F7E81FDF4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7" name="Picture 7924" descr="spacer">
          <a:extLst>
            <a:ext uri="{FF2B5EF4-FFF2-40B4-BE49-F238E27FC236}">
              <a16:creationId xmlns:a16="http://schemas.microsoft.com/office/drawing/2014/main" id="{B78BB221-2DE6-4EB3-84C9-AEFFDE7D0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8" name="Picture 1252" descr="spacer">
          <a:extLst>
            <a:ext uri="{FF2B5EF4-FFF2-40B4-BE49-F238E27FC236}">
              <a16:creationId xmlns:a16="http://schemas.microsoft.com/office/drawing/2014/main" id="{0DEE831C-6473-4690-99CA-2362632A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79" name="Picture 1253" descr="spacer">
          <a:extLst>
            <a:ext uri="{FF2B5EF4-FFF2-40B4-BE49-F238E27FC236}">
              <a16:creationId xmlns:a16="http://schemas.microsoft.com/office/drawing/2014/main" id="{1583993B-CDBB-4AAE-9F9E-2F45957A2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0" name="Picture 1406" descr="spacer">
          <a:extLst>
            <a:ext uri="{FF2B5EF4-FFF2-40B4-BE49-F238E27FC236}">
              <a16:creationId xmlns:a16="http://schemas.microsoft.com/office/drawing/2014/main" id="{26ABF08E-D135-4B26-90A4-8A5D321FD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1" name="Picture 1407" descr="spacer">
          <a:extLst>
            <a:ext uri="{FF2B5EF4-FFF2-40B4-BE49-F238E27FC236}">
              <a16:creationId xmlns:a16="http://schemas.microsoft.com/office/drawing/2014/main" id="{E33B8ACA-786D-4236-8964-36716A0CB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2" name="Picture 1418" descr="spacer">
          <a:extLst>
            <a:ext uri="{FF2B5EF4-FFF2-40B4-BE49-F238E27FC236}">
              <a16:creationId xmlns:a16="http://schemas.microsoft.com/office/drawing/2014/main" id="{60F0E1C0-552C-41FB-8B3C-2795CE9AC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3" name="Picture 1419" descr="spacer">
          <a:extLst>
            <a:ext uri="{FF2B5EF4-FFF2-40B4-BE49-F238E27FC236}">
              <a16:creationId xmlns:a16="http://schemas.microsoft.com/office/drawing/2014/main" id="{E2EEC54A-5E78-41E7-B774-58E354CCD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4" name="Picture 1750" descr="spacer">
          <a:extLst>
            <a:ext uri="{FF2B5EF4-FFF2-40B4-BE49-F238E27FC236}">
              <a16:creationId xmlns:a16="http://schemas.microsoft.com/office/drawing/2014/main" id="{4436767C-4BDD-4112-B56D-EAD93E122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5" name="Picture 1751" descr="spacer">
          <a:extLst>
            <a:ext uri="{FF2B5EF4-FFF2-40B4-BE49-F238E27FC236}">
              <a16:creationId xmlns:a16="http://schemas.microsoft.com/office/drawing/2014/main" id="{AD7F4F43-EBF6-43F6-AE2A-50F3D9368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6" name="Picture 1752" descr="spacer">
          <a:extLst>
            <a:ext uri="{FF2B5EF4-FFF2-40B4-BE49-F238E27FC236}">
              <a16:creationId xmlns:a16="http://schemas.microsoft.com/office/drawing/2014/main" id="{9EC264D8-575E-4423-99DB-C48763C5F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7" name="Picture 1753" descr="spacer">
          <a:extLst>
            <a:ext uri="{FF2B5EF4-FFF2-40B4-BE49-F238E27FC236}">
              <a16:creationId xmlns:a16="http://schemas.microsoft.com/office/drawing/2014/main" id="{994FF1D8-CA80-4418-A57C-1D1C0C35B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8" name="Picture 1754" descr="spacer">
          <a:extLst>
            <a:ext uri="{FF2B5EF4-FFF2-40B4-BE49-F238E27FC236}">
              <a16:creationId xmlns:a16="http://schemas.microsoft.com/office/drawing/2014/main" id="{0FDA78ED-1DA1-4D3C-80E3-29ABE7ED2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89" name="Picture 1755" descr="spacer">
          <a:extLst>
            <a:ext uri="{FF2B5EF4-FFF2-40B4-BE49-F238E27FC236}">
              <a16:creationId xmlns:a16="http://schemas.microsoft.com/office/drawing/2014/main" id="{5A039CDA-034A-49D4-A09C-5F273045A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0" name="Picture 1756" descr="spacer">
          <a:extLst>
            <a:ext uri="{FF2B5EF4-FFF2-40B4-BE49-F238E27FC236}">
              <a16:creationId xmlns:a16="http://schemas.microsoft.com/office/drawing/2014/main" id="{0F21C758-354D-4C8C-B316-ED5A66BC6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1" name="Picture 1757" descr="spacer">
          <a:extLst>
            <a:ext uri="{FF2B5EF4-FFF2-40B4-BE49-F238E27FC236}">
              <a16:creationId xmlns:a16="http://schemas.microsoft.com/office/drawing/2014/main" id="{B02FBAD1-FA13-4B4A-B2EF-6AB9B8F45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2" name="Picture 1758" descr="spacer">
          <a:extLst>
            <a:ext uri="{FF2B5EF4-FFF2-40B4-BE49-F238E27FC236}">
              <a16:creationId xmlns:a16="http://schemas.microsoft.com/office/drawing/2014/main" id="{B19A5B03-B556-452C-AAC7-69CF6C290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3" name="Picture 1759" descr="spacer">
          <a:extLst>
            <a:ext uri="{FF2B5EF4-FFF2-40B4-BE49-F238E27FC236}">
              <a16:creationId xmlns:a16="http://schemas.microsoft.com/office/drawing/2014/main" id="{34204EC7-06B0-4818-AF65-419D154BC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4" name="Picture 1760" descr="spacer">
          <a:extLst>
            <a:ext uri="{FF2B5EF4-FFF2-40B4-BE49-F238E27FC236}">
              <a16:creationId xmlns:a16="http://schemas.microsoft.com/office/drawing/2014/main" id="{CD0E09FE-75F8-4941-8803-47E7C7B1E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5" name="Picture 1761" descr="spacer">
          <a:extLst>
            <a:ext uri="{FF2B5EF4-FFF2-40B4-BE49-F238E27FC236}">
              <a16:creationId xmlns:a16="http://schemas.microsoft.com/office/drawing/2014/main" id="{8EA4BF46-DF40-4CEF-AB8E-E63C69D1B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6" name="Picture 1762" descr="spacer">
          <a:extLst>
            <a:ext uri="{FF2B5EF4-FFF2-40B4-BE49-F238E27FC236}">
              <a16:creationId xmlns:a16="http://schemas.microsoft.com/office/drawing/2014/main" id="{67A66565-25C8-41EC-8599-1DAB4AAA4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7" name="Picture 1763" descr="spacer">
          <a:extLst>
            <a:ext uri="{FF2B5EF4-FFF2-40B4-BE49-F238E27FC236}">
              <a16:creationId xmlns:a16="http://schemas.microsoft.com/office/drawing/2014/main" id="{1CC63EA3-38BC-4418-A102-CBD7DEB69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8" name="Picture 1764" descr="spacer">
          <a:extLst>
            <a:ext uri="{FF2B5EF4-FFF2-40B4-BE49-F238E27FC236}">
              <a16:creationId xmlns:a16="http://schemas.microsoft.com/office/drawing/2014/main" id="{7AC94A9C-E89C-4C25-86A9-B4DE03FB6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499" name="Picture 1765" descr="spacer">
          <a:extLst>
            <a:ext uri="{FF2B5EF4-FFF2-40B4-BE49-F238E27FC236}">
              <a16:creationId xmlns:a16="http://schemas.microsoft.com/office/drawing/2014/main" id="{143BE80A-5919-4347-AD83-8EAA5DC84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0" name="Picture 7919" descr="spacer">
          <a:extLst>
            <a:ext uri="{FF2B5EF4-FFF2-40B4-BE49-F238E27FC236}">
              <a16:creationId xmlns:a16="http://schemas.microsoft.com/office/drawing/2014/main" id="{0A0AB72B-4823-4B00-BA55-EA5F3EE68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1" name="Picture 7920" descr="spacer">
          <a:extLst>
            <a:ext uri="{FF2B5EF4-FFF2-40B4-BE49-F238E27FC236}">
              <a16:creationId xmlns:a16="http://schemas.microsoft.com/office/drawing/2014/main" id="{3CBE6DA0-2876-42BE-8B28-142CE552A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2" name="Picture 7921" descr="spacer">
          <a:extLst>
            <a:ext uri="{FF2B5EF4-FFF2-40B4-BE49-F238E27FC236}">
              <a16:creationId xmlns:a16="http://schemas.microsoft.com/office/drawing/2014/main" id="{6A3BB74A-85EC-4F93-BD6A-143D04643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3" name="Picture 7922" descr="spacer">
          <a:extLst>
            <a:ext uri="{FF2B5EF4-FFF2-40B4-BE49-F238E27FC236}">
              <a16:creationId xmlns:a16="http://schemas.microsoft.com/office/drawing/2014/main" id="{442C4169-D905-4585-9AA2-AFA7C761A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4" name="Picture 7923" descr="spacer">
          <a:extLst>
            <a:ext uri="{FF2B5EF4-FFF2-40B4-BE49-F238E27FC236}">
              <a16:creationId xmlns:a16="http://schemas.microsoft.com/office/drawing/2014/main" id="{DBA38DBE-8DA6-4E1C-B14A-F3FADEFBB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5" name="Picture 7924" descr="spacer">
          <a:extLst>
            <a:ext uri="{FF2B5EF4-FFF2-40B4-BE49-F238E27FC236}">
              <a16:creationId xmlns:a16="http://schemas.microsoft.com/office/drawing/2014/main" id="{2FE11C4C-4D6D-47E7-9B56-24797D7EE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6" name="Picture 1252" descr="spacer">
          <a:extLst>
            <a:ext uri="{FF2B5EF4-FFF2-40B4-BE49-F238E27FC236}">
              <a16:creationId xmlns:a16="http://schemas.microsoft.com/office/drawing/2014/main" id="{45499C48-AEBD-4940-9553-CC8324762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7" name="Picture 1253" descr="spacer">
          <a:extLst>
            <a:ext uri="{FF2B5EF4-FFF2-40B4-BE49-F238E27FC236}">
              <a16:creationId xmlns:a16="http://schemas.microsoft.com/office/drawing/2014/main" id="{0392A406-1924-475F-875A-DE343D2A2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8" name="Picture 1406" descr="spacer">
          <a:extLst>
            <a:ext uri="{FF2B5EF4-FFF2-40B4-BE49-F238E27FC236}">
              <a16:creationId xmlns:a16="http://schemas.microsoft.com/office/drawing/2014/main" id="{E3CD0FA6-2E31-4F90-B427-9A3C83712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09" name="Picture 1407" descr="spacer">
          <a:extLst>
            <a:ext uri="{FF2B5EF4-FFF2-40B4-BE49-F238E27FC236}">
              <a16:creationId xmlns:a16="http://schemas.microsoft.com/office/drawing/2014/main" id="{E15697D6-3D70-4B9E-9203-2E0405220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0" name="Picture 1418" descr="spacer">
          <a:extLst>
            <a:ext uri="{FF2B5EF4-FFF2-40B4-BE49-F238E27FC236}">
              <a16:creationId xmlns:a16="http://schemas.microsoft.com/office/drawing/2014/main" id="{A6F32969-177A-4EDF-A0C5-1DDD52AFA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1" name="Picture 1419" descr="spacer">
          <a:extLst>
            <a:ext uri="{FF2B5EF4-FFF2-40B4-BE49-F238E27FC236}">
              <a16:creationId xmlns:a16="http://schemas.microsoft.com/office/drawing/2014/main" id="{FF115510-F0AF-4516-A129-4C305DA7A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 name="Picture 1750" descr="spacer">
          <a:extLst>
            <a:ext uri="{FF2B5EF4-FFF2-40B4-BE49-F238E27FC236}">
              <a16:creationId xmlns:a16="http://schemas.microsoft.com/office/drawing/2014/main" id="{D712F5AC-4EDB-49E1-B034-3B2470A43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 name="Picture 1751" descr="spacer">
          <a:extLst>
            <a:ext uri="{FF2B5EF4-FFF2-40B4-BE49-F238E27FC236}">
              <a16:creationId xmlns:a16="http://schemas.microsoft.com/office/drawing/2014/main" id="{0628F3B8-EBE5-4CD2-A1B2-63D331D95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4" name="Picture 1752" descr="spacer">
          <a:extLst>
            <a:ext uri="{FF2B5EF4-FFF2-40B4-BE49-F238E27FC236}">
              <a16:creationId xmlns:a16="http://schemas.microsoft.com/office/drawing/2014/main" id="{A8C33C13-4FE7-49FB-A8E5-5F09EA5A7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5" name="Picture 1753" descr="spacer">
          <a:extLst>
            <a:ext uri="{FF2B5EF4-FFF2-40B4-BE49-F238E27FC236}">
              <a16:creationId xmlns:a16="http://schemas.microsoft.com/office/drawing/2014/main" id="{CE501838-FA91-45EC-B035-01016528E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6" name="Picture 1754" descr="spacer">
          <a:extLst>
            <a:ext uri="{FF2B5EF4-FFF2-40B4-BE49-F238E27FC236}">
              <a16:creationId xmlns:a16="http://schemas.microsoft.com/office/drawing/2014/main" id="{6D4AC19F-29B5-443C-B55C-9A1FCBD00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7" name="Picture 1755" descr="spacer">
          <a:extLst>
            <a:ext uri="{FF2B5EF4-FFF2-40B4-BE49-F238E27FC236}">
              <a16:creationId xmlns:a16="http://schemas.microsoft.com/office/drawing/2014/main" id="{D38648A4-AA2A-484B-A794-BAB115FB6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8" name="Picture 1756" descr="spacer">
          <a:extLst>
            <a:ext uri="{FF2B5EF4-FFF2-40B4-BE49-F238E27FC236}">
              <a16:creationId xmlns:a16="http://schemas.microsoft.com/office/drawing/2014/main" id="{911E33F5-47A6-4FD5-BF2D-EBC93CD26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9" name="Picture 1757" descr="spacer">
          <a:extLst>
            <a:ext uri="{FF2B5EF4-FFF2-40B4-BE49-F238E27FC236}">
              <a16:creationId xmlns:a16="http://schemas.microsoft.com/office/drawing/2014/main" id="{33350532-80DA-4181-8309-66B3B829F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0" name="Picture 1758" descr="spacer">
          <a:extLst>
            <a:ext uri="{FF2B5EF4-FFF2-40B4-BE49-F238E27FC236}">
              <a16:creationId xmlns:a16="http://schemas.microsoft.com/office/drawing/2014/main" id="{005024DC-4507-486F-88C5-42B98991C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1" name="Picture 1759" descr="spacer">
          <a:extLst>
            <a:ext uri="{FF2B5EF4-FFF2-40B4-BE49-F238E27FC236}">
              <a16:creationId xmlns:a16="http://schemas.microsoft.com/office/drawing/2014/main" id="{DCB99637-F0EB-4636-85E9-4D177D2EF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2" name="Picture 1760" descr="spacer">
          <a:extLst>
            <a:ext uri="{FF2B5EF4-FFF2-40B4-BE49-F238E27FC236}">
              <a16:creationId xmlns:a16="http://schemas.microsoft.com/office/drawing/2014/main" id="{2F0A6252-2C88-4802-9CE5-A12AB00E6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3" name="Picture 1761" descr="spacer">
          <a:extLst>
            <a:ext uri="{FF2B5EF4-FFF2-40B4-BE49-F238E27FC236}">
              <a16:creationId xmlns:a16="http://schemas.microsoft.com/office/drawing/2014/main" id="{EA5D3B26-8ADF-477C-825C-3BB20FFB0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4" name="Picture 1762" descr="spacer">
          <a:extLst>
            <a:ext uri="{FF2B5EF4-FFF2-40B4-BE49-F238E27FC236}">
              <a16:creationId xmlns:a16="http://schemas.microsoft.com/office/drawing/2014/main" id="{142B84B9-CC13-4C8E-A47C-47E18EA42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5" name="Picture 1763" descr="spacer">
          <a:extLst>
            <a:ext uri="{FF2B5EF4-FFF2-40B4-BE49-F238E27FC236}">
              <a16:creationId xmlns:a16="http://schemas.microsoft.com/office/drawing/2014/main" id="{BD7FE5E8-B487-4F95-B5A0-309BDB7C9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6" name="Picture 1764" descr="spacer">
          <a:extLst>
            <a:ext uri="{FF2B5EF4-FFF2-40B4-BE49-F238E27FC236}">
              <a16:creationId xmlns:a16="http://schemas.microsoft.com/office/drawing/2014/main" id="{6707160B-4EE6-43DA-8056-D1DA05333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7" name="Picture 1765" descr="spacer">
          <a:extLst>
            <a:ext uri="{FF2B5EF4-FFF2-40B4-BE49-F238E27FC236}">
              <a16:creationId xmlns:a16="http://schemas.microsoft.com/office/drawing/2014/main" id="{39A55529-9BE6-48F1-9D7C-F8ABE7A1E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8" name="Picture 7919" descr="spacer">
          <a:extLst>
            <a:ext uri="{FF2B5EF4-FFF2-40B4-BE49-F238E27FC236}">
              <a16:creationId xmlns:a16="http://schemas.microsoft.com/office/drawing/2014/main" id="{9DA21B63-97B6-439D-B185-ED1EA98FF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9" name="Picture 7920" descr="spacer">
          <a:extLst>
            <a:ext uri="{FF2B5EF4-FFF2-40B4-BE49-F238E27FC236}">
              <a16:creationId xmlns:a16="http://schemas.microsoft.com/office/drawing/2014/main" id="{38AD6385-2C2A-438C-AF4D-3D54813BA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0" name="Picture 7921" descr="spacer">
          <a:extLst>
            <a:ext uri="{FF2B5EF4-FFF2-40B4-BE49-F238E27FC236}">
              <a16:creationId xmlns:a16="http://schemas.microsoft.com/office/drawing/2014/main" id="{8A31B7E2-7C42-4303-8326-CA1E60874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1" name="Picture 7922" descr="spacer">
          <a:extLst>
            <a:ext uri="{FF2B5EF4-FFF2-40B4-BE49-F238E27FC236}">
              <a16:creationId xmlns:a16="http://schemas.microsoft.com/office/drawing/2014/main" id="{2A1070DA-A8AB-4F3D-9DF1-53181B17A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2" name="Picture 7923" descr="spacer">
          <a:extLst>
            <a:ext uri="{FF2B5EF4-FFF2-40B4-BE49-F238E27FC236}">
              <a16:creationId xmlns:a16="http://schemas.microsoft.com/office/drawing/2014/main" id="{BB0D5DEE-CFC6-42BA-95E5-C082ADDDA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3" name="Picture 7924" descr="spacer">
          <a:extLst>
            <a:ext uri="{FF2B5EF4-FFF2-40B4-BE49-F238E27FC236}">
              <a16:creationId xmlns:a16="http://schemas.microsoft.com/office/drawing/2014/main" id="{0062572F-C872-445B-A4FB-4D01FA3AD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4" name="Picture 1252" descr="spacer">
          <a:extLst>
            <a:ext uri="{FF2B5EF4-FFF2-40B4-BE49-F238E27FC236}">
              <a16:creationId xmlns:a16="http://schemas.microsoft.com/office/drawing/2014/main" id="{7561E20B-19EF-4422-B6AB-11038675B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5" name="Picture 1253" descr="spacer">
          <a:extLst>
            <a:ext uri="{FF2B5EF4-FFF2-40B4-BE49-F238E27FC236}">
              <a16:creationId xmlns:a16="http://schemas.microsoft.com/office/drawing/2014/main" id="{B089BA37-ABC9-47EB-9C94-BB0832B65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6" name="Picture 1406" descr="spacer">
          <a:extLst>
            <a:ext uri="{FF2B5EF4-FFF2-40B4-BE49-F238E27FC236}">
              <a16:creationId xmlns:a16="http://schemas.microsoft.com/office/drawing/2014/main" id="{48E83886-2283-47B9-9B6A-7550F2751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7" name="Picture 1407" descr="spacer">
          <a:extLst>
            <a:ext uri="{FF2B5EF4-FFF2-40B4-BE49-F238E27FC236}">
              <a16:creationId xmlns:a16="http://schemas.microsoft.com/office/drawing/2014/main" id="{B76FFDD0-E57B-4170-83C7-B73BF1301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8" name="Picture 1418" descr="spacer">
          <a:extLst>
            <a:ext uri="{FF2B5EF4-FFF2-40B4-BE49-F238E27FC236}">
              <a16:creationId xmlns:a16="http://schemas.microsoft.com/office/drawing/2014/main" id="{7E228D49-5B1F-47E1-972B-BE906D417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9" name="Picture 1419" descr="spacer">
          <a:extLst>
            <a:ext uri="{FF2B5EF4-FFF2-40B4-BE49-F238E27FC236}">
              <a16:creationId xmlns:a16="http://schemas.microsoft.com/office/drawing/2014/main" id="{3B4E9260-A628-4FF7-858A-D4392DE8A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0" name="Picture 1750" descr="spacer">
          <a:extLst>
            <a:ext uri="{FF2B5EF4-FFF2-40B4-BE49-F238E27FC236}">
              <a16:creationId xmlns:a16="http://schemas.microsoft.com/office/drawing/2014/main" id="{CD1DB431-22F8-43FD-B9EB-5BE842D6C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1" name="Picture 1751" descr="spacer">
          <a:extLst>
            <a:ext uri="{FF2B5EF4-FFF2-40B4-BE49-F238E27FC236}">
              <a16:creationId xmlns:a16="http://schemas.microsoft.com/office/drawing/2014/main" id="{F62E02D4-CDE1-4E03-9830-A52EA4BA8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2" name="Picture 1752" descr="spacer">
          <a:extLst>
            <a:ext uri="{FF2B5EF4-FFF2-40B4-BE49-F238E27FC236}">
              <a16:creationId xmlns:a16="http://schemas.microsoft.com/office/drawing/2014/main" id="{43953B8F-DA05-4E1C-88F4-783D1E764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3" name="Picture 1753" descr="spacer">
          <a:extLst>
            <a:ext uri="{FF2B5EF4-FFF2-40B4-BE49-F238E27FC236}">
              <a16:creationId xmlns:a16="http://schemas.microsoft.com/office/drawing/2014/main" id="{84B27A2A-D374-4B10-8940-CFA6BAA13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4" name="Picture 1754" descr="spacer">
          <a:extLst>
            <a:ext uri="{FF2B5EF4-FFF2-40B4-BE49-F238E27FC236}">
              <a16:creationId xmlns:a16="http://schemas.microsoft.com/office/drawing/2014/main" id="{A0B26A0A-57CF-4BDB-AF46-DD035D060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5" name="Picture 1755" descr="spacer">
          <a:extLst>
            <a:ext uri="{FF2B5EF4-FFF2-40B4-BE49-F238E27FC236}">
              <a16:creationId xmlns:a16="http://schemas.microsoft.com/office/drawing/2014/main" id="{98772D98-7160-4E1D-B2BA-47B0618FF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6" name="Picture 1756" descr="spacer">
          <a:extLst>
            <a:ext uri="{FF2B5EF4-FFF2-40B4-BE49-F238E27FC236}">
              <a16:creationId xmlns:a16="http://schemas.microsoft.com/office/drawing/2014/main" id="{345C4105-C3FE-44C2-84A0-E2652128C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7" name="Picture 1757" descr="spacer">
          <a:extLst>
            <a:ext uri="{FF2B5EF4-FFF2-40B4-BE49-F238E27FC236}">
              <a16:creationId xmlns:a16="http://schemas.microsoft.com/office/drawing/2014/main" id="{30397C07-7B6D-4616-9520-902252406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8" name="Picture 1758" descr="spacer">
          <a:extLst>
            <a:ext uri="{FF2B5EF4-FFF2-40B4-BE49-F238E27FC236}">
              <a16:creationId xmlns:a16="http://schemas.microsoft.com/office/drawing/2014/main" id="{D66E77F7-2CE3-4A43-8503-06A902735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9" name="Picture 1759" descr="spacer">
          <a:extLst>
            <a:ext uri="{FF2B5EF4-FFF2-40B4-BE49-F238E27FC236}">
              <a16:creationId xmlns:a16="http://schemas.microsoft.com/office/drawing/2014/main" id="{8EB9746F-9B75-4C9F-A96C-BEC75FF23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0" name="Picture 1760" descr="spacer">
          <a:extLst>
            <a:ext uri="{FF2B5EF4-FFF2-40B4-BE49-F238E27FC236}">
              <a16:creationId xmlns:a16="http://schemas.microsoft.com/office/drawing/2014/main" id="{A28EC836-B118-43DD-99B8-9080C82C8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1" name="Picture 1761" descr="spacer">
          <a:extLst>
            <a:ext uri="{FF2B5EF4-FFF2-40B4-BE49-F238E27FC236}">
              <a16:creationId xmlns:a16="http://schemas.microsoft.com/office/drawing/2014/main" id="{4059DB56-F1C2-4D21-9582-D8A95DD3C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2" name="Picture 1762" descr="spacer">
          <a:extLst>
            <a:ext uri="{FF2B5EF4-FFF2-40B4-BE49-F238E27FC236}">
              <a16:creationId xmlns:a16="http://schemas.microsoft.com/office/drawing/2014/main" id="{AC8FA66C-6E4C-4588-BD1B-B93D59E8B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3" name="Picture 1763" descr="spacer">
          <a:extLst>
            <a:ext uri="{FF2B5EF4-FFF2-40B4-BE49-F238E27FC236}">
              <a16:creationId xmlns:a16="http://schemas.microsoft.com/office/drawing/2014/main" id="{876790DB-9BEE-4BDA-9DB6-7E6D7475C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4" name="Picture 1764" descr="spacer">
          <a:extLst>
            <a:ext uri="{FF2B5EF4-FFF2-40B4-BE49-F238E27FC236}">
              <a16:creationId xmlns:a16="http://schemas.microsoft.com/office/drawing/2014/main" id="{16C9E7EE-7CC3-4CA0-A5E1-A8C7DB5E7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5" name="Picture 1765" descr="spacer">
          <a:extLst>
            <a:ext uri="{FF2B5EF4-FFF2-40B4-BE49-F238E27FC236}">
              <a16:creationId xmlns:a16="http://schemas.microsoft.com/office/drawing/2014/main" id="{2BAFD3E2-E027-4D83-8D3E-78EC829AA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6" name="Picture 7919" descr="spacer">
          <a:extLst>
            <a:ext uri="{FF2B5EF4-FFF2-40B4-BE49-F238E27FC236}">
              <a16:creationId xmlns:a16="http://schemas.microsoft.com/office/drawing/2014/main" id="{BD0E00F8-5309-47A8-AFEC-B4288DD91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7" name="Picture 7920" descr="spacer">
          <a:extLst>
            <a:ext uri="{FF2B5EF4-FFF2-40B4-BE49-F238E27FC236}">
              <a16:creationId xmlns:a16="http://schemas.microsoft.com/office/drawing/2014/main" id="{85506C55-2BA9-4B74-81F2-07688EFAD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8" name="Picture 7921" descr="spacer">
          <a:extLst>
            <a:ext uri="{FF2B5EF4-FFF2-40B4-BE49-F238E27FC236}">
              <a16:creationId xmlns:a16="http://schemas.microsoft.com/office/drawing/2014/main" id="{8EBA1151-AAB9-4AAA-8A42-C5541EDDF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9" name="Picture 7922" descr="spacer">
          <a:extLst>
            <a:ext uri="{FF2B5EF4-FFF2-40B4-BE49-F238E27FC236}">
              <a16:creationId xmlns:a16="http://schemas.microsoft.com/office/drawing/2014/main" id="{FC558F4A-A2BB-401F-A6AA-6280701D1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0" name="Picture 7923" descr="spacer">
          <a:extLst>
            <a:ext uri="{FF2B5EF4-FFF2-40B4-BE49-F238E27FC236}">
              <a16:creationId xmlns:a16="http://schemas.microsoft.com/office/drawing/2014/main" id="{E329C0B5-1865-44E6-8936-63D44E2C4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1" name="Picture 7924" descr="spacer">
          <a:extLst>
            <a:ext uri="{FF2B5EF4-FFF2-40B4-BE49-F238E27FC236}">
              <a16:creationId xmlns:a16="http://schemas.microsoft.com/office/drawing/2014/main" id="{1612D7E2-4B89-46C2-8D3A-F0BC9659F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 name="Picture 1252" descr="spacer">
          <a:extLst>
            <a:ext uri="{FF2B5EF4-FFF2-40B4-BE49-F238E27FC236}">
              <a16:creationId xmlns:a16="http://schemas.microsoft.com/office/drawing/2014/main" id="{3884E992-B0BF-466E-B97B-DE67C157C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 name="Picture 1253" descr="spacer">
          <a:extLst>
            <a:ext uri="{FF2B5EF4-FFF2-40B4-BE49-F238E27FC236}">
              <a16:creationId xmlns:a16="http://schemas.microsoft.com/office/drawing/2014/main" id="{9EB55A22-85B9-4E7D-B58B-F1A9FE064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64" name="Picture 1406" descr="spacer">
          <a:extLst>
            <a:ext uri="{FF2B5EF4-FFF2-40B4-BE49-F238E27FC236}">
              <a16:creationId xmlns:a16="http://schemas.microsoft.com/office/drawing/2014/main" id="{0E0CEF6E-A92B-4FFD-A9DB-BD308D83D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65" name="Picture 1407" descr="spacer">
          <a:extLst>
            <a:ext uri="{FF2B5EF4-FFF2-40B4-BE49-F238E27FC236}">
              <a16:creationId xmlns:a16="http://schemas.microsoft.com/office/drawing/2014/main" id="{60DAAFAA-C332-48F5-84B5-D00855B39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66" name="Picture 1418" descr="spacer">
          <a:extLst>
            <a:ext uri="{FF2B5EF4-FFF2-40B4-BE49-F238E27FC236}">
              <a16:creationId xmlns:a16="http://schemas.microsoft.com/office/drawing/2014/main" id="{E56B9ADE-2C20-4A54-8E29-113FBBB2D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67" name="Picture 1419" descr="spacer">
          <a:extLst>
            <a:ext uri="{FF2B5EF4-FFF2-40B4-BE49-F238E27FC236}">
              <a16:creationId xmlns:a16="http://schemas.microsoft.com/office/drawing/2014/main" id="{A481D20F-C7A0-4677-B29A-2FE4254AB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68" name="Picture 1750" descr="spacer">
          <a:extLst>
            <a:ext uri="{FF2B5EF4-FFF2-40B4-BE49-F238E27FC236}">
              <a16:creationId xmlns:a16="http://schemas.microsoft.com/office/drawing/2014/main" id="{2D2AECA2-99D9-472C-8270-0E19C6566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69" name="Picture 1751" descr="spacer">
          <a:extLst>
            <a:ext uri="{FF2B5EF4-FFF2-40B4-BE49-F238E27FC236}">
              <a16:creationId xmlns:a16="http://schemas.microsoft.com/office/drawing/2014/main" id="{8B302761-4CE5-4CE3-870F-3E1279A19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0" name="Picture 1752" descr="spacer">
          <a:extLst>
            <a:ext uri="{FF2B5EF4-FFF2-40B4-BE49-F238E27FC236}">
              <a16:creationId xmlns:a16="http://schemas.microsoft.com/office/drawing/2014/main" id="{07F1CB94-902B-489A-8876-71F3930E1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1" name="Picture 1753" descr="spacer">
          <a:extLst>
            <a:ext uri="{FF2B5EF4-FFF2-40B4-BE49-F238E27FC236}">
              <a16:creationId xmlns:a16="http://schemas.microsoft.com/office/drawing/2014/main" id="{8DBB1341-DD02-4DEB-8944-891F7A6D0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2" name="Picture 1754" descr="spacer">
          <a:extLst>
            <a:ext uri="{FF2B5EF4-FFF2-40B4-BE49-F238E27FC236}">
              <a16:creationId xmlns:a16="http://schemas.microsoft.com/office/drawing/2014/main" id="{F12B0259-AFCF-4801-8CEB-BDB12A42C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3" name="Picture 1755" descr="spacer">
          <a:extLst>
            <a:ext uri="{FF2B5EF4-FFF2-40B4-BE49-F238E27FC236}">
              <a16:creationId xmlns:a16="http://schemas.microsoft.com/office/drawing/2014/main" id="{7B14A10C-4D15-46BC-BD64-F22638810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4" name="Picture 1756" descr="spacer">
          <a:extLst>
            <a:ext uri="{FF2B5EF4-FFF2-40B4-BE49-F238E27FC236}">
              <a16:creationId xmlns:a16="http://schemas.microsoft.com/office/drawing/2014/main" id="{6E4D93D5-3561-4337-8517-6DFDA723A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5" name="Picture 1757" descr="spacer">
          <a:extLst>
            <a:ext uri="{FF2B5EF4-FFF2-40B4-BE49-F238E27FC236}">
              <a16:creationId xmlns:a16="http://schemas.microsoft.com/office/drawing/2014/main" id="{9D9F00FF-EA8D-40B0-BEDA-2248AF7D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6" name="Picture 1758" descr="spacer">
          <a:extLst>
            <a:ext uri="{FF2B5EF4-FFF2-40B4-BE49-F238E27FC236}">
              <a16:creationId xmlns:a16="http://schemas.microsoft.com/office/drawing/2014/main" id="{5D281C97-382A-402F-AAB6-2A49E761A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7" name="Picture 1759" descr="spacer">
          <a:extLst>
            <a:ext uri="{FF2B5EF4-FFF2-40B4-BE49-F238E27FC236}">
              <a16:creationId xmlns:a16="http://schemas.microsoft.com/office/drawing/2014/main" id="{2D58218B-CCAF-4499-85CE-0B95805EB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8" name="Picture 1760" descr="spacer">
          <a:extLst>
            <a:ext uri="{FF2B5EF4-FFF2-40B4-BE49-F238E27FC236}">
              <a16:creationId xmlns:a16="http://schemas.microsoft.com/office/drawing/2014/main" id="{763F7913-45B4-4803-8337-44C681B9A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79" name="Picture 1761" descr="spacer">
          <a:extLst>
            <a:ext uri="{FF2B5EF4-FFF2-40B4-BE49-F238E27FC236}">
              <a16:creationId xmlns:a16="http://schemas.microsoft.com/office/drawing/2014/main" id="{AF482269-7DDF-49E0-A671-F727212D8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0" name="Picture 1762" descr="spacer">
          <a:extLst>
            <a:ext uri="{FF2B5EF4-FFF2-40B4-BE49-F238E27FC236}">
              <a16:creationId xmlns:a16="http://schemas.microsoft.com/office/drawing/2014/main" id="{157CD2CC-7069-4341-A173-BA5C55AE1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1" name="Picture 1763" descr="spacer">
          <a:extLst>
            <a:ext uri="{FF2B5EF4-FFF2-40B4-BE49-F238E27FC236}">
              <a16:creationId xmlns:a16="http://schemas.microsoft.com/office/drawing/2014/main" id="{8A211780-D2B7-441F-82E4-764F5C517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2" name="Picture 1764" descr="spacer">
          <a:extLst>
            <a:ext uri="{FF2B5EF4-FFF2-40B4-BE49-F238E27FC236}">
              <a16:creationId xmlns:a16="http://schemas.microsoft.com/office/drawing/2014/main" id="{426D2E15-F876-4A39-9D1D-7EF55F6C6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3" name="Picture 1765" descr="spacer">
          <a:extLst>
            <a:ext uri="{FF2B5EF4-FFF2-40B4-BE49-F238E27FC236}">
              <a16:creationId xmlns:a16="http://schemas.microsoft.com/office/drawing/2014/main" id="{0C37CFE3-43A4-4378-90CF-3517F14F4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4" name="Picture 7919" descr="spacer">
          <a:extLst>
            <a:ext uri="{FF2B5EF4-FFF2-40B4-BE49-F238E27FC236}">
              <a16:creationId xmlns:a16="http://schemas.microsoft.com/office/drawing/2014/main" id="{8EA35DD1-5B95-46FD-AB17-324AB9BDA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5" name="Picture 7920" descr="spacer">
          <a:extLst>
            <a:ext uri="{FF2B5EF4-FFF2-40B4-BE49-F238E27FC236}">
              <a16:creationId xmlns:a16="http://schemas.microsoft.com/office/drawing/2014/main" id="{5DC236A6-F36D-4483-8C89-CA6B4B8ED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6" name="Picture 7921" descr="spacer">
          <a:extLst>
            <a:ext uri="{FF2B5EF4-FFF2-40B4-BE49-F238E27FC236}">
              <a16:creationId xmlns:a16="http://schemas.microsoft.com/office/drawing/2014/main" id="{34B92368-8447-46C3-AE08-4C24BD71E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7" name="Picture 7922" descr="spacer">
          <a:extLst>
            <a:ext uri="{FF2B5EF4-FFF2-40B4-BE49-F238E27FC236}">
              <a16:creationId xmlns:a16="http://schemas.microsoft.com/office/drawing/2014/main" id="{42252659-4522-4B21-BB68-901F5EB1A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8" name="Picture 7923" descr="spacer">
          <a:extLst>
            <a:ext uri="{FF2B5EF4-FFF2-40B4-BE49-F238E27FC236}">
              <a16:creationId xmlns:a16="http://schemas.microsoft.com/office/drawing/2014/main" id="{6C1C36AB-F96D-4D4D-AAC6-25061C222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89" name="Picture 7924" descr="spacer">
          <a:extLst>
            <a:ext uri="{FF2B5EF4-FFF2-40B4-BE49-F238E27FC236}">
              <a16:creationId xmlns:a16="http://schemas.microsoft.com/office/drawing/2014/main" id="{11AD8AA4-B8CF-4458-A5B5-4F578FB73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0" name="Picture 1252" descr="spacer">
          <a:extLst>
            <a:ext uri="{FF2B5EF4-FFF2-40B4-BE49-F238E27FC236}">
              <a16:creationId xmlns:a16="http://schemas.microsoft.com/office/drawing/2014/main" id="{7E22C037-00CE-478F-B9C0-781C9E9A5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1" name="Picture 1253" descr="spacer">
          <a:extLst>
            <a:ext uri="{FF2B5EF4-FFF2-40B4-BE49-F238E27FC236}">
              <a16:creationId xmlns:a16="http://schemas.microsoft.com/office/drawing/2014/main" id="{F8EC8504-F104-4387-9B47-99672DFCB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2" name="Picture 1406" descr="spacer">
          <a:extLst>
            <a:ext uri="{FF2B5EF4-FFF2-40B4-BE49-F238E27FC236}">
              <a16:creationId xmlns:a16="http://schemas.microsoft.com/office/drawing/2014/main" id="{F03B3025-DA3D-4173-9F46-D238332D4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3" name="Picture 1407" descr="spacer">
          <a:extLst>
            <a:ext uri="{FF2B5EF4-FFF2-40B4-BE49-F238E27FC236}">
              <a16:creationId xmlns:a16="http://schemas.microsoft.com/office/drawing/2014/main" id="{961DB239-C7DB-4706-AE24-A5A7C391F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4" name="Picture 1418" descr="spacer">
          <a:extLst>
            <a:ext uri="{FF2B5EF4-FFF2-40B4-BE49-F238E27FC236}">
              <a16:creationId xmlns:a16="http://schemas.microsoft.com/office/drawing/2014/main" id="{D12BF879-5300-4C43-B3CF-E422B854A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5" name="Picture 1419" descr="spacer">
          <a:extLst>
            <a:ext uri="{FF2B5EF4-FFF2-40B4-BE49-F238E27FC236}">
              <a16:creationId xmlns:a16="http://schemas.microsoft.com/office/drawing/2014/main" id="{AE89C84A-8CD2-4C48-92FC-8D7F97E28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6" name="Picture 1750" descr="spacer">
          <a:extLst>
            <a:ext uri="{FF2B5EF4-FFF2-40B4-BE49-F238E27FC236}">
              <a16:creationId xmlns:a16="http://schemas.microsoft.com/office/drawing/2014/main" id="{A3B381F4-DED3-409E-AC09-8999F7CDC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7" name="Picture 1751" descr="spacer">
          <a:extLst>
            <a:ext uri="{FF2B5EF4-FFF2-40B4-BE49-F238E27FC236}">
              <a16:creationId xmlns:a16="http://schemas.microsoft.com/office/drawing/2014/main" id="{01B0D6DA-439B-49C7-8915-0E43699B3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8" name="Picture 1752" descr="spacer">
          <a:extLst>
            <a:ext uri="{FF2B5EF4-FFF2-40B4-BE49-F238E27FC236}">
              <a16:creationId xmlns:a16="http://schemas.microsoft.com/office/drawing/2014/main" id="{28C14C5E-547B-4F1E-9EE8-4CBCF3951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99" name="Picture 1753" descr="spacer">
          <a:extLst>
            <a:ext uri="{FF2B5EF4-FFF2-40B4-BE49-F238E27FC236}">
              <a16:creationId xmlns:a16="http://schemas.microsoft.com/office/drawing/2014/main" id="{7E27FECD-3215-4969-87A8-020A66FC6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0" name="Picture 1754" descr="spacer">
          <a:extLst>
            <a:ext uri="{FF2B5EF4-FFF2-40B4-BE49-F238E27FC236}">
              <a16:creationId xmlns:a16="http://schemas.microsoft.com/office/drawing/2014/main" id="{C00D1C8F-AEA4-4369-910F-85C2D58AD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1" name="Picture 1755" descr="spacer">
          <a:extLst>
            <a:ext uri="{FF2B5EF4-FFF2-40B4-BE49-F238E27FC236}">
              <a16:creationId xmlns:a16="http://schemas.microsoft.com/office/drawing/2014/main" id="{C8856E65-7EE7-48C6-B0EB-B37A44E0E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2" name="Picture 1756" descr="spacer">
          <a:extLst>
            <a:ext uri="{FF2B5EF4-FFF2-40B4-BE49-F238E27FC236}">
              <a16:creationId xmlns:a16="http://schemas.microsoft.com/office/drawing/2014/main" id="{518758B3-FCD2-47DB-A546-1BADE91AC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3" name="Picture 1757" descr="spacer">
          <a:extLst>
            <a:ext uri="{FF2B5EF4-FFF2-40B4-BE49-F238E27FC236}">
              <a16:creationId xmlns:a16="http://schemas.microsoft.com/office/drawing/2014/main" id="{64596094-85AE-4D3A-9D10-B9C4A2E0D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4" name="Picture 1758" descr="spacer">
          <a:extLst>
            <a:ext uri="{FF2B5EF4-FFF2-40B4-BE49-F238E27FC236}">
              <a16:creationId xmlns:a16="http://schemas.microsoft.com/office/drawing/2014/main" id="{B4B9A08F-938A-44DE-AEF6-614DD2109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5" name="Picture 1759" descr="spacer">
          <a:extLst>
            <a:ext uri="{FF2B5EF4-FFF2-40B4-BE49-F238E27FC236}">
              <a16:creationId xmlns:a16="http://schemas.microsoft.com/office/drawing/2014/main" id="{87DB132C-2984-403D-A7B7-4360924B2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6" name="Picture 1760" descr="spacer">
          <a:extLst>
            <a:ext uri="{FF2B5EF4-FFF2-40B4-BE49-F238E27FC236}">
              <a16:creationId xmlns:a16="http://schemas.microsoft.com/office/drawing/2014/main" id="{0CE00096-7E2B-4EA5-99B0-270729252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7" name="Picture 1761" descr="spacer">
          <a:extLst>
            <a:ext uri="{FF2B5EF4-FFF2-40B4-BE49-F238E27FC236}">
              <a16:creationId xmlns:a16="http://schemas.microsoft.com/office/drawing/2014/main" id="{0132AF9D-ADCB-48AF-BF35-3C4E6D654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8" name="Picture 1762" descr="spacer">
          <a:extLst>
            <a:ext uri="{FF2B5EF4-FFF2-40B4-BE49-F238E27FC236}">
              <a16:creationId xmlns:a16="http://schemas.microsoft.com/office/drawing/2014/main" id="{20C25307-C954-4298-B054-F863CC0D9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09" name="Picture 1763" descr="spacer">
          <a:extLst>
            <a:ext uri="{FF2B5EF4-FFF2-40B4-BE49-F238E27FC236}">
              <a16:creationId xmlns:a16="http://schemas.microsoft.com/office/drawing/2014/main" id="{8A69DB57-3A70-4B60-8D8E-00E626BA3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0" name="Picture 1764" descr="spacer">
          <a:extLst>
            <a:ext uri="{FF2B5EF4-FFF2-40B4-BE49-F238E27FC236}">
              <a16:creationId xmlns:a16="http://schemas.microsoft.com/office/drawing/2014/main" id="{C573C505-1A9D-4229-B1C4-54914BEC9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1" name="Picture 1765" descr="spacer">
          <a:extLst>
            <a:ext uri="{FF2B5EF4-FFF2-40B4-BE49-F238E27FC236}">
              <a16:creationId xmlns:a16="http://schemas.microsoft.com/office/drawing/2014/main" id="{67A69594-4DC3-4883-B3FB-5F2256F75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2" name="Picture 7919" descr="spacer">
          <a:extLst>
            <a:ext uri="{FF2B5EF4-FFF2-40B4-BE49-F238E27FC236}">
              <a16:creationId xmlns:a16="http://schemas.microsoft.com/office/drawing/2014/main" id="{F2319D75-5FA8-4B47-97EE-FBE6BFF25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3" name="Picture 7920" descr="spacer">
          <a:extLst>
            <a:ext uri="{FF2B5EF4-FFF2-40B4-BE49-F238E27FC236}">
              <a16:creationId xmlns:a16="http://schemas.microsoft.com/office/drawing/2014/main" id="{EC0DFBB0-ED4F-4E7F-89FE-580A2CC0B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4" name="Picture 7921" descr="spacer">
          <a:extLst>
            <a:ext uri="{FF2B5EF4-FFF2-40B4-BE49-F238E27FC236}">
              <a16:creationId xmlns:a16="http://schemas.microsoft.com/office/drawing/2014/main" id="{F559FC63-B627-4E04-88B4-2191A4B54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5" name="Picture 7922" descr="spacer">
          <a:extLst>
            <a:ext uri="{FF2B5EF4-FFF2-40B4-BE49-F238E27FC236}">
              <a16:creationId xmlns:a16="http://schemas.microsoft.com/office/drawing/2014/main" id="{10182A20-6D35-4302-AC11-91C47CF91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6" name="Picture 7923" descr="spacer">
          <a:extLst>
            <a:ext uri="{FF2B5EF4-FFF2-40B4-BE49-F238E27FC236}">
              <a16:creationId xmlns:a16="http://schemas.microsoft.com/office/drawing/2014/main" id="{A2A4EB61-FC74-4DFD-874E-12A9DFB4B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7" name="Picture 7924" descr="spacer">
          <a:extLst>
            <a:ext uri="{FF2B5EF4-FFF2-40B4-BE49-F238E27FC236}">
              <a16:creationId xmlns:a16="http://schemas.microsoft.com/office/drawing/2014/main" id="{C7B53707-00F1-4C08-98CD-9003979F4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8" name="Picture 1252" descr="spacer">
          <a:extLst>
            <a:ext uri="{FF2B5EF4-FFF2-40B4-BE49-F238E27FC236}">
              <a16:creationId xmlns:a16="http://schemas.microsoft.com/office/drawing/2014/main" id="{9C3B4A1E-BD25-4082-8881-2CB96A087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619" name="Picture 1253" descr="spacer">
          <a:extLst>
            <a:ext uri="{FF2B5EF4-FFF2-40B4-BE49-F238E27FC236}">
              <a16:creationId xmlns:a16="http://schemas.microsoft.com/office/drawing/2014/main" id="{A5DF8B3B-E22C-4492-965F-FCC13C533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77932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21" name="Picture 1406" descr="spacer">
          <a:extLst>
            <a:ext uri="{FF2B5EF4-FFF2-40B4-BE49-F238E27FC236}">
              <a16:creationId xmlns:a16="http://schemas.microsoft.com/office/drawing/2014/main" id="{5ECFD42C-D8A6-4403-8993-CD0A9950B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22" name="Picture 1407" descr="spacer">
          <a:extLst>
            <a:ext uri="{FF2B5EF4-FFF2-40B4-BE49-F238E27FC236}">
              <a16:creationId xmlns:a16="http://schemas.microsoft.com/office/drawing/2014/main" id="{6ED637F2-D8B6-4D6D-BDD2-313D13CC8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23" name="Picture 1418" descr="spacer">
          <a:extLst>
            <a:ext uri="{FF2B5EF4-FFF2-40B4-BE49-F238E27FC236}">
              <a16:creationId xmlns:a16="http://schemas.microsoft.com/office/drawing/2014/main" id="{52B08D76-B177-40E4-AE50-A22912140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24" name="Picture 1419" descr="spacer">
          <a:extLst>
            <a:ext uri="{FF2B5EF4-FFF2-40B4-BE49-F238E27FC236}">
              <a16:creationId xmlns:a16="http://schemas.microsoft.com/office/drawing/2014/main" id="{2C555591-6E54-4FB9-8EC2-CB15D0A78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25" name="Picture 1750" descr="spacer">
          <a:extLst>
            <a:ext uri="{FF2B5EF4-FFF2-40B4-BE49-F238E27FC236}">
              <a16:creationId xmlns:a16="http://schemas.microsoft.com/office/drawing/2014/main" id="{611E45CF-87D4-4FFC-815A-DAA5E0D93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26" name="Picture 1751" descr="spacer">
          <a:extLst>
            <a:ext uri="{FF2B5EF4-FFF2-40B4-BE49-F238E27FC236}">
              <a16:creationId xmlns:a16="http://schemas.microsoft.com/office/drawing/2014/main" id="{CC02D042-42A2-4230-A7CF-28A3FB9D6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27" name="Picture 1752" descr="spacer">
          <a:extLst>
            <a:ext uri="{FF2B5EF4-FFF2-40B4-BE49-F238E27FC236}">
              <a16:creationId xmlns:a16="http://schemas.microsoft.com/office/drawing/2014/main" id="{3C495DED-8F9F-472E-A849-44B9ED20C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28" name="Picture 1753" descr="spacer">
          <a:extLst>
            <a:ext uri="{FF2B5EF4-FFF2-40B4-BE49-F238E27FC236}">
              <a16:creationId xmlns:a16="http://schemas.microsoft.com/office/drawing/2014/main" id="{60ABC506-5422-4ACF-8B53-4947130CC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29" name="Picture 1754" descr="spacer">
          <a:extLst>
            <a:ext uri="{FF2B5EF4-FFF2-40B4-BE49-F238E27FC236}">
              <a16:creationId xmlns:a16="http://schemas.microsoft.com/office/drawing/2014/main" id="{619FA616-9867-4686-A4D8-0896D4C4D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0" name="Picture 1755" descr="spacer">
          <a:extLst>
            <a:ext uri="{FF2B5EF4-FFF2-40B4-BE49-F238E27FC236}">
              <a16:creationId xmlns:a16="http://schemas.microsoft.com/office/drawing/2014/main" id="{00B5C6D2-13DF-42BC-B1AA-940BC434B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1" name="Picture 1756" descr="spacer">
          <a:extLst>
            <a:ext uri="{FF2B5EF4-FFF2-40B4-BE49-F238E27FC236}">
              <a16:creationId xmlns:a16="http://schemas.microsoft.com/office/drawing/2014/main" id="{96C6D8B2-D81F-4271-948E-ACFD78582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2" name="Picture 1757" descr="spacer">
          <a:extLst>
            <a:ext uri="{FF2B5EF4-FFF2-40B4-BE49-F238E27FC236}">
              <a16:creationId xmlns:a16="http://schemas.microsoft.com/office/drawing/2014/main" id="{962994B0-95EA-4554-ABB4-4D7FF2814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3" name="Picture 1758" descr="spacer">
          <a:extLst>
            <a:ext uri="{FF2B5EF4-FFF2-40B4-BE49-F238E27FC236}">
              <a16:creationId xmlns:a16="http://schemas.microsoft.com/office/drawing/2014/main" id="{2D6C9F59-30D8-4ECD-B559-80C7385FC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4" name="Picture 1759" descr="spacer">
          <a:extLst>
            <a:ext uri="{FF2B5EF4-FFF2-40B4-BE49-F238E27FC236}">
              <a16:creationId xmlns:a16="http://schemas.microsoft.com/office/drawing/2014/main" id="{C0026E3D-F27A-449D-B1BD-F5BA34EBB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5" name="Picture 1760" descr="spacer">
          <a:extLst>
            <a:ext uri="{FF2B5EF4-FFF2-40B4-BE49-F238E27FC236}">
              <a16:creationId xmlns:a16="http://schemas.microsoft.com/office/drawing/2014/main" id="{4800C358-992D-4B26-871A-8F3EEE067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6" name="Picture 1761" descr="spacer">
          <a:extLst>
            <a:ext uri="{FF2B5EF4-FFF2-40B4-BE49-F238E27FC236}">
              <a16:creationId xmlns:a16="http://schemas.microsoft.com/office/drawing/2014/main" id="{A0A4C391-0818-49B9-BDB3-E151C05AA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7" name="Picture 1762" descr="spacer">
          <a:extLst>
            <a:ext uri="{FF2B5EF4-FFF2-40B4-BE49-F238E27FC236}">
              <a16:creationId xmlns:a16="http://schemas.microsoft.com/office/drawing/2014/main" id="{915C58DD-385D-4500-9318-65C68CDD0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8" name="Picture 1763" descr="spacer">
          <a:extLst>
            <a:ext uri="{FF2B5EF4-FFF2-40B4-BE49-F238E27FC236}">
              <a16:creationId xmlns:a16="http://schemas.microsoft.com/office/drawing/2014/main" id="{5379A1AC-82B9-4F12-8E87-EA1467A4C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39" name="Picture 1764" descr="spacer">
          <a:extLst>
            <a:ext uri="{FF2B5EF4-FFF2-40B4-BE49-F238E27FC236}">
              <a16:creationId xmlns:a16="http://schemas.microsoft.com/office/drawing/2014/main" id="{4123D724-00BD-4255-8258-BB71A4E6F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0" name="Picture 1765" descr="spacer">
          <a:extLst>
            <a:ext uri="{FF2B5EF4-FFF2-40B4-BE49-F238E27FC236}">
              <a16:creationId xmlns:a16="http://schemas.microsoft.com/office/drawing/2014/main" id="{1AB1E903-805A-4F56-BD8B-678499393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1" name="Picture 7919" descr="spacer">
          <a:extLst>
            <a:ext uri="{FF2B5EF4-FFF2-40B4-BE49-F238E27FC236}">
              <a16:creationId xmlns:a16="http://schemas.microsoft.com/office/drawing/2014/main" id="{F6D82FF2-44A0-4EEC-AA65-C36551906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2" name="Picture 7920" descr="spacer">
          <a:extLst>
            <a:ext uri="{FF2B5EF4-FFF2-40B4-BE49-F238E27FC236}">
              <a16:creationId xmlns:a16="http://schemas.microsoft.com/office/drawing/2014/main" id="{FA525250-AE3F-4A99-BBC8-3127CA32B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3" name="Picture 7921" descr="spacer">
          <a:extLst>
            <a:ext uri="{FF2B5EF4-FFF2-40B4-BE49-F238E27FC236}">
              <a16:creationId xmlns:a16="http://schemas.microsoft.com/office/drawing/2014/main" id="{2C317468-5154-44FC-B19C-F737D335A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4" name="Picture 7922" descr="spacer">
          <a:extLst>
            <a:ext uri="{FF2B5EF4-FFF2-40B4-BE49-F238E27FC236}">
              <a16:creationId xmlns:a16="http://schemas.microsoft.com/office/drawing/2014/main" id="{88C7AB7C-4734-488D-9B73-CD6BAC958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5" name="Picture 7923" descr="spacer">
          <a:extLst>
            <a:ext uri="{FF2B5EF4-FFF2-40B4-BE49-F238E27FC236}">
              <a16:creationId xmlns:a16="http://schemas.microsoft.com/office/drawing/2014/main" id="{3667BFEF-1D28-42DD-A9B4-1D4138338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6" name="Picture 7924" descr="spacer">
          <a:extLst>
            <a:ext uri="{FF2B5EF4-FFF2-40B4-BE49-F238E27FC236}">
              <a16:creationId xmlns:a16="http://schemas.microsoft.com/office/drawing/2014/main" id="{8A09A072-BB65-4464-8DAD-00B5767EB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7" name="Picture 1252" descr="spacer">
          <a:extLst>
            <a:ext uri="{FF2B5EF4-FFF2-40B4-BE49-F238E27FC236}">
              <a16:creationId xmlns:a16="http://schemas.microsoft.com/office/drawing/2014/main" id="{05C3497B-D4B4-4024-A5D4-4A52001C5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8" name="Picture 1253" descr="spacer">
          <a:extLst>
            <a:ext uri="{FF2B5EF4-FFF2-40B4-BE49-F238E27FC236}">
              <a16:creationId xmlns:a16="http://schemas.microsoft.com/office/drawing/2014/main" id="{EF0F4BE4-56E8-41C5-A613-326156B19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49" name="Picture 1406" descr="spacer">
          <a:extLst>
            <a:ext uri="{FF2B5EF4-FFF2-40B4-BE49-F238E27FC236}">
              <a16:creationId xmlns:a16="http://schemas.microsoft.com/office/drawing/2014/main" id="{DE9C0579-CCC1-40CB-BE59-75F4845C6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0" name="Picture 1407" descr="spacer">
          <a:extLst>
            <a:ext uri="{FF2B5EF4-FFF2-40B4-BE49-F238E27FC236}">
              <a16:creationId xmlns:a16="http://schemas.microsoft.com/office/drawing/2014/main" id="{B4B4572E-8FD2-45DE-9139-57A22C02F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1" name="Picture 1418" descr="spacer">
          <a:extLst>
            <a:ext uri="{FF2B5EF4-FFF2-40B4-BE49-F238E27FC236}">
              <a16:creationId xmlns:a16="http://schemas.microsoft.com/office/drawing/2014/main" id="{8A5DF1CE-C3B2-4722-88A7-E7BE581E2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2" name="Picture 1419" descr="spacer">
          <a:extLst>
            <a:ext uri="{FF2B5EF4-FFF2-40B4-BE49-F238E27FC236}">
              <a16:creationId xmlns:a16="http://schemas.microsoft.com/office/drawing/2014/main" id="{A126A815-FE99-4239-A969-2B3A21F03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3" name="Picture 1750" descr="spacer">
          <a:extLst>
            <a:ext uri="{FF2B5EF4-FFF2-40B4-BE49-F238E27FC236}">
              <a16:creationId xmlns:a16="http://schemas.microsoft.com/office/drawing/2014/main" id="{35A4FCD3-1600-4B3A-BC50-370A1E121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4" name="Picture 1751" descr="spacer">
          <a:extLst>
            <a:ext uri="{FF2B5EF4-FFF2-40B4-BE49-F238E27FC236}">
              <a16:creationId xmlns:a16="http://schemas.microsoft.com/office/drawing/2014/main" id="{74B9A9BA-B646-4731-B1ED-DE0CABE86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5" name="Picture 1752" descr="spacer">
          <a:extLst>
            <a:ext uri="{FF2B5EF4-FFF2-40B4-BE49-F238E27FC236}">
              <a16:creationId xmlns:a16="http://schemas.microsoft.com/office/drawing/2014/main" id="{75D739A9-BE9F-43BC-B87F-4116B1D46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6" name="Picture 1753" descr="spacer">
          <a:extLst>
            <a:ext uri="{FF2B5EF4-FFF2-40B4-BE49-F238E27FC236}">
              <a16:creationId xmlns:a16="http://schemas.microsoft.com/office/drawing/2014/main" id="{97749C43-12BB-4AC6-9824-BCD8CADF3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7" name="Picture 1754" descr="spacer">
          <a:extLst>
            <a:ext uri="{FF2B5EF4-FFF2-40B4-BE49-F238E27FC236}">
              <a16:creationId xmlns:a16="http://schemas.microsoft.com/office/drawing/2014/main" id="{C6BE2B3E-36FF-4A3E-BDB1-55B3702DA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8" name="Picture 1755" descr="spacer">
          <a:extLst>
            <a:ext uri="{FF2B5EF4-FFF2-40B4-BE49-F238E27FC236}">
              <a16:creationId xmlns:a16="http://schemas.microsoft.com/office/drawing/2014/main" id="{B53ECBB0-B737-4D35-9390-F05E4C4AF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59" name="Picture 1756" descr="spacer">
          <a:extLst>
            <a:ext uri="{FF2B5EF4-FFF2-40B4-BE49-F238E27FC236}">
              <a16:creationId xmlns:a16="http://schemas.microsoft.com/office/drawing/2014/main" id="{B69E03F8-F6BC-4432-A419-83F16C86B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0" name="Picture 1757" descr="spacer">
          <a:extLst>
            <a:ext uri="{FF2B5EF4-FFF2-40B4-BE49-F238E27FC236}">
              <a16:creationId xmlns:a16="http://schemas.microsoft.com/office/drawing/2014/main" id="{7F77AA09-84E2-4072-A148-D75F52409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1" name="Picture 1758" descr="spacer">
          <a:extLst>
            <a:ext uri="{FF2B5EF4-FFF2-40B4-BE49-F238E27FC236}">
              <a16:creationId xmlns:a16="http://schemas.microsoft.com/office/drawing/2014/main" id="{EABB3D67-7C38-46D7-88EE-720598A07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2" name="Picture 1759" descr="spacer">
          <a:extLst>
            <a:ext uri="{FF2B5EF4-FFF2-40B4-BE49-F238E27FC236}">
              <a16:creationId xmlns:a16="http://schemas.microsoft.com/office/drawing/2014/main" id="{E9775CD7-CBB1-45EF-984C-05838C0DA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3" name="Picture 1760" descr="spacer">
          <a:extLst>
            <a:ext uri="{FF2B5EF4-FFF2-40B4-BE49-F238E27FC236}">
              <a16:creationId xmlns:a16="http://schemas.microsoft.com/office/drawing/2014/main" id="{E8C33E12-4F3C-4828-8B89-C74B8F173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4" name="Picture 1761" descr="spacer">
          <a:extLst>
            <a:ext uri="{FF2B5EF4-FFF2-40B4-BE49-F238E27FC236}">
              <a16:creationId xmlns:a16="http://schemas.microsoft.com/office/drawing/2014/main" id="{C7EC487E-56D7-4F75-8605-0B94455B6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5" name="Picture 1762" descr="spacer">
          <a:extLst>
            <a:ext uri="{FF2B5EF4-FFF2-40B4-BE49-F238E27FC236}">
              <a16:creationId xmlns:a16="http://schemas.microsoft.com/office/drawing/2014/main" id="{D5631D0A-CF6F-401A-AAA3-2DE4749DE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6" name="Picture 1763" descr="spacer">
          <a:extLst>
            <a:ext uri="{FF2B5EF4-FFF2-40B4-BE49-F238E27FC236}">
              <a16:creationId xmlns:a16="http://schemas.microsoft.com/office/drawing/2014/main" id="{CCDC63E8-2611-4EFA-BC2B-DE3702D07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7" name="Picture 1764" descr="spacer">
          <a:extLst>
            <a:ext uri="{FF2B5EF4-FFF2-40B4-BE49-F238E27FC236}">
              <a16:creationId xmlns:a16="http://schemas.microsoft.com/office/drawing/2014/main" id="{FC34EBF6-3133-494D-BDD3-476691012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8" name="Picture 1765" descr="spacer">
          <a:extLst>
            <a:ext uri="{FF2B5EF4-FFF2-40B4-BE49-F238E27FC236}">
              <a16:creationId xmlns:a16="http://schemas.microsoft.com/office/drawing/2014/main" id="{B5A92444-C17E-493D-9F03-33F8DE36D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69" name="Picture 7919" descr="spacer">
          <a:extLst>
            <a:ext uri="{FF2B5EF4-FFF2-40B4-BE49-F238E27FC236}">
              <a16:creationId xmlns:a16="http://schemas.microsoft.com/office/drawing/2014/main" id="{56545F01-A456-4B18-8250-39D667151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70" name="Picture 7920" descr="spacer">
          <a:extLst>
            <a:ext uri="{FF2B5EF4-FFF2-40B4-BE49-F238E27FC236}">
              <a16:creationId xmlns:a16="http://schemas.microsoft.com/office/drawing/2014/main" id="{CE93128A-384C-4623-A245-AA493EF98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71" name="Picture 7921" descr="spacer">
          <a:extLst>
            <a:ext uri="{FF2B5EF4-FFF2-40B4-BE49-F238E27FC236}">
              <a16:creationId xmlns:a16="http://schemas.microsoft.com/office/drawing/2014/main" id="{846C7687-F4A0-4EFF-A587-62B663A81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72" name="Picture 7922" descr="spacer">
          <a:extLst>
            <a:ext uri="{FF2B5EF4-FFF2-40B4-BE49-F238E27FC236}">
              <a16:creationId xmlns:a16="http://schemas.microsoft.com/office/drawing/2014/main" id="{B5384FDE-98B4-4B60-A3ED-A9845077D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73" name="Picture 7923" descr="spacer">
          <a:extLst>
            <a:ext uri="{FF2B5EF4-FFF2-40B4-BE49-F238E27FC236}">
              <a16:creationId xmlns:a16="http://schemas.microsoft.com/office/drawing/2014/main" id="{0CE9ED9E-E921-4B19-88BE-64E10AF53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74" name="Picture 7924" descr="spacer">
          <a:extLst>
            <a:ext uri="{FF2B5EF4-FFF2-40B4-BE49-F238E27FC236}">
              <a16:creationId xmlns:a16="http://schemas.microsoft.com/office/drawing/2014/main" id="{882CACF3-91A4-496D-9040-922A73591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75" name="Picture 1252" descr="spacer">
          <a:extLst>
            <a:ext uri="{FF2B5EF4-FFF2-40B4-BE49-F238E27FC236}">
              <a16:creationId xmlns:a16="http://schemas.microsoft.com/office/drawing/2014/main" id="{4E3FEC7D-FFAC-44C8-A1ED-8E467FDA4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76" name="Picture 1253" descr="spacer">
          <a:extLst>
            <a:ext uri="{FF2B5EF4-FFF2-40B4-BE49-F238E27FC236}">
              <a16:creationId xmlns:a16="http://schemas.microsoft.com/office/drawing/2014/main" id="{66B37E25-541A-48B4-9BE4-52E852357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77" name="Picture 1406" descr="spacer">
          <a:extLst>
            <a:ext uri="{FF2B5EF4-FFF2-40B4-BE49-F238E27FC236}">
              <a16:creationId xmlns:a16="http://schemas.microsoft.com/office/drawing/2014/main" id="{0165DBF1-CEA5-48DB-BB83-B2AB2288D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78" name="Picture 1407" descr="spacer">
          <a:extLst>
            <a:ext uri="{FF2B5EF4-FFF2-40B4-BE49-F238E27FC236}">
              <a16:creationId xmlns:a16="http://schemas.microsoft.com/office/drawing/2014/main" id="{AEA9E8CD-FAAF-4D44-89EF-7A61ABB16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79" name="Picture 1418" descr="spacer">
          <a:extLst>
            <a:ext uri="{FF2B5EF4-FFF2-40B4-BE49-F238E27FC236}">
              <a16:creationId xmlns:a16="http://schemas.microsoft.com/office/drawing/2014/main" id="{9D68B4B2-B0D0-444B-B5BF-3607334A0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0" name="Picture 1419" descr="spacer">
          <a:extLst>
            <a:ext uri="{FF2B5EF4-FFF2-40B4-BE49-F238E27FC236}">
              <a16:creationId xmlns:a16="http://schemas.microsoft.com/office/drawing/2014/main" id="{00048A1D-6F2B-4FC1-85E6-8E39D493A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1" name="Picture 1750" descr="spacer">
          <a:extLst>
            <a:ext uri="{FF2B5EF4-FFF2-40B4-BE49-F238E27FC236}">
              <a16:creationId xmlns:a16="http://schemas.microsoft.com/office/drawing/2014/main" id="{F77FD75E-A0DB-44BC-8958-CFDD94C31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2" name="Picture 1751" descr="spacer">
          <a:extLst>
            <a:ext uri="{FF2B5EF4-FFF2-40B4-BE49-F238E27FC236}">
              <a16:creationId xmlns:a16="http://schemas.microsoft.com/office/drawing/2014/main" id="{17DCC456-4AF5-41CA-8B98-8E6377B92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3" name="Picture 1752" descr="spacer">
          <a:extLst>
            <a:ext uri="{FF2B5EF4-FFF2-40B4-BE49-F238E27FC236}">
              <a16:creationId xmlns:a16="http://schemas.microsoft.com/office/drawing/2014/main" id="{2345B23B-E925-40AC-809F-7765E9B1D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4" name="Picture 1753" descr="spacer">
          <a:extLst>
            <a:ext uri="{FF2B5EF4-FFF2-40B4-BE49-F238E27FC236}">
              <a16:creationId xmlns:a16="http://schemas.microsoft.com/office/drawing/2014/main" id="{25391D9A-16B4-463F-AAF1-1BBC68FCB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5" name="Picture 1754" descr="spacer">
          <a:extLst>
            <a:ext uri="{FF2B5EF4-FFF2-40B4-BE49-F238E27FC236}">
              <a16:creationId xmlns:a16="http://schemas.microsoft.com/office/drawing/2014/main" id="{733AC991-A75E-4CDF-8B55-A9B226E48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6" name="Picture 1755" descr="spacer">
          <a:extLst>
            <a:ext uri="{FF2B5EF4-FFF2-40B4-BE49-F238E27FC236}">
              <a16:creationId xmlns:a16="http://schemas.microsoft.com/office/drawing/2014/main" id="{747CE4C6-2297-44CE-8235-ADE20ADEB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7" name="Picture 1756" descr="spacer">
          <a:extLst>
            <a:ext uri="{FF2B5EF4-FFF2-40B4-BE49-F238E27FC236}">
              <a16:creationId xmlns:a16="http://schemas.microsoft.com/office/drawing/2014/main" id="{F2D59238-C298-4A9B-AA22-6731366FD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8" name="Picture 1757" descr="spacer">
          <a:extLst>
            <a:ext uri="{FF2B5EF4-FFF2-40B4-BE49-F238E27FC236}">
              <a16:creationId xmlns:a16="http://schemas.microsoft.com/office/drawing/2014/main" id="{469F44F3-547E-4E80-ACA6-502928095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89" name="Picture 1758" descr="spacer">
          <a:extLst>
            <a:ext uri="{FF2B5EF4-FFF2-40B4-BE49-F238E27FC236}">
              <a16:creationId xmlns:a16="http://schemas.microsoft.com/office/drawing/2014/main" id="{32F52EC2-D4DD-4AE8-A0EF-9856BB5C3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0" name="Picture 1759" descr="spacer">
          <a:extLst>
            <a:ext uri="{FF2B5EF4-FFF2-40B4-BE49-F238E27FC236}">
              <a16:creationId xmlns:a16="http://schemas.microsoft.com/office/drawing/2014/main" id="{1196A211-2270-4A98-8275-782B47A3B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1" name="Picture 1760" descr="spacer">
          <a:extLst>
            <a:ext uri="{FF2B5EF4-FFF2-40B4-BE49-F238E27FC236}">
              <a16:creationId xmlns:a16="http://schemas.microsoft.com/office/drawing/2014/main" id="{83275A2C-AC7B-4626-93C7-0E757CF77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2" name="Picture 1761" descr="spacer">
          <a:extLst>
            <a:ext uri="{FF2B5EF4-FFF2-40B4-BE49-F238E27FC236}">
              <a16:creationId xmlns:a16="http://schemas.microsoft.com/office/drawing/2014/main" id="{5C0FBCC1-F062-4A3D-9C1B-C3B641825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3" name="Picture 1762" descr="spacer">
          <a:extLst>
            <a:ext uri="{FF2B5EF4-FFF2-40B4-BE49-F238E27FC236}">
              <a16:creationId xmlns:a16="http://schemas.microsoft.com/office/drawing/2014/main" id="{B92F06F4-F78C-4511-B96C-776193ACE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4" name="Picture 1763" descr="spacer">
          <a:extLst>
            <a:ext uri="{FF2B5EF4-FFF2-40B4-BE49-F238E27FC236}">
              <a16:creationId xmlns:a16="http://schemas.microsoft.com/office/drawing/2014/main" id="{93782555-9184-4319-851F-96DB397B1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5" name="Picture 1764" descr="spacer">
          <a:extLst>
            <a:ext uri="{FF2B5EF4-FFF2-40B4-BE49-F238E27FC236}">
              <a16:creationId xmlns:a16="http://schemas.microsoft.com/office/drawing/2014/main" id="{A9790730-D8F1-4CD8-8690-B442EC759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6" name="Picture 1765" descr="spacer">
          <a:extLst>
            <a:ext uri="{FF2B5EF4-FFF2-40B4-BE49-F238E27FC236}">
              <a16:creationId xmlns:a16="http://schemas.microsoft.com/office/drawing/2014/main" id="{500026C1-E783-49CA-8833-6737E77C1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7" name="Picture 7919" descr="spacer">
          <a:extLst>
            <a:ext uri="{FF2B5EF4-FFF2-40B4-BE49-F238E27FC236}">
              <a16:creationId xmlns:a16="http://schemas.microsoft.com/office/drawing/2014/main" id="{60F5018A-BCCF-440C-B1A7-F14B8E578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8" name="Picture 7920" descr="spacer">
          <a:extLst>
            <a:ext uri="{FF2B5EF4-FFF2-40B4-BE49-F238E27FC236}">
              <a16:creationId xmlns:a16="http://schemas.microsoft.com/office/drawing/2014/main" id="{CB9011C1-C1DB-4BA6-8DD5-996F602D0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99" name="Picture 7921" descr="spacer">
          <a:extLst>
            <a:ext uri="{FF2B5EF4-FFF2-40B4-BE49-F238E27FC236}">
              <a16:creationId xmlns:a16="http://schemas.microsoft.com/office/drawing/2014/main" id="{F236CDE4-F62E-4E9F-9807-DB5A84167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0" name="Picture 7922" descr="spacer">
          <a:extLst>
            <a:ext uri="{FF2B5EF4-FFF2-40B4-BE49-F238E27FC236}">
              <a16:creationId xmlns:a16="http://schemas.microsoft.com/office/drawing/2014/main" id="{EB5D527C-E66B-4598-99CB-452CE5D8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1" name="Picture 7923" descr="spacer">
          <a:extLst>
            <a:ext uri="{FF2B5EF4-FFF2-40B4-BE49-F238E27FC236}">
              <a16:creationId xmlns:a16="http://schemas.microsoft.com/office/drawing/2014/main" id="{1FD2E8FA-79BB-46BA-9CFB-B9EDB9CDB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2" name="Picture 7924" descr="spacer">
          <a:extLst>
            <a:ext uri="{FF2B5EF4-FFF2-40B4-BE49-F238E27FC236}">
              <a16:creationId xmlns:a16="http://schemas.microsoft.com/office/drawing/2014/main" id="{71AC085E-9B42-470A-BF9B-4C2FE24D9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3" name="Picture 1252" descr="spacer">
          <a:extLst>
            <a:ext uri="{FF2B5EF4-FFF2-40B4-BE49-F238E27FC236}">
              <a16:creationId xmlns:a16="http://schemas.microsoft.com/office/drawing/2014/main" id="{C693319C-5CC0-4FE1-B4BA-A6370564C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4" name="Picture 1253" descr="spacer">
          <a:extLst>
            <a:ext uri="{FF2B5EF4-FFF2-40B4-BE49-F238E27FC236}">
              <a16:creationId xmlns:a16="http://schemas.microsoft.com/office/drawing/2014/main" id="{4834FD05-249A-420B-9547-D069F8DBC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5" name="Picture 1406" descr="spacer">
          <a:extLst>
            <a:ext uri="{FF2B5EF4-FFF2-40B4-BE49-F238E27FC236}">
              <a16:creationId xmlns:a16="http://schemas.microsoft.com/office/drawing/2014/main" id="{8811C575-442B-45E5-871C-FF8DF5F95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6" name="Picture 1407" descr="spacer">
          <a:extLst>
            <a:ext uri="{FF2B5EF4-FFF2-40B4-BE49-F238E27FC236}">
              <a16:creationId xmlns:a16="http://schemas.microsoft.com/office/drawing/2014/main" id="{01427362-C89F-4545-B247-2D308D836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7" name="Picture 1418" descr="spacer">
          <a:extLst>
            <a:ext uri="{FF2B5EF4-FFF2-40B4-BE49-F238E27FC236}">
              <a16:creationId xmlns:a16="http://schemas.microsoft.com/office/drawing/2014/main" id="{938C275E-4898-4850-A6A1-A7DD86D72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8" name="Picture 1419" descr="spacer">
          <a:extLst>
            <a:ext uri="{FF2B5EF4-FFF2-40B4-BE49-F238E27FC236}">
              <a16:creationId xmlns:a16="http://schemas.microsoft.com/office/drawing/2014/main" id="{37542474-1B46-405E-B550-F0577A3BB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09" name="Picture 1750" descr="spacer">
          <a:extLst>
            <a:ext uri="{FF2B5EF4-FFF2-40B4-BE49-F238E27FC236}">
              <a16:creationId xmlns:a16="http://schemas.microsoft.com/office/drawing/2014/main" id="{99B5F7A8-B2A5-40E1-81F7-8E3B39F77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0" name="Picture 1751" descr="spacer">
          <a:extLst>
            <a:ext uri="{FF2B5EF4-FFF2-40B4-BE49-F238E27FC236}">
              <a16:creationId xmlns:a16="http://schemas.microsoft.com/office/drawing/2014/main" id="{E2E3DB77-BD09-46D5-88FA-85C9BBE7A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1" name="Picture 1752" descr="spacer">
          <a:extLst>
            <a:ext uri="{FF2B5EF4-FFF2-40B4-BE49-F238E27FC236}">
              <a16:creationId xmlns:a16="http://schemas.microsoft.com/office/drawing/2014/main" id="{9C900633-F943-449E-B56B-C6236613A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2" name="Picture 1753" descr="spacer">
          <a:extLst>
            <a:ext uri="{FF2B5EF4-FFF2-40B4-BE49-F238E27FC236}">
              <a16:creationId xmlns:a16="http://schemas.microsoft.com/office/drawing/2014/main" id="{404E50CD-F585-47C5-85CB-F470DB958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3" name="Picture 1754" descr="spacer">
          <a:extLst>
            <a:ext uri="{FF2B5EF4-FFF2-40B4-BE49-F238E27FC236}">
              <a16:creationId xmlns:a16="http://schemas.microsoft.com/office/drawing/2014/main" id="{12D8B934-B152-43D1-9B8D-B9D22D66B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4" name="Picture 1755" descr="spacer">
          <a:extLst>
            <a:ext uri="{FF2B5EF4-FFF2-40B4-BE49-F238E27FC236}">
              <a16:creationId xmlns:a16="http://schemas.microsoft.com/office/drawing/2014/main" id="{A7F87391-B86D-4FD6-A1EB-8F44B0F59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5" name="Picture 1756" descr="spacer">
          <a:extLst>
            <a:ext uri="{FF2B5EF4-FFF2-40B4-BE49-F238E27FC236}">
              <a16:creationId xmlns:a16="http://schemas.microsoft.com/office/drawing/2014/main" id="{0828303F-9CAA-4A0B-B1C9-AC0234C7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6" name="Picture 1757" descr="spacer">
          <a:extLst>
            <a:ext uri="{FF2B5EF4-FFF2-40B4-BE49-F238E27FC236}">
              <a16:creationId xmlns:a16="http://schemas.microsoft.com/office/drawing/2014/main" id="{3480695F-E63E-4E01-8064-08DC2F8D4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7" name="Picture 1758" descr="spacer">
          <a:extLst>
            <a:ext uri="{FF2B5EF4-FFF2-40B4-BE49-F238E27FC236}">
              <a16:creationId xmlns:a16="http://schemas.microsoft.com/office/drawing/2014/main" id="{9D9EA657-7851-4CA6-B76A-D9C823883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8" name="Picture 1759" descr="spacer">
          <a:extLst>
            <a:ext uri="{FF2B5EF4-FFF2-40B4-BE49-F238E27FC236}">
              <a16:creationId xmlns:a16="http://schemas.microsoft.com/office/drawing/2014/main" id="{5B9A9A31-8FD8-4592-839A-13DD13248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19" name="Picture 1760" descr="spacer">
          <a:extLst>
            <a:ext uri="{FF2B5EF4-FFF2-40B4-BE49-F238E27FC236}">
              <a16:creationId xmlns:a16="http://schemas.microsoft.com/office/drawing/2014/main" id="{4EA8A223-CD4F-4E8F-A55B-1B1B5780C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0" name="Picture 1761" descr="spacer">
          <a:extLst>
            <a:ext uri="{FF2B5EF4-FFF2-40B4-BE49-F238E27FC236}">
              <a16:creationId xmlns:a16="http://schemas.microsoft.com/office/drawing/2014/main" id="{61E8FA1C-B55F-437D-BD7D-D0E52BA66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1" name="Picture 1762" descr="spacer">
          <a:extLst>
            <a:ext uri="{FF2B5EF4-FFF2-40B4-BE49-F238E27FC236}">
              <a16:creationId xmlns:a16="http://schemas.microsoft.com/office/drawing/2014/main" id="{55A50E74-7AC3-4C10-9895-D8D30A7D2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2" name="Picture 1763" descr="spacer">
          <a:extLst>
            <a:ext uri="{FF2B5EF4-FFF2-40B4-BE49-F238E27FC236}">
              <a16:creationId xmlns:a16="http://schemas.microsoft.com/office/drawing/2014/main" id="{DAEFEA5E-863F-4511-8BD4-62B9FB348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3" name="Picture 1764" descr="spacer">
          <a:extLst>
            <a:ext uri="{FF2B5EF4-FFF2-40B4-BE49-F238E27FC236}">
              <a16:creationId xmlns:a16="http://schemas.microsoft.com/office/drawing/2014/main" id="{0A1EA762-2EA0-4D04-9211-BAF37C859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4" name="Picture 1765" descr="spacer">
          <a:extLst>
            <a:ext uri="{FF2B5EF4-FFF2-40B4-BE49-F238E27FC236}">
              <a16:creationId xmlns:a16="http://schemas.microsoft.com/office/drawing/2014/main" id="{4882DB5F-0435-41A9-908C-CD07F322B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5" name="Picture 7919" descr="spacer">
          <a:extLst>
            <a:ext uri="{FF2B5EF4-FFF2-40B4-BE49-F238E27FC236}">
              <a16:creationId xmlns:a16="http://schemas.microsoft.com/office/drawing/2014/main" id="{74A2CBD7-2C8E-4032-804A-283712E6A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6" name="Picture 7920" descr="spacer">
          <a:extLst>
            <a:ext uri="{FF2B5EF4-FFF2-40B4-BE49-F238E27FC236}">
              <a16:creationId xmlns:a16="http://schemas.microsoft.com/office/drawing/2014/main" id="{A94A58BB-4D0D-406F-A3C3-03C9DE91C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7" name="Picture 7921" descr="spacer">
          <a:extLst>
            <a:ext uri="{FF2B5EF4-FFF2-40B4-BE49-F238E27FC236}">
              <a16:creationId xmlns:a16="http://schemas.microsoft.com/office/drawing/2014/main" id="{D7E451EC-787F-4A35-8996-4527065FF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8" name="Picture 7922" descr="spacer">
          <a:extLst>
            <a:ext uri="{FF2B5EF4-FFF2-40B4-BE49-F238E27FC236}">
              <a16:creationId xmlns:a16="http://schemas.microsoft.com/office/drawing/2014/main" id="{C300A720-9CC1-4CCF-94C0-82F3B15C0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29" name="Picture 7923" descr="spacer">
          <a:extLst>
            <a:ext uri="{FF2B5EF4-FFF2-40B4-BE49-F238E27FC236}">
              <a16:creationId xmlns:a16="http://schemas.microsoft.com/office/drawing/2014/main" id="{86B4E5FA-8E05-4D6F-A4D2-54BBA672E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0" name="Picture 7924" descr="spacer">
          <a:extLst>
            <a:ext uri="{FF2B5EF4-FFF2-40B4-BE49-F238E27FC236}">
              <a16:creationId xmlns:a16="http://schemas.microsoft.com/office/drawing/2014/main" id="{6F9C318E-8D0C-431D-8091-0918F6E13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1" name="Picture 1252" descr="spacer">
          <a:extLst>
            <a:ext uri="{FF2B5EF4-FFF2-40B4-BE49-F238E27FC236}">
              <a16:creationId xmlns:a16="http://schemas.microsoft.com/office/drawing/2014/main" id="{0930A546-E301-4639-80E1-C531F4448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2" name="Picture 1253" descr="spacer">
          <a:extLst>
            <a:ext uri="{FF2B5EF4-FFF2-40B4-BE49-F238E27FC236}">
              <a16:creationId xmlns:a16="http://schemas.microsoft.com/office/drawing/2014/main" id="{F6FBA1E7-449D-4E47-BCCE-B8F81DE4F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3564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 name="Picture 1406" descr="spacer">
          <a:extLst>
            <a:ext uri="{FF2B5EF4-FFF2-40B4-BE49-F238E27FC236}">
              <a16:creationId xmlns:a16="http://schemas.microsoft.com/office/drawing/2014/main" id="{3E14332F-ACEE-42BD-A723-AC3209587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 name="Picture 1407" descr="spacer">
          <a:extLst>
            <a:ext uri="{FF2B5EF4-FFF2-40B4-BE49-F238E27FC236}">
              <a16:creationId xmlns:a16="http://schemas.microsoft.com/office/drawing/2014/main" id="{9642822A-66C1-4154-957C-795D37D16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 name="Picture 1418" descr="spacer">
          <a:extLst>
            <a:ext uri="{FF2B5EF4-FFF2-40B4-BE49-F238E27FC236}">
              <a16:creationId xmlns:a16="http://schemas.microsoft.com/office/drawing/2014/main" id="{D6A1479F-9DB0-46A3-8B63-565D0F0EB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6" name="Picture 1419" descr="spacer">
          <a:extLst>
            <a:ext uri="{FF2B5EF4-FFF2-40B4-BE49-F238E27FC236}">
              <a16:creationId xmlns:a16="http://schemas.microsoft.com/office/drawing/2014/main" id="{9B7A96C5-ECE9-417A-80F7-9A3BE45D4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7" name="Picture 1750" descr="spacer">
          <a:extLst>
            <a:ext uri="{FF2B5EF4-FFF2-40B4-BE49-F238E27FC236}">
              <a16:creationId xmlns:a16="http://schemas.microsoft.com/office/drawing/2014/main" id="{F47CB849-6F70-4C90-A717-BB68B73F0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8" name="Picture 1751" descr="spacer">
          <a:extLst>
            <a:ext uri="{FF2B5EF4-FFF2-40B4-BE49-F238E27FC236}">
              <a16:creationId xmlns:a16="http://schemas.microsoft.com/office/drawing/2014/main" id="{4CEFD2B6-3BC3-443A-A802-8B1A7F657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9" name="Picture 1752" descr="spacer">
          <a:extLst>
            <a:ext uri="{FF2B5EF4-FFF2-40B4-BE49-F238E27FC236}">
              <a16:creationId xmlns:a16="http://schemas.microsoft.com/office/drawing/2014/main" id="{7EC08C0F-2CF1-4894-8237-5B617F31E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0" name="Picture 1753" descr="spacer">
          <a:extLst>
            <a:ext uri="{FF2B5EF4-FFF2-40B4-BE49-F238E27FC236}">
              <a16:creationId xmlns:a16="http://schemas.microsoft.com/office/drawing/2014/main" id="{F742DB75-9B78-4510-AC87-73CA7F532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1" name="Picture 1754" descr="spacer">
          <a:extLst>
            <a:ext uri="{FF2B5EF4-FFF2-40B4-BE49-F238E27FC236}">
              <a16:creationId xmlns:a16="http://schemas.microsoft.com/office/drawing/2014/main" id="{F770E0D4-B12F-4F5A-A43F-B0EC95845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2" name="Picture 1755" descr="spacer">
          <a:extLst>
            <a:ext uri="{FF2B5EF4-FFF2-40B4-BE49-F238E27FC236}">
              <a16:creationId xmlns:a16="http://schemas.microsoft.com/office/drawing/2014/main" id="{56208BD3-5DA3-4A6C-825F-31273D15E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3" name="Picture 1756" descr="spacer">
          <a:extLst>
            <a:ext uri="{FF2B5EF4-FFF2-40B4-BE49-F238E27FC236}">
              <a16:creationId xmlns:a16="http://schemas.microsoft.com/office/drawing/2014/main" id="{C7E73A87-8F6A-4EA9-8973-8EC889F1F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4" name="Picture 1757" descr="spacer">
          <a:extLst>
            <a:ext uri="{FF2B5EF4-FFF2-40B4-BE49-F238E27FC236}">
              <a16:creationId xmlns:a16="http://schemas.microsoft.com/office/drawing/2014/main" id="{1BB5F068-329E-4568-ADB8-A9CA84828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5" name="Picture 1758" descr="spacer">
          <a:extLst>
            <a:ext uri="{FF2B5EF4-FFF2-40B4-BE49-F238E27FC236}">
              <a16:creationId xmlns:a16="http://schemas.microsoft.com/office/drawing/2014/main" id="{00B2AA9A-CB71-4487-9720-1597DC946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6" name="Picture 1759" descr="spacer">
          <a:extLst>
            <a:ext uri="{FF2B5EF4-FFF2-40B4-BE49-F238E27FC236}">
              <a16:creationId xmlns:a16="http://schemas.microsoft.com/office/drawing/2014/main" id="{E78C6DA6-ADF7-4EB7-B3EA-77CE0E574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7" name="Picture 1760" descr="spacer">
          <a:extLst>
            <a:ext uri="{FF2B5EF4-FFF2-40B4-BE49-F238E27FC236}">
              <a16:creationId xmlns:a16="http://schemas.microsoft.com/office/drawing/2014/main" id="{752F7483-6D9A-4DAD-9BD1-5785A34BC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8" name="Picture 1761" descr="spacer">
          <a:extLst>
            <a:ext uri="{FF2B5EF4-FFF2-40B4-BE49-F238E27FC236}">
              <a16:creationId xmlns:a16="http://schemas.microsoft.com/office/drawing/2014/main" id="{DADFA829-28B1-45FF-A48C-1AD340FB3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19" name="Picture 1762" descr="spacer">
          <a:extLst>
            <a:ext uri="{FF2B5EF4-FFF2-40B4-BE49-F238E27FC236}">
              <a16:creationId xmlns:a16="http://schemas.microsoft.com/office/drawing/2014/main" id="{E55C2410-34EA-4D0F-815A-9F68F72D6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0" name="Picture 1763" descr="spacer">
          <a:extLst>
            <a:ext uri="{FF2B5EF4-FFF2-40B4-BE49-F238E27FC236}">
              <a16:creationId xmlns:a16="http://schemas.microsoft.com/office/drawing/2014/main" id="{66217E23-18F7-471A-8037-635513D4B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1" name="Picture 1764" descr="spacer">
          <a:extLst>
            <a:ext uri="{FF2B5EF4-FFF2-40B4-BE49-F238E27FC236}">
              <a16:creationId xmlns:a16="http://schemas.microsoft.com/office/drawing/2014/main" id="{D5C892B9-6D24-4BC4-9B8A-6AA70B0B0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2" name="Picture 1765" descr="spacer">
          <a:extLst>
            <a:ext uri="{FF2B5EF4-FFF2-40B4-BE49-F238E27FC236}">
              <a16:creationId xmlns:a16="http://schemas.microsoft.com/office/drawing/2014/main" id="{A6DE1979-482E-4721-8F36-CB355DEDA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3" name="Picture 7919" descr="spacer">
          <a:extLst>
            <a:ext uri="{FF2B5EF4-FFF2-40B4-BE49-F238E27FC236}">
              <a16:creationId xmlns:a16="http://schemas.microsoft.com/office/drawing/2014/main" id="{AC0BACE5-FF9F-4C30-A777-73573AF68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4" name="Picture 7920" descr="spacer">
          <a:extLst>
            <a:ext uri="{FF2B5EF4-FFF2-40B4-BE49-F238E27FC236}">
              <a16:creationId xmlns:a16="http://schemas.microsoft.com/office/drawing/2014/main" id="{CAC40415-C2FB-4FDC-BC9B-3ADA7A96E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5" name="Picture 7921" descr="spacer">
          <a:extLst>
            <a:ext uri="{FF2B5EF4-FFF2-40B4-BE49-F238E27FC236}">
              <a16:creationId xmlns:a16="http://schemas.microsoft.com/office/drawing/2014/main" id="{0937F762-93C6-4BE5-A383-AA6997E15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6" name="Picture 7922" descr="spacer">
          <a:extLst>
            <a:ext uri="{FF2B5EF4-FFF2-40B4-BE49-F238E27FC236}">
              <a16:creationId xmlns:a16="http://schemas.microsoft.com/office/drawing/2014/main" id="{D443D10B-4B89-4226-9E0F-247297D59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7" name="Picture 7923" descr="spacer">
          <a:extLst>
            <a:ext uri="{FF2B5EF4-FFF2-40B4-BE49-F238E27FC236}">
              <a16:creationId xmlns:a16="http://schemas.microsoft.com/office/drawing/2014/main" id="{27CB086F-1D8D-428F-8EE2-4663E7B66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8" name="Picture 7924" descr="spacer">
          <a:extLst>
            <a:ext uri="{FF2B5EF4-FFF2-40B4-BE49-F238E27FC236}">
              <a16:creationId xmlns:a16="http://schemas.microsoft.com/office/drawing/2014/main" id="{46CBF282-ABA8-4473-B862-CD20669A6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29" name="Picture 1252" descr="spacer">
          <a:extLst>
            <a:ext uri="{FF2B5EF4-FFF2-40B4-BE49-F238E27FC236}">
              <a16:creationId xmlns:a16="http://schemas.microsoft.com/office/drawing/2014/main" id="{BC90078E-1A45-4F28-9797-7D2507F23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0" name="Picture 1253" descr="spacer">
          <a:extLst>
            <a:ext uri="{FF2B5EF4-FFF2-40B4-BE49-F238E27FC236}">
              <a16:creationId xmlns:a16="http://schemas.microsoft.com/office/drawing/2014/main" id="{88A16A37-8341-40A7-8EF7-5D1E4D505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1" name="Picture 1406" descr="spacer">
          <a:extLst>
            <a:ext uri="{FF2B5EF4-FFF2-40B4-BE49-F238E27FC236}">
              <a16:creationId xmlns:a16="http://schemas.microsoft.com/office/drawing/2014/main" id="{576C2CCA-0C00-4219-8D6A-23C7AC6E3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2" name="Picture 1407" descr="spacer">
          <a:extLst>
            <a:ext uri="{FF2B5EF4-FFF2-40B4-BE49-F238E27FC236}">
              <a16:creationId xmlns:a16="http://schemas.microsoft.com/office/drawing/2014/main" id="{B19496DE-51CD-41DA-ACE4-E1C29F843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3" name="Picture 1418" descr="spacer">
          <a:extLst>
            <a:ext uri="{FF2B5EF4-FFF2-40B4-BE49-F238E27FC236}">
              <a16:creationId xmlns:a16="http://schemas.microsoft.com/office/drawing/2014/main" id="{19CAE397-F1FD-4254-AB8F-542CEC50E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4" name="Picture 1419" descr="spacer">
          <a:extLst>
            <a:ext uri="{FF2B5EF4-FFF2-40B4-BE49-F238E27FC236}">
              <a16:creationId xmlns:a16="http://schemas.microsoft.com/office/drawing/2014/main" id="{EA84F680-7A90-44F6-9666-6D4047A97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5" name="Picture 1750" descr="spacer">
          <a:extLst>
            <a:ext uri="{FF2B5EF4-FFF2-40B4-BE49-F238E27FC236}">
              <a16:creationId xmlns:a16="http://schemas.microsoft.com/office/drawing/2014/main" id="{F4D19C3F-B86F-459B-B8A3-3C0ED6853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6" name="Picture 1751" descr="spacer">
          <a:extLst>
            <a:ext uri="{FF2B5EF4-FFF2-40B4-BE49-F238E27FC236}">
              <a16:creationId xmlns:a16="http://schemas.microsoft.com/office/drawing/2014/main" id="{BFA2D7F2-692D-4432-8F2E-CE915EF2C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7" name="Picture 1752" descr="spacer">
          <a:extLst>
            <a:ext uri="{FF2B5EF4-FFF2-40B4-BE49-F238E27FC236}">
              <a16:creationId xmlns:a16="http://schemas.microsoft.com/office/drawing/2014/main" id="{AA1D1136-33DF-49D9-8F00-B8625187C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8" name="Picture 1753" descr="spacer">
          <a:extLst>
            <a:ext uri="{FF2B5EF4-FFF2-40B4-BE49-F238E27FC236}">
              <a16:creationId xmlns:a16="http://schemas.microsoft.com/office/drawing/2014/main" id="{318D9AA6-430D-4EE3-8B2B-4AEF98F2D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39" name="Picture 1754" descr="spacer">
          <a:extLst>
            <a:ext uri="{FF2B5EF4-FFF2-40B4-BE49-F238E27FC236}">
              <a16:creationId xmlns:a16="http://schemas.microsoft.com/office/drawing/2014/main" id="{D8126C9D-4516-4EAD-9CB8-3CEC78D18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0" name="Picture 1755" descr="spacer">
          <a:extLst>
            <a:ext uri="{FF2B5EF4-FFF2-40B4-BE49-F238E27FC236}">
              <a16:creationId xmlns:a16="http://schemas.microsoft.com/office/drawing/2014/main" id="{A5E11919-9811-4029-939B-FCAA2EDDE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1" name="Picture 1756" descr="spacer">
          <a:extLst>
            <a:ext uri="{FF2B5EF4-FFF2-40B4-BE49-F238E27FC236}">
              <a16:creationId xmlns:a16="http://schemas.microsoft.com/office/drawing/2014/main" id="{0366C07D-FABA-4EA1-AB3D-3F14260CA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2" name="Picture 1757" descr="spacer">
          <a:extLst>
            <a:ext uri="{FF2B5EF4-FFF2-40B4-BE49-F238E27FC236}">
              <a16:creationId xmlns:a16="http://schemas.microsoft.com/office/drawing/2014/main" id="{95E963BC-4958-4CE4-8D32-9F3A2DCDC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3" name="Picture 1758" descr="spacer">
          <a:extLst>
            <a:ext uri="{FF2B5EF4-FFF2-40B4-BE49-F238E27FC236}">
              <a16:creationId xmlns:a16="http://schemas.microsoft.com/office/drawing/2014/main" id="{D8E758DE-9769-4AD5-80C5-8868F8572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4" name="Picture 1759" descr="spacer">
          <a:extLst>
            <a:ext uri="{FF2B5EF4-FFF2-40B4-BE49-F238E27FC236}">
              <a16:creationId xmlns:a16="http://schemas.microsoft.com/office/drawing/2014/main" id="{BB8B643F-A1F3-49C6-AC66-6366D047F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5" name="Picture 1760" descr="spacer">
          <a:extLst>
            <a:ext uri="{FF2B5EF4-FFF2-40B4-BE49-F238E27FC236}">
              <a16:creationId xmlns:a16="http://schemas.microsoft.com/office/drawing/2014/main" id="{BCE13E49-AA54-4657-84E6-5DAB5425D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6" name="Picture 1761" descr="spacer">
          <a:extLst>
            <a:ext uri="{FF2B5EF4-FFF2-40B4-BE49-F238E27FC236}">
              <a16:creationId xmlns:a16="http://schemas.microsoft.com/office/drawing/2014/main" id="{7C22DDEF-1D74-4649-91B8-1172B8059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7" name="Picture 1762" descr="spacer">
          <a:extLst>
            <a:ext uri="{FF2B5EF4-FFF2-40B4-BE49-F238E27FC236}">
              <a16:creationId xmlns:a16="http://schemas.microsoft.com/office/drawing/2014/main" id="{CC22F48B-D8B1-4589-B8CA-49464D07A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8" name="Picture 1763" descr="spacer">
          <a:extLst>
            <a:ext uri="{FF2B5EF4-FFF2-40B4-BE49-F238E27FC236}">
              <a16:creationId xmlns:a16="http://schemas.microsoft.com/office/drawing/2014/main" id="{9962794C-F3BD-4FEE-B160-F008C201D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49" name="Picture 1764" descr="spacer">
          <a:extLst>
            <a:ext uri="{FF2B5EF4-FFF2-40B4-BE49-F238E27FC236}">
              <a16:creationId xmlns:a16="http://schemas.microsoft.com/office/drawing/2014/main" id="{B87CC25F-1D99-4963-988A-ADFAD2FA2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0" name="Picture 1765" descr="spacer">
          <a:extLst>
            <a:ext uri="{FF2B5EF4-FFF2-40B4-BE49-F238E27FC236}">
              <a16:creationId xmlns:a16="http://schemas.microsoft.com/office/drawing/2014/main" id="{302921C3-FEBC-4322-A82B-6F59F2876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1" name="Picture 7919" descr="spacer">
          <a:extLst>
            <a:ext uri="{FF2B5EF4-FFF2-40B4-BE49-F238E27FC236}">
              <a16:creationId xmlns:a16="http://schemas.microsoft.com/office/drawing/2014/main" id="{9D996AD6-EAF8-407C-B3CC-5208CF286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2" name="Picture 7920" descr="spacer">
          <a:extLst>
            <a:ext uri="{FF2B5EF4-FFF2-40B4-BE49-F238E27FC236}">
              <a16:creationId xmlns:a16="http://schemas.microsoft.com/office/drawing/2014/main" id="{29CEBEB8-F39E-4C6C-9448-F8BE773B2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3" name="Picture 7921" descr="spacer">
          <a:extLst>
            <a:ext uri="{FF2B5EF4-FFF2-40B4-BE49-F238E27FC236}">
              <a16:creationId xmlns:a16="http://schemas.microsoft.com/office/drawing/2014/main" id="{94ACD15E-3E6C-48A3-BC60-ADEC56B8E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4" name="Picture 7922" descr="spacer">
          <a:extLst>
            <a:ext uri="{FF2B5EF4-FFF2-40B4-BE49-F238E27FC236}">
              <a16:creationId xmlns:a16="http://schemas.microsoft.com/office/drawing/2014/main" id="{F0575A6A-32BC-4034-9213-5E89DF039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 name="Picture 7923" descr="spacer">
          <a:extLst>
            <a:ext uri="{FF2B5EF4-FFF2-40B4-BE49-F238E27FC236}">
              <a16:creationId xmlns:a16="http://schemas.microsoft.com/office/drawing/2014/main" id="{C323E52A-EF93-4D4F-BF07-48524BFBB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 name="Picture 7924" descr="spacer">
          <a:extLst>
            <a:ext uri="{FF2B5EF4-FFF2-40B4-BE49-F238E27FC236}">
              <a16:creationId xmlns:a16="http://schemas.microsoft.com/office/drawing/2014/main" id="{5F39D259-8831-4F2F-AF94-20BA6BB77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7" name="Picture 1252" descr="spacer">
          <a:extLst>
            <a:ext uri="{FF2B5EF4-FFF2-40B4-BE49-F238E27FC236}">
              <a16:creationId xmlns:a16="http://schemas.microsoft.com/office/drawing/2014/main" id="{1A29E033-BF34-4762-BD27-065C07AD9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8" name="Picture 1253" descr="spacer">
          <a:extLst>
            <a:ext uri="{FF2B5EF4-FFF2-40B4-BE49-F238E27FC236}">
              <a16:creationId xmlns:a16="http://schemas.microsoft.com/office/drawing/2014/main" id="{8773F8B8-9B03-43EF-A0C6-BBB8965A2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9" name="Picture 1406" descr="spacer">
          <a:extLst>
            <a:ext uri="{FF2B5EF4-FFF2-40B4-BE49-F238E27FC236}">
              <a16:creationId xmlns:a16="http://schemas.microsoft.com/office/drawing/2014/main" id="{D417B539-7084-4DB0-9DDE-7759FFB14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0" name="Picture 1407" descr="spacer">
          <a:extLst>
            <a:ext uri="{FF2B5EF4-FFF2-40B4-BE49-F238E27FC236}">
              <a16:creationId xmlns:a16="http://schemas.microsoft.com/office/drawing/2014/main" id="{233462BB-A938-466B-8104-C2D989AD1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1" name="Picture 1418" descr="spacer">
          <a:extLst>
            <a:ext uri="{FF2B5EF4-FFF2-40B4-BE49-F238E27FC236}">
              <a16:creationId xmlns:a16="http://schemas.microsoft.com/office/drawing/2014/main" id="{C9BF417F-4339-4F29-9710-9F8187D03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2" name="Picture 1419" descr="spacer">
          <a:extLst>
            <a:ext uri="{FF2B5EF4-FFF2-40B4-BE49-F238E27FC236}">
              <a16:creationId xmlns:a16="http://schemas.microsoft.com/office/drawing/2014/main" id="{003F9FA2-A15F-4CE4-B25F-BF4AEBEB3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63" name="Picture 1750" descr="spacer">
          <a:extLst>
            <a:ext uri="{FF2B5EF4-FFF2-40B4-BE49-F238E27FC236}">
              <a16:creationId xmlns:a16="http://schemas.microsoft.com/office/drawing/2014/main" id="{9D136C0B-594D-4A93-BE61-89FD751ED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0" name="Picture 1751" descr="spacer">
          <a:extLst>
            <a:ext uri="{FF2B5EF4-FFF2-40B4-BE49-F238E27FC236}">
              <a16:creationId xmlns:a16="http://schemas.microsoft.com/office/drawing/2014/main" id="{264D0C03-B883-4190-BBFC-2513A6F44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1" name="Picture 1752" descr="spacer">
          <a:extLst>
            <a:ext uri="{FF2B5EF4-FFF2-40B4-BE49-F238E27FC236}">
              <a16:creationId xmlns:a16="http://schemas.microsoft.com/office/drawing/2014/main" id="{201ED710-3E9B-41EA-BFEF-92EE97AC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2" name="Picture 1753" descr="spacer">
          <a:extLst>
            <a:ext uri="{FF2B5EF4-FFF2-40B4-BE49-F238E27FC236}">
              <a16:creationId xmlns:a16="http://schemas.microsoft.com/office/drawing/2014/main" id="{E919A71D-F7BB-4409-A022-F3DFCB104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3" name="Picture 1754" descr="spacer">
          <a:extLst>
            <a:ext uri="{FF2B5EF4-FFF2-40B4-BE49-F238E27FC236}">
              <a16:creationId xmlns:a16="http://schemas.microsoft.com/office/drawing/2014/main" id="{1A9760BA-2D95-40BC-8995-133511274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4" name="Picture 1755" descr="spacer">
          <a:extLst>
            <a:ext uri="{FF2B5EF4-FFF2-40B4-BE49-F238E27FC236}">
              <a16:creationId xmlns:a16="http://schemas.microsoft.com/office/drawing/2014/main" id="{BB21BCFC-76F7-432C-AE49-F12736BB2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5" name="Picture 1756" descr="spacer">
          <a:extLst>
            <a:ext uri="{FF2B5EF4-FFF2-40B4-BE49-F238E27FC236}">
              <a16:creationId xmlns:a16="http://schemas.microsoft.com/office/drawing/2014/main" id="{37D53DD2-E397-4354-A905-17E2083C5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6" name="Picture 1757" descr="spacer">
          <a:extLst>
            <a:ext uri="{FF2B5EF4-FFF2-40B4-BE49-F238E27FC236}">
              <a16:creationId xmlns:a16="http://schemas.microsoft.com/office/drawing/2014/main" id="{B89441DB-05FB-495A-8B66-270466D8D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7" name="Picture 1758" descr="spacer">
          <a:extLst>
            <a:ext uri="{FF2B5EF4-FFF2-40B4-BE49-F238E27FC236}">
              <a16:creationId xmlns:a16="http://schemas.microsoft.com/office/drawing/2014/main" id="{EA20A3E4-BA94-4159-9924-68251EF28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8" name="Picture 1759" descr="spacer">
          <a:extLst>
            <a:ext uri="{FF2B5EF4-FFF2-40B4-BE49-F238E27FC236}">
              <a16:creationId xmlns:a16="http://schemas.microsoft.com/office/drawing/2014/main" id="{1B735002-78F4-4ADE-9E98-95CDBA6FF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29" name="Picture 1760" descr="spacer">
          <a:extLst>
            <a:ext uri="{FF2B5EF4-FFF2-40B4-BE49-F238E27FC236}">
              <a16:creationId xmlns:a16="http://schemas.microsoft.com/office/drawing/2014/main" id="{204E4258-1394-4EF4-A0FD-222A1DFC8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0" name="Picture 1761" descr="spacer">
          <a:extLst>
            <a:ext uri="{FF2B5EF4-FFF2-40B4-BE49-F238E27FC236}">
              <a16:creationId xmlns:a16="http://schemas.microsoft.com/office/drawing/2014/main" id="{FA9892F2-282E-4CD7-90F0-51200A8E4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1" name="Picture 1762" descr="spacer">
          <a:extLst>
            <a:ext uri="{FF2B5EF4-FFF2-40B4-BE49-F238E27FC236}">
              <a16:creationId xmlns:a16="http://schemas.microsoft.com/office/drawing/2014/main" id="{B889F405-F7EF-48B4-A575-441AB2AF8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2" name="Picture 1763" descr="spacer">
          <a:extLst>
            <a:ext uri="{FF2B5EF4-FFF2-40B4-BE49-F238E27FC236}">
              <a16:creationId xmlns:a16="http://schemas.microsoft.com/office/drawing/2014/main" id="{5905A741-7E3B-4BEC-8028-4373C704A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3" name="Picture 1764" descr="spacer">
          <a:extLst>
            <a:ext uri="{FF2B5EF4-FFF2-40B4-BE49-F238E27FC236}">
              <a16:creationId xmlns:a16="http://schemas.microsoft.com/office/drawing/2014/main" id="{06D2FF97-3D96-4722-82CB-50DD3286E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4" name="Picture 1765" descr="spacer">
          <a:extLst>
            <a:ext uri="{FF2B5EF4-FFF2-40B4-BE49-F238E27FC236}">
              <a16:creationId xmlns:a16="http://schemas.microsoft.com/office/drawing/2014/main" id="{4028F306-4FB7-4F0A-8961-2A18E7904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5" name="Picture 7919" descr="spacer">
          <a:extLst>
            <a:ext uri="{FF2B5EF4-FFF2-40B4-BE49-F238E27FC236}">
              <a16:creationId xmlns:a16="http://schemas.microsoft.com/office/drawing/2014/main" id="{C5EA8898-B3B0-4657-A570-981A13CB3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6" name="Picture 7920" descr="spacer">
          <a:extLst>
            <a:ext uri="{FF2B5EF4-FFF2-40B4-BE49-F238E27FC236}">
              <a16:creationId xmlns:a16="http://schemas.microsoft.com/office/drawing/2014/main" id="{9A301F42-65BD-445A-931D-17A0672B4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7" name="Picture 7921" descr="spacer">
          <a:extLst>
            <a:ext uri="{FF2B5EF4-FFF2-40B4-BE49-F238E27FC236}">
              <a16:creationId xmlns:a16="http://schemas.microsoft.com/office/drawing/2014/main" id="{85AF9714-8EDD-471D-8810-578FFA1D8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8" name="Picture 7922" descr="spacer">
          <a:extLst>
            <a:ext uri="{FF2B5EF4-FFF2-40B4-BE49-F238E27FC236}">
              <a16:creationId xmlns:a16="http://schemas.microsoft.com/office/drawing/2014/main" id="{CC857C09-29C8-4D1E-A3A2-85B577553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339" name="Picture 7923" descr="spacer">
          <a:extLst>
            <a:ext uri="{FF2B5EF4-FFF2-40B4-BE49-F238E27FC236}">
              <a16:creationId xmlns:a16="http://schemas.microsoft.com/office/drawing/2014/main" id="{A37E6E51-C41C-4E1E-9DCD-0A68092B4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3" name="Picture 7924" descr="spacer">
          <a:extLst>
            <a:ext uri="{FF2B5EF4-FFF2-40B4-BE49-F238E27FC236}">
              <a16:creationId xmlns:a16="http://schemas.microsoft.com/office/drawing/2014/main" id="{A26B02FE-65EB-46D7-8972-653C4FF34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4" name="Picture 1252" descr="spacer">
          <a:extLst>
            <a:ext uri="{FF2B5EF4-FFF2-40B4-BE49-F238E27FC236}">
              <a16:creationId xmlns:a16="http://schemas.microsoft.com/office/drawing/2014/main" id="{7D7665E0-1843-4150-B297-375E8E648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5" name="Picture 1253" descr="spacer">
          <a:extLst>
            <a:ext uri="{FF2B5EF4-FFF2-40B4-BE49-F238E27FC236}">
              <a16:creationId xmlns:a16="http://schemas.microsoft.com/office/drawing/2014/main" id="{92AD0F46-8BAA-4EBB-B9EC-1AE8BD21A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6" name="Picture 1406" descr="spacer">
          <a:extLst>
            <a:ext uri="{FF2B5EF4-FFF2-40B4-BE49-F238E27FC236}">
              <a16:creationId xmlns:a16="http://schemas.microsoft.com/office/drawing/2014/main" id="{09B77D3E-23C0-4DCE-85D3-DD741EEB7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7" name="Picture 1407" descr="spacer">
          <a:extLst>
            <a:ext uri="{FF2B5EF4-FFF2-40B4-BE49-F238E27FC236}">
              <a16:creationId xmlns:a16="http://schemas.microsoft.com/office/drawing/2014/main" id="{682E2498-7286-4386-BB05-9915DD1FB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8" name="Picture 1418" descr="spacer">
          <a:extLst>
            <a:ext uri="{FF2B5EF4-FFF2-40B4-BE49-F238E27FC236}">
              <a16:creationId xmlns:a16="http://schemas.microsoft.com/office/drawing/2014/main" id="{C6F0DB13-037A-4466-A990-F206DD958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39" name="Picture 1419" descr="spacer">
          <a:extLst>
            <a:ext uri="{FF2B5EF4-FFF2-40B4-BE49-F238E27FC236}">
              <a16:creationId xmlns:a16="http://schemas.microsoft.com/office/drawing/2014/main" id="{72805F51-3999-4FF4-B5C7-2DA6F8125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0" name="Picture 1750" descr="spacer">
          <a:extLst>
            <a:ext uri="{FF2B5EF4-FFF2-40B4-BE49-F238E27FC236}">
              <a16:creationId xmlns:a16="http://schemas.microsoft.com/office/drawing/2014/main" id="{28D6E292-E3A9-41EA-8A5A-4335D7296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1" name="Picture 1751" descr="spacer">
          <a:extLst>
            <a:ext uri="{FF2B5EF4-FFF2-40B4-BE49-F238E27FC236}">
              <a16:creationId xmlns:a16="http://schemas.microsoft.com/office/drawing/2014/main" id="{DDE2D33F-7347-4968-8FCB-948C16F80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2" name="Picture 1752" descr="spacer">
          <a:extLst>
            <a:ext uri="{FF2B5EF4-FFF2-40B4-BE49-F238E27FC236}">
              <a16:creationId xmlns:a16="http://schemas.microsoft.com/office/drawing/2014/main" id="{D583583D-E27A-4ECA-AB14-A05F1B779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3" name="Picture 1753" descr="spacer">
          <a:extLst>
            <a:ext uri="{FF2B5EF4-FFF2-40B4-BE49-F238E27FC236}">
              <a16:creationId xmlns:a16="http://schemas.microsoft.com/office/drawing/2014/main" id="{20BE31AB-D9BE-4274-8499-F3D842118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4" name="Picture 1754" descr="spacer">
          <a:extLst>
            <a:ext uri="{FF2B5EF4-FFF2-40B4-BE49-F238E27FC236}">
              <a16:creationId xmlns:a16="http://schemas.microsoft.com/office/drawing/2014/main" id="{784E8260-0317-4CD9-83A1-E9EFDFD60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5" name="Picture 1755" descr="spacer">
          <a:extLst>
            <a:ext uri="{FF2B5EF4-FFF2-40B4-BE49-F238E27FC236}">
              <a16:creationId xmlns:a16="http://schemas.microsoft.com/office/drawing/2014/main" id="{6C4E8D31-9200-46DE-AB3D-2E530700E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6" name="Picture 1756" descr="spacer">
          <a:extLst>
            <a:ext uri="{FF2B5EF4-FFF2-40B4-BE49-F238E27FC236}">
              <a16:creationId xmlns:a16="http://schemas.microsoft.com/office/drawing/2014/main" id="{629F73D3-AAE1-4454-89CA-078240896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7" name="Picture 1757" descr="spacer">
          <a:extLst>
            <a:ext uri="{FF2B5EF4-FFF2-40B4-BE49-F238E27FC236}">
              <a16:creationId xmlns:a16="http://schemas.microsoft.com/office/drawing/2014/main" id="{AD9EDA26-C885-4688-BF1A-A69E35B19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8" name="Picture 1758" descr="spacer">
          <a:extLst>
            <a:ext uri="{FF2B5EF4-FFF2-40B4-BE49-F238E27FC236}">
              <a16:creationId xmlns:a16="http://schemas.microsoft.com/office/drawing/2014/main" id="{A38F21CD-62F9-4515-AA91-9F915A745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49" name="Picture 1759" descr="spacer">
          <a:extLst>
            <a:ext uri="{FF2B5EF4-FFF2-40B4-BE49-F238E27FC236}">
              <a16:creationId xmlns:a16="http://schemas.microsoft.com/office/drawing/2014/main" id="{C1676D8D-9BC8-4790-85BC-7ABC4CA91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0" name="Picture 1760" descr="spacer">
          <a:extLst>
            <a:ext uri="{FF2B5EF4-FFF2-40B4-BE49-F238E27FC236}">
              <a16:creationId xmlns:a16="http://schemas.microsoft.com/office/drawing/2014/main" id="{8AF37CAC-80A1-49EC-9550-161ADDAAB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1" name="Picture 1761" descr="spacer">
          <a:extLst>
            <a:ext uri="{FF2B5EF4-FFF2-40B4-BE49-F238E27FC236}">
              <a16:creationId xmlns:a16="http://schemas.microsoft.com/office/drawing/2014/main" id="{0A366938-DE48-4224-A612-90E46F50E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2" name="Picture 1762" descr="spacer">
          <a:extLst>
            <a:ext uri="{FF2B5EF4-FFF2-40B4-BE49-F238E27FC236}">
              <a16:creationId xmlns:a16="http://schemas.microsoft.com/office/drawing/2014/main" id="{E765B63B-03C1-4D94-AEB4-8621D535B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3" name="Picture 1763" descr="spacer">
          <a:extLst>
            <a:ext uri="{FF2B5EF4-FFF2-40B4-BE49-F238E27FC236}">
              <a16:creationId xmlns:a16="http://schemas.microsoft.com/office/drawing/2014/main" id="{75C43D5B-B816-4DB6-B17B-D78322AF3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4" name="Picture 1764" descr="spacer">
          <a:extLst>
            <a:ext uri="{FF2B5EF4-FFF2-40B4-BE49-F238E27FC236}">
              <a16:creationId xmlns:a16="http://schemas.microsoft.com/office/drawing/2014/main" id="{49BE850A-3D04-4685-95D6-6E2B2B32E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5" name="Picture 1765" descr="spacer">
          <a:extLst>
            <a:ext uri="{FF2B5EF4-FFF2-40B4-BE49-F238E27FC236}">
              <a16:creationId xmlns:a16="http://schemas.microsoft.com/office/drawing/2014/main" id="{06E155A6-24FB-4DB7-8927-A3EFE8310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6" name="Picture 7919" descr="spacer">
          <a:extLst>
            <a:ext uri="{FF2B5EF4-FFF2-40B4-BE49-F238E27FC236}">
              <a16:creationId xmlns:a16="http://schemas.microsoft.com/office/drawing/2014/main" id="{203FCC5C-CD84-4FBD-9D51-F4ED8EE37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7" name="Picture 7920" descr="spacer">
          <a:extLst>
            <a:ext uri="{FF2B5EF4-FFF2-40B4-BE49-F238E27FC236}">
              <a16:creationId xmlns:a16="http://schemas.microsoft.com/office/drawing/2014/main" id="{18C79B09-7571-4A8D-AE9B-D9BAD6096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8" name="Picture 7921" descr="spacer">
          <a:extLst>
            <a:ext uri="{FF2B5EF4-FFF2-40B4-BE49-F238E27FC236}">
              <a16:creationId xmlns:a16="http://schemas.microsoft.com/office/drawing/2014/main" id="{4614506B-B98E-4044-939C-2AD15DE7B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59" name="Picture 7922" descr="spacer">
          <a:extLst>
            <a:ext uri="{FF2B5EF4-FFF2-40B4-BE49-F238E27FC236}">
              <a16:creationId xmlns:a16="http://schemas.microsoft.com/office/drawing/2014/main" id="{C69420F7-96DF-47A6-9D34-89957D7D1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60" name="Picture 7923" descr="spacer">
          <a:extLst>
            <a:ext uri="{FF2B5EF4-FFF2-40B4-BE49-F238E27FC236}">
              <a16:creationId xmlns:a16="http://schemas.microsoft.com/office/drawing/2014/main" id="{3755C58D-A52F-4E77-BF87-854308D58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61" name="Picture 7924" descr="spacer">
          <a:extLst>
            <a:ext uri="{FF2B5EF4-FFF2-40B4-BE49-F238E27FC236}">
              <a16:creationId xmlns:a16="http://schemas.microsoft.com/office/drawing/2014/main" id="{D4A3D758-C131-4BD2-92FB-97B1978EF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62" name="Picture 1252" descr="spacer">
          <a:extLst>
            <a:ext uri="{FF2B5EF4-FFF2-40B4-BE49-F238E27FC236}">
              <a16:creationId xmlns:a16="http://schemas.microsoft.com/office/drawing/2014/main" id="{74D929A0-66D6-40FF-910E-F1639659E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63" name="Picture 1253" descr="spacer">
          <a:extLst>
            <a:ext uri="{FF2B5EF4-FFF2-40B4-BE49-F238E27FC236}">
              <a16:creationId xmlns:a16="http://schemas.microsoft.com/office/drawing/2014/main" id="{DF1C40C3-D241-4C0C-B550-8442DA475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64" name="Picture 1406" descr="spacer">
          <a:extLst>
            <a:ext uri="{FF2B5EF4-FFF2-40B4-BE49-F238E27FC236}">
              <a16:creationId xmlns:a16="http://schemas.microsoft.com/office/drawing/2014/main" id="{7B51CB7D-DA88-4D44-9539-2904F4EF3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65" name="Picture 1407" descr="spacer">
          <a:extLst>
            <a:ext uri="{FF2B5EF4-FFF2-40B4-BE49-F238E27FC236}">
              <a16:creationId xmlns:a16="http://schemas.microsoft.com/office/drawing/2014/main" id="{76F424BF-B7AC-4DEA-97F5-069A85BE8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66" name="Picture 1418" descr="spacer">
          <a:extLst>
            <a:ext uri="{FF2B5EF4-FFF2-40B4-BE49-F238E27FC236}">
              <a16:creationId xmlns:a16="http://schemas.microsoft.com/office/drawing/2014/main" id="{F0F51A52-83AF-4A13-A50D-3CC4CC18D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767" name="Picture 1419" descr="spacer">
          <a:extLst>
            <a:ext uri="{FF2B5EF4-FFF2-40B4-BE49-F238E27FC236}">
              <a16:creationId xmlns:a16="http://schemas.microsoft.com/office/drawing/2014/main" id="{0010266C-5108-4BFF-BAE4-D02A04604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896" name="Picture 1750" descr="spacer">
          <a:extLst>
            <a:ext uri="{FF2B5EF4-FFF2-40B4-BE49-F238E27FC236}">
              <a16:creationId xmlns:a16="http://schemas.microsoft.com/office/drawing/2014/main" id="{57A9171B-D1CB-4A4E-B6A4-DD9926032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897" name="Picture 1751" descr="spacer">
          <a:extLst>
            <a:ext uri="{FF2B5EF4-FFF2-40B4-BE49-F238E27FC236}">
              <a16:creationId xmlns:a16="http://schemas.microsoft.com/office/drawing/2014/main" id="{0F37A011-1E6C-4C1C-9A25-BAB85B11D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898" name="Picture 1752" descr="spacer">
          <a:extLst>
            <a:ext uri="{FF2B5EF4-FFF2-40B4-BE49-F238E27FC236}">
              <a16:creationId xmlns:a16="http://schemas.microsoft.com/office/drawing/2014/main" id="{94190B85-5D86-4FD7-9A45-00E8971C6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899" name="Picture 1753" descr="spacer">
          <a:extLst>
            <a:ext uri="{FF2B5EF4-FFF2-40B4-BE49-F238E27FC236}">
              <a16:creationId xmlns:a16="http://schemas.microsoft.com/office/drawing/2014/main" id="{4982D4E9-CDB0-473E-8359-6CF88F86E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0" name="Picture 1754" descr="spacer">
          <a:extLst>
            <a:ext uri="{FF2B5EF4-FFF2-40B4-BE49-F238E27FC236}">
              <a16:creationId xmlns:a16="http://schemas.microsoft.com/office/drawing/2014/main" id="{5DA6C23B-C884-4BB6-98E9-E299DD0D1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1" name="Picture 1755" descr="spacer">
          <a:extLst>
            <a:ext uri="{FF2B5EF4-FFF2-40B4-BE49-F238E27FC236}">
              <a16:creationId xmlns:a16="http://schemas.microsoft.com/office/drawing/2014/main" id="{B297F48F-9F80-46BF-8328-861C1C5C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2" name="Picture 1756" descr="spacer">
          <a:extLst>
            <a:ext uri="{FF2B5EF4-FFF2-40B4-BE49-F238E27FC236}">
              <a16:creationId xmlns:a16="http://schemas.microsoft.com/office/drawing/2014/main" id="{F43A4563-7C83-416A-B7AD-B36957C43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3" name="Picture 1757" descr="spacer">
          <a:extLst>
            <a:ext uri="{FF2B5EF4-FFF2-40B4-BE49-F238E27FC236}">
              <a16:creationId xmlns:a16="http://schemas.microsoft.com/office/drawing/2014/main" id="{F687303B-146D-4F3C-ADF5-F87519515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4" name="Picture 1758" descr="spacer">
          <a:extLst>
            <a:ext uri="{FF2B5EF4-FFF2-40B4-BE49-F238E27FC236}">
              <a16:creationId xmlns:a16="http://schemas.microsoft.com/office/drawing/2014/main" id="{9BD15BE5-8B9E-4DB2-8722-601C29A7B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5" name="Picture 1759" descr="spacer">
          <a:extLst>
            <a:ext uri="{FF2B5EF4-FFF2-40B4-BE49-F238E27FC236}">
              <a16:creationId xmlns:a16="http://schemas.microsoft.com/office/drawing/2014/main" id="{9652B5ED-4F6A-4656-BB05-0C174A139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6" name="Picture 1760" descr="spacer">
          <a:extLst>
            <a:ext uri="{FF2B5EF4-FFF2-40B4-BE49-F238E27FC236}">
              <a16:creationId xmlns:a16="http://schemas.microsoft.com/office/drawing/2014/main" id="{86E9E049-08CE-433B-AE05-16B83A5B5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7" name="Picture 1761" descr="spacer">
          <a:extLst>
            <a:ext uri="{FF2B5EF4-FFF2-40B4-BE49-F238E27FC236}">
              <a16:creationId xmlns:a16="http://schemas.microsoft.com/office/drawing/2014/main" id="{19F7D2CE-7BB5-4BE7-B606-F51E1C927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8" name="Picture 1762" descr="spacer">
          <a:extLst>
            <a:ext uri="{FF2B5EF4-FFF2-40B4-BE49-F238E27FC236}">
              <a16:creationId xmlns:a16="http://schemas.microsoft.com/office/drawing/2014/main" id="{40210FBD-38CE-44A3-BCAD-843150B6D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09" name="Picture 1763" descr="spacer">
          <a:extLst>
            <a:ext uri="{FF2B5EF4-FFF2-40B4-BE49-F238E27FC236}">
              <a16:creationId xmlns:a16="http://schemas.microsoft.com/office/drawing/2014/main" id="{73F1FF1A-082D-4FE1-86FF-92C1CBA06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0" name="Picture 1764" descr="spacer">
          <a:extLst>
            <a:ext uri="{FF2B5EF4-FFF2-40B4-BE49-F238E27FC236}">
              <a16:creationId xmlns:a16="http://schemas.microsoft.com/office/drawing/2014/main" id="{2B31789A-B17D-4F21-9EF7-CE452CCA4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1" name="Picture 1765" descr="spacer">
          <a:extLst>
            <a:ext uri="{FF2B5EF4-FFF2-40B4-BE49-F238E27FC236}">
              <a16:creationId xmlns:a16="http://schemas.microsoft.com/office/drawing/2014/main" id="{E7312ECB-DFF8-4A16-9830-7111FDE9C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2" name="Picture 7919" descr="spacer">
          <a:extLst>
            <a:ext uri="{FF2B5EF4-FFF2-40B4-BE49-F238E27FC236}">
              <a16:creationId xmlns:a16="http://schemas.microsoft.com/office/drawing/2014/main" id="{559235C5-96A8-4C1D-8E0B-95571C1E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3" name="Picture 7920" descr="spacer">
          <a:extLst>
            <a:ext uri="{FF2B5EF4-FFF2-40B4-BE49-F238E27FC236}">
              <a16:creationId xmlns:a16="http://schemas.microsoft.com/office/drawing/2014/main" id="{D8D31E96-ECB7-47B3-B3E0-55225CEBE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4" name="Picture 7921" descr="spacer">
          <a:extLst>
            <a:ext uri="{FF2B5EF4-FFF2-40B4-BE49-F238E27FC236}">
              <a16:creationId xmlns:a16="http://schemas.microsoft.com/office/drawing/2014/main" id="{C4FBA7B7-B769-4C39-8065-B61C1D96A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5" name="Picture 7922" descr="spacer">
          <a:extLst>
            <a:ext uri="{FF2B5EF4-FFF2-40B4-BE49-F238E27FC236}">
              <a16:creationId xmlns:a16="http://schemas.microsoft.com/office/drawing/2014/main" id="{D7578547-14DA-4B30-8BC3-7BA94FA47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6" name="Picture 7923" descr="spacer">
          <a:extLst>
            <a:ext uri="{FF2B5EF4-FFF2-40B4-BE49-F238E27FC236}">
              <a16:creationId xmlns:a16="http://schemas.microsoft.com/office/drawing/2014/main" id="{09991840-0C06-4384-8D5E-EC0412727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7" name="Picture 7924" descr="spacer">
          <a:extLst>
            <a:ext uri="{FF2B5EF4-FFF2-40B4-BE49-F238E27FC236}">
              <a16:creationId xmlns:a16="http://schemas.microsoft.com/office/drawing/2014/main" id="{2DC105FE-8F3B-4D1D-BB49-1306EEC55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8" name="Picture 1252" descr="spacer">
          <a:extLst>
            <a:ext uri="{FF2B5EF4-FFF2-40B4-BE49-F238E27FC236}">
              <a16:creationId xmlns:a16="http://schemas.microsoft.com/office/drawing/2014/main" id="{55C7D13A-8F3F-4A15-9B7E-F136228AB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19" name="Picture 1253" descr="spacer">
          <a:extLst>
            <a:ext uri="{FF2B5EF4-FFF2-40B4-BE49-F238E27FC236}">
              <a16:creationId xmlns:a16="http://schemas.microsoft.com/office/drawing/2014/main" id="{AAF6EC93-EBEA-41B9-9437-EFC32CCCC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0" name="Picture 1406" descr="spacer">
          <a:extLst>
            <a:ext uri="{FF2B5EF4-FFF2-40B4-BE49-F238E27FC236}">
              <a16:creationId xmlns:a16="http://schemas.microsoft.com/office/drawing/2014/main" id="{8419FDD5-86D3-4CF9-BAC6-486AAB0E1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1" name="Picture 1407" descr="spacer">
          <a:extLst>
            <a:ext uri="{FF2B5EF4-FFF2-40B4-BE49-F238E27FC236}">
              <a16:creationId xmlns:a16="http://schemas.microsoft.com/office/drawing/2014/main" id="{054744CB-3FF8-428D-88A4-0E8419CCC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2" name="Picture 1418" descr="spacer">
          <a:extLst>
            <a:ext uri="{FF2B5EF4-FFF2-40B4-BE49-F238E27FC236}">
              <a16:creationId xmlns:a16="http://schemas.microsoft.com/office/drawing/2014/main" id="{5C578DDD-4723-412C-B712-B0DF8EF69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3" name="Picture 1419" descr="spacer">
          <a:extLst>
            <a:ext uri="{FF2B5EF4-FFF2-40B4-BE49-F238E27FC236}">
              <a16:creationId xmlns:a16="http://schemas.microsoft.com/office/drawing/2014/main" id="{49C90A42-2BE4-4FA5-B46D-67DE5BDF5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4" name="Picture 1750" descr="spacer">
          <a:extLst>
            <a:ext uri="{FF2B5EF4-FFF2-40B4-BE49-F238E27FC236}">
              <a16:creationId xmlns:a16="http://schemas.microsoft.com/office/drawing/2014/main" id="{CBE96ABA-9D18-43C6-8A4F-17580A0F3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5" name="Picture 1751" descr="spacer">
          <a:extLst>
            <a:ext uri="{FF2B5EF4-FFF2-40B4-BE49-F238E27FC236}">
              <a16:creationId xmlns:a16="http://schemas.microsoft.com/office/drawing/2014/main" id="{CF33F25F-122B-4D4D-932D-4B95F1E74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6" name="Picture 1752" descr="spacer">
          <a:extLst>
            <a:ext uri="{FF2B5EF4-FFF2-40B4-BE49-F238E27FC236}">
              <a16:creationId xmlns:a16="http://schemas.microsoft.com/office/drawing/2014/main" id="{B37309A9-E5D1-40D8-8FA2-1CD6E7AE4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7" name="Picture 1753" descr="spacer">
          <a:extLst>
            <a:ext uri="{FF2B5EF4-FFF2-40B4-BE49-F238E27FC236}">
              <a16:creationId xmlns:a16="http://schemas.microsoft.com/office/drawing/2014/main" id="{EDBFB19E-3E7C-4FDA-B57D-441AD9B7D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8" name="Picture 1754" descr="spacer">
          <a:extLst>
            <a:ext uri="{FF2B5EF4-FFF2-40B4-BE49-F238E27FC236}">
              <a16:creationId xmlns:a16="http://schemas.microsoft.com/office/drawing/2014/main" id="{A8E16CB3-47C6-4C8B-81D1-A746B9299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29" name="Picture 1755" descr="spacer">
          <a:extLst>
            <a:ext uri="{FF2B5EF4-FFF2-40B4-BE49-F238E27FC236}">
              <a16:creationId xmlns:a16="http://schemas.microsoft.com/office/drawing/2014/main" id="{15484B14-4A74-498A-A50B-07A920DC7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0" name="Picture 1756" descr="spacer">
          <a:extLst>
            <a:ext uri="{FF2B5EF4-FFF2-40B4-BE49-F238E27FC236}">
              <a16:creationId xmlns:a16="http://schemas.microsoft.com/office/drawing/2014/main" id="{C26B4CC4-5214-43D1-A938-0D8BE63F8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1" name="Picture 1757" descr="spacer">
          <a:extLst>
            <a:ext uri="{FF2B5EF4-FFF2-40B4-BE49-F238E27FC236}">
              <a16:creationId xmlns:a16="http://schemas.microsoft.com/office/drawing/2014/main" id="{B10865C1-301A-454E-8AB3-25EE8D4B7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2" name="Picture 1758" descr="spacer">
          <a:extLst>
            <a:ext uri="{FF2B5EF4-FFF2-40B4-BE49-F238E27FC236}">
              <a16:creationId xmlns:a16="http://schemas.microsoft.com/office/drawing/2014/main" id="{59FA6F9D-DED7-48DC-B9F1-E47AD1983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3" name="Picture 1759" descr="spacer">
          <a:extLst>
            <a:ext uri="{FF2B5EF4-FFF2-40B4-BE49-F238E27FC236}">
              <a16:creationId xmlns:a16="http://schemas.microsoft.com/office/drawing/2014/main" id="{D0FCA349-8B5D-4BF7-9F0B-36E5CA302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4" name="Picture 1760" descr="spacer">
          <a:extLst>
            <a:ext uri="{FF2B5EF4-FFF2-40B4-BE49-F238E27FC236}">
              <a16:creationId xmlns:a16="http://schemas.microsoft.com/office/drawing/2014/main" id="{FA544F98-6BBD-4EF3-8442-BAD7A1646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5" name="Picture 1761" descr="spacer">
          <a:extLst>
            <a:ext uri="{FF2B5EF4-FFF2-40B4-BE49-F238E27FC236}">
              <a16:creationId xmlns:a16="http://schemas.microsoft.com/office/drawing/2014/main" id="{4EE37A8E-52A7-47F1-9709-F672B3947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6" name="Picture 1762" descr="spacer">
          <a:extLst>
            <a:ext uri="{FF2B5EF4-FFF2-40B4-BE49-F238E27FC236}">
              <a16:creationId xmlns:a16="http://schemas.microsoft.com/office/drawing/2014/main" id="{A11F7C29-3C4E-43AA-AC28-6D660486D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7" name="Picture 1763" descr="spacer">
          <a:extLst>
            <a:ext uri="{FF2B5EF4-FFF2-40B4-BE49-F238E27FC236}">
              <a16:creationId xmlns:a16="http://schemas.microsoft.com/office/drawing/2014/main" id="{11E58FB7-2168-4136-BF00-FD44FEB24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8" name="Picture 1764" descr="spacer">
          <a:extLst>
            <a:ext uri="{FF2B5EF4-FFF2-40B4-BE49-F238E27FC236}">
              <a16:creationId xmlns:a16="http://schemas.microsoft.com/office/drawing/2014/main" id="{DB500463-6EF4-4B6B-BD45-A0A8C5312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39" name="Picture 1765" descr="spacer">
          <a:extLst>
            <a:ext uri="{FF2B5EF4-FFF2-40B4-BE49-F238E27FC236}">
              <a16:creationId xmlns:a16="http://schemas.microsoft.com/office/drawing/2014/main" id="{B56214DF-C201-4E9F-B53D-79AB79790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40" name="Picture 7919" descr="spacer">
          <a:extLst>
            <a:ext uri="{FF2B5EF4-FFF2-40B4-BE49-F238E27FC236}">
              <a16:creationId xmlns:a16="http://schemas.microsoft.com/office/drawing/2014/main" id="{23D61D0A-B496-4913-BEE0-CE2B59CA7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41" name="Picture 7920" descr="spacer">
          <a:extLst>
            <a:ext uri="{FF2B5EF4-FFF2-40B4-BE49-F238E27FC236}">
              <a16:creationId xmlns:a16="http://schemas.microsoft.com/office/drawing/2014/main" id="{2A9AFAE2-DB07-4375-B5B8-6DA172B4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42" name="Picture 7921" descr="spacer">
          <a:extLst>
            <a:ext uri="{FF2B5EF4-FFF2-40B4-BE49-F238E27FC236}">
              <a16:creationId xmlns:a16="http://schemas.microsoft.com/office/drawing/2014/main" id="{B9DC26A8-9F36-42C8-BB6A-D81FA98C5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43" name="Picture 7922" descr="spacer">
          <a:extLst>
            <a:ext uri="{FF2B5EF4-FFF2-40B4-BE49-F238E27FC236}">
              <a16:creationId xmlns:a16="http://schemas.microsoft.com/office/drawing/2014/main" id="{93968395-5F54-4AF6-8047-121F2B8DE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44" name="Picture 7923" descr="spacer">
          <a:extLst>
            <a:ext uri="{FF2B5EF4-FFF2-40B4-BE49-F238E27FC236}">
              <a16:creationId xmlns:a16="http://schemas.microsoft.com/office/drawing/2014/main" id="{CF2DC284-0190-4307-BA5A-E08EBD126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46" name="Picture 7924" descr="spacer">
          <a:extLst>
            <a:ext uri="{FF2B5EF4-FFF2-40B4-BE49-F238E27FC236}">
              <a16:creationId xmlns:a16="http://schemas.microsoft.com/office/drawing/2014/main" id="{6C79A8E9-8BB2-47E9-9970-F1712CFC2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47" name="Picture 1252" descr="spacer">
          <a:extLst>
            <a:ext uri="{FF2B5EF4-FFF2-40B4-BE49-F238E27FC236}">
              <a16:creationId xmlns:a16="http://schemas.microsoft.com/office/drawing/2014/main" id="{0C45BF42-6CDE-4DE0-8B8F-81AF4FA09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48" name="Picture 1253" descr="spacer">
          <a:extLst>
            <a:ext uri="{FF2B5EF4-FFF2-40B4-BE49-F238E27FC236}">
              <a16:creationId xmlns:a16="http://schemas.microsoft.com/office/drawing/2014/main" id="{FB71971E-08C2-412D-A589-E268164E0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2467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49" name="Picture 1406" descr="spacer">
          <a:extLst>
            <a:ext uri="{FF2B5EF4-FFF2-40B4-BE49-F238E27FC236}">
              <a16:creationId xmlns:a16="http://schemas.microsoft.com/office/drawing/2014/main" id="{CDDAD9B6-A04D-4628-8E03-9C01A0129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0" name="Picture 1407" descr="spacer">
          <a:extLst>
            <a:ext uri="{FF2B5EF4-FFF2-40B4-BE49-F238E27FC236}">
              <a16:creationId xmlns:a16="http://schemas.microsoft.com/office/drawing/2014/main" id="{EFE22717-F40D-4AB1-B7EE-24817E711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1" name="Picture 1418" descr="spacer">
          <a:extLst>
            <a:ext uri="{FF2B5EF4-FFF2-40B4-BE49-F238E27FC236}">
              <a16:creationId xmlns:a16="http://schemas.microsoft.com/office/drawing/2014/main" id="{955CC3C2-27C2-42BD-85CB-C58B38D7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2" name="Picture 1419" descr="spacer">
          <a:extLst>
            <a:ext uri="{FF2B5EF4-FFF2-40B4-BE49-F238E27FC236}">
              <a16:creationId xmlns:a16="http://schemas.microsoft.com/office/drawing/2014/main" id="{0A0849BE-3A9E-48B9-83C0-5560DDA45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3" name="Picture 1750" descr="spacer">
          <a:extLst>
            <a:ext uri="{FF2B5EF4-FFF2-40B4-BE49-F238E27FC236}">
              <a16:creationId xmlns:a16="http://schemas.microsoft.com/office/drawing/2014/main" id="{684C6233-DF91-40C9-ABCD-1D0D11BD1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4" name="Picture 1751" descr="spacer">
          <a:extLst>
            <a:ext uri="{FF2B5EF4-FFF2-40B4-BE49-F238E27FC236}">
              <a16:creationId xmlns:a16="http://schemas.microsoft.com/office/drawing/2014/main" id="{04D6B044-FEA4-4E99-90C2-8E620FA1D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5" name="Picture 1752" descr="spacer">
          <a:extLst>
            <a:ext uri="{FF2B5EF4-FFF2-40B4-BE49-F238E27FC236}">
              <a16:creationId xmlns:a16="http://schemas.microsoft.com/office/drawing/2014/main" id="{00A41AB6-3C50-486F-8DBD-9AE42C6C4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6" name="Picture 1753" descr="spacer">
          <a:extLst>
            <a:ext uri="{FF2B5EF4-FFF2-40B4-BE49-F238E27FC236}">
              <a16:creationId xmlns:a16="http://schemas.microsoft.com/office/drawing/2014/main" id="{34A54B0A-2E0A-4AFF-9A21-8B4BCD6A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7" name="Picture 1754" descr="spacer">
          <a:extLst>
            <a:ext uri="{FF2B5EF4-FFF2-40B4-BE49-F238E27FC236}">
              <a16:creationId xmlns:a16="http://schemas.microsoft.com/office/drawing/2014/main" id="{035F2DD9-7AA7-4E02-AFF9-DB5EC0BF9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8" name="Picture 1755" descr="spacer">
          <a:extLst>
            <a:ext uri="{FF2B5EF4-FFF2-40B4-BE49-F238E27FC236}">
              <a16:creationId xmlns:a16="http://schemas.microsoft.com/office/drawing/2014/main" id="{542006CB-15F0-400D-B306-387F05166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959" name="Picture 1756" descr="spacer">
          <a:extLst>
            <a:ext uri="{FF2B5EF4-FFF2-40B4-BE49-F238E27FC236}">
              <a16:creationId xmlns:a16="http://schemas.microsoft.com/office/drawing/2014/main" id="{9435F3B8-2752-45C7-8BBD-5C71B6113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0" name="Picture 1757" descr="spacer">
          <a:extLst>
            <a:ext uri="{FF2B5EF4-FFF2-40B4-BE49-F238E27FC236}">
              <a16:creationId xmlns:a16="http://schemas.microsoft.com/office/drawing/2014/main" id="{AFE3DF73-DAFA-49A1-BB72-E373B7F3F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1" name="Picture 1758" descr="spacer">
          <a:extLst>
            <a:ext uri="{FF2B5EF4-FFF2-40B4-BE49-F238E27FC236}">
              <a16:creationId xmlns:a16="http://schemas.microsoft.com/office/drawing/2014/main" id="{AA2BF069-1D76-4046-9689-C04923099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2" name="Picture 1759" descr="spacer">
          <a:extLst>
            <a:ext uri="{FF2B5EF4-FFF2-40B4-BE49-F238E27FC236}">
              <a16:creationId xmlns:a16="http://schemas.microsoft.com/office/drawing/2014/main" id="{A034E636-A037-48FE-9378-8DA3A8DEF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3" name="Picture 1760" descr="spacer">
          <a:extLst>
            <a:ext uri="{FF2B5EF4-FFF2-40B4-BE49-F238E27FC236}">
              <a16:creationId xmlns:a16="http://schemas.microsoft.com/office/drawing/2014/main" id="{7820A05E-DEF6-4F03-B28E-F10E1812D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4" name="Picture 1761" descr="spacer">
          <a:extLst>
            <a:ext uri="{FF2B5EF4-FFF2-40B4-BE49-F238E27FC236}">
              <a16:creationId xmlns:a16="http://schemas.microsoft.com/office/drawing/2014/main" id="{7327D072-0D2B-4930-B42C-07695D16A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5" name="Picture 1762" descr="spacer">
          <a:extLst>
            <a:ext uri="{FF2B5EF4-FFF2-40B4-BE49-F238E27FC236}">
              <a16:creationId xmlns:a16="http://schemas.microsoft.com/office/drawing/2014/main" id="{FED6FEF2-70FA-4EAA-9DB2-A84637ED3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6" name="Picture 1763" descr="spacer">
          <a:extLst>
            <a:ext uri="{FF2B5EF4-FFF2-40B4-BE49-F238E27FC236}">
              <a16:creationId xmlns:a16="http://schemas.microsoft.com/office/drawing/2014/main" id="{74981E06-2091-4546-AD2B-C464412D9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7" name="Picture 1764" descr="spacer">
          <a:extLst>
            <a:ext uri="{FF2B5EF4-FFF2-40B4-BE49-F238E27FC236}">
              <a16:creationId xmlns:a16="http://schemas.microsoft.com/office/drawing/2014/main" id="{357FBC66-7340-4518-9378-5FAE4C82D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8" name="Picture 1765" descr="spacer">
          <a:extLst>
            <a:ext uri="{FF2B5EF4-FFF2-40B4-BE49-F238E27FC236}">
              <a16:creationId xmlns:a16="http://schemas.microsoft.com/office/drawing/2014/main" id="{30C7E2EF-C2A3-43FA-ADED-702E5E73B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29" name="Picture 7919" descr="spacer">
          <a:extLst>
            <a:ext uri="{FF2B5EF4-FFF2-40B4-BE49-F238E27FC236}">
              <a16:creationId xmlns:a16="http://schemas.microsoft.com/office/drawing/2014/main" id="{E2D59808-CDC6-4B9A-B6C7-54A3A0FE4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0" name="Picture 7920" descr="spacer">
          <a:extLst>
            <a:ext uri="{FF2B5EF4-FFF2-40B4-BE49-F238E27FC236}">
              <a16:creationId xmlns:a16="http://schemas.microsoft.com/office/drawing/2014/main" id="{E9F3A160-ED46-4C5B-86FF-45D6F2F4E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1" name="Picture 7921" descr="spacer">
          <a:extLst>
            <a:ext uri="{FF2B5EF4-FFF2-40B4-BE49-F238E27FC236}">
              <a16:creationId xmlns:a16="http://schemas.microsoft.com/office/drawing/2014/main" id="{580C532D-B44F-45BD-8A11-1BB68D347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2" name="Picture 7922" descr="spacer">
          <a:extLst>
            <a:ext uri="{FF2B5EF4-FFF2-40B4-BE49-F238E27FC236}">
              <a16:creationId xmlns:a16="http://schemas.microsoft.com/office/drawing/2014/main" id="{EF7E9C5E-C023-4DD1-86BF-769F04F46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3" name="Picture 7923" descr="spacer">
          <a:extLst>
            <a:ext uri="{FF2B5EF4-FFF2-40B4-BE49-F238E27FC236}">
              <a16:creationId xmlns:a16="http://schemas.microsoft.com/office/drawing/2014/main" id="{A9505C91-0E50-447E-BF5B-F7F18F029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4" name="Picture 7924" descr="spacer">
          <a:extLst>
            <a:ext uri="{FF2B5EF4-FFF2-40B4-BE49-F238E27FC236}">
              <a16:creationId xmlns:a16="http://schemas.microsoft.com/office/drawing/2014/main" id="{09C315FD-CC64-4A2A-A276-8A1B0945E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5" name="Picture 1252" descr="spacer">
          <a:extLst>
            <a:ext uri="{FF2B5EF4-FFF2-40B4-BE49-F238E27FC236}">
              <a16:creationId xmlns:a16="http://schemas.microsoft.com/office/drawing/2014/main" id="{22D6EA24-B9A9-456E-97D4-C91BAC7D2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6" name="Picture 1253" descr="spacer">
          <a:extLst>
            <a:ext uri="{FF2B5EF4-FFF2-40B4-BE49-F238E27FC236}">
              <a16:creationId xmlns:a16="http://schemas.microsoft.com/office/drawing/2014/main" id="{68706F68-6EDE-4FBC-8736-E6D214B1C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7" name="Picture 1406" descr="spacer">
          <a:extLst>
            <a:ext uri="{FF2B5EF4-FFF2-40B4-BE49-F238E27FC236}">
              <a16:creationId xmlns:a16="http://schemas.microsoft.com/office/drawing/2014/main" id="{9ED9A172-920B-4E4F-8A95-DB6357296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8" name="Picture 1407" descr="spacer">
          <a:extLst>
            <a:ext uri="{FF2B5EF4-FFF2-40B4-BE49-F238E27FC236}">
              <a16:creationId xmlns:a16="http://schemas.microsoft.com/office/drawing/2014/main" id="{7529F5DE-07EF-4C22-8139-2D7A898B7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39" name="Picture 1418" descr="spacer">
          <a:extLst>
            <a:ext uri="{FF2B5EF4-FFF2-40B4-BE49-F238E27FC236}">
              <a16:creationId xmlns:a16="http://schemas.microsoft.com/office/drawing/2014/main" id="{C9E4F894-9DB4-4134-B471-F17437A06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40" name="Picture 1419" descr="spacer">
          <a:extLst>
            <a:ext uri="{FF2B5EF4-FFF2-40B4-BE49-F238E27FC236}">
              <a16:creationId xmlns:a16="http://schemas.microsoft.com/office/drawing/2014/main" id="{4BDBD6F3-644B-478B-89B3-79B94F3F0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41" name="Picture 1750" descr="spacer">
          <a:extLst>
            <a:ext uri="{FF2B5EF4-FFF2-40B4-BE49-F238E27FC236}">
              <a16:creationId xmlns:a16="http://schemas.microsoft.com/office/drawing/2014/main" id="{267BC5FF-CD20-4D01-9E15-F455FBE1C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42" name="Picture 1751" descr="spacer">
          <a:extLst>
            <a:ext uri="{FF2B5EF4-FFF2-40B4-BE49-F238E27FC236}">
              <a16:creationId xmlns:a16="http://schemas.microsoft.com/office/drawing/2014/main" id="{863224B2-B019-40B5-90E2-D17590732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43" name="Picture 1752" descr="spacer">
          <a:extLst>
            <a:ext uri="{FF2B5EF4-FFF2-40B4-BE49-F238E27FC236}">
              <a16:creationId xmlns:a16="http://schemas.microsoft.com/office/drawing/2014/main" id="{D832B28C-6AE9-4706-9366-45BEB3282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44" name="Picture 1753" descr="spacer">
          <a:extLst>
            <a:ext uri="{FF2B5EF4-FFF2-40B4-BE49-F238E27FC236}">
              <a16:creationId xmlns:a16="http://schemas.microsoft.com/office/drawing/2014/main" id="{C1541C2A-BE28-4212-8399-6DDF9A3FC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45" name="Picture 1754" descr="spacer">
          <a:extLst>
            <a:ext uri="{FF2B5EF4-FFF2-40B4-BE49-F238E27FC236}">
              <a16:creationId xmlns:a16="http://schemas.microsoft.com/office/drawing/2014/main" id="{9AF23D1A-E19F-43CE-914D-C9B1A6DB2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46" name="Picture 1755" descr="spacer">
          <a:extLst>
            <a:ext uri="{FF2B5EF4-FFF2-40B4-BE49-F238E27FC236}">
              <a16:creationId xmlns:a16="http://schemas.microsoft.com/office/drawing/2014/main" id="{0F9E154D-9328-4D79-8E87-5F8E9C064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147" name="Picture 1756" descr="spacer">
          <a:extLst>
            <a:ext uri="{FF2B5EF4-FFF2-40B4-BE49-F238E27FC236}">
              <a16:creationId xmlns:a16="http://schemas.microsoft.com/office/drawing/2014/main" id="{EC1E7A37-8F8A-487F-AC3A-B92C1D98A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60" name="Picture 1757" descr="spacer">
          <a:extLst>
            <a:ext uri="{FF2B5EF4-FFF2-40B4-BE49-F238E27FC236}">
              <a16:creationId xmlns:a16="http://schemas.microsoft.com/office/drawing/2014/main" id="{BC466502-F79A-434E-AEA8-3FD0BD958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61" name="Picture 1758" descr="spacer">
          <a:extLst>
            <a:ext uri="{FF2B5EF4-FFF2-40B4-BE49-F238E27FC236}">
              <a16:creationId xmlns:a16="http://schemas.microsoft.com/office/drawing/2014/main" id="{1AF51FE6-F817-47EF-99EA-AD21463A8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62" name="Picture 1759" descr="spacer">
          <a:extLst>
            <a:ext uri="{FF2B5EF4-FFF2-40B4-BE49-F238E27FC236}">
              <a16:creationId xmlns:a16="http://schemas.microsoft.com/office/drawing/2014/main" id="{FA0011DC-43B5-4E9C-AF8D-9C2BC258C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263" name="Picture 1760" descr="spacer">
          <a:extLst>
            <a:ext uri="{FF2B5EF4-FFF2-40B4-BE49-F238E27FC236}">
              <a16:creationId xmlns:a16="http://schemas.microsoft.com/office/drawing/2014/main" id="{0CE708EC-C6EB-4404-A790-CECDC1149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76" name="Picture 1761" descr="spacer">
          <a:extLst>
            <a:ext uri="{FF2B5EF4-FFF2-40B4-BE49-F238E27FC236}">
              <a16:creationId xmlns:a16="http://schemas.microsoft.com/office/drawing/2014/main" id="{56DD3209-7210-4F7C-8AEC-D1AF0416D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77" name="Picture 1762" descr="spacer">
          <a:extLst>
            <a:ext uri="{FF2B5EF4-FFF2-40B4-BE49-F238E27FC236}">
              <a16:creationId xmlns:a16="http://schemas.microsoft.com/office/drawing/2014/main" id="{21C3316C-0A2C-4C9D-98D0-BBA79A968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78" name="Picture 1763" descr="spacer">
          <a:extLst>
            <a:ext uri="{FF2B5EF4-FFF2-40B4-BE49-F238E27FC236}">
              <a16:creationId xmlns:a16="http://schemas.microsoft.com/office/drawing/2014/main" id="{A71EDE39-6B4F-4558-940E-7440379F6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79" name="Picture 1764" descr="spacer">
          <a:extLst>
            <a:ext uri="{FF2B5EF4-FFF2-40B4-BE49-F238E27FC236}">
              <a16:creationId xmlns:a16="http://schemas.microsoft.com/office/drawing/2014/main" id="{1A36E49B-B36D-4980-B958-F615CF2CF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80" name="Picture 1765" descr="spacer">
          <a:extLst>
            <a:ext uri="{FF2B5EF4-FFF2-40B4-BE49-F238E27FC236}">
              <a16:creationId xmlns:a16="http://schemas.microsoft.com/office/drawing/2014/main" id="{509657ED-12F9-4316-A43A-3A5000873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81" name="Picture 7919" descr="spacer">
          <a:extLst>
            <a:ext uri="{FF2B5EF4-FFF2-40B4-BE49-F238E27FC236}">
              <a16:creationId xmlns:a16="http://schemas.microsoft.com/office/drawing/2014/main" id="{3FF7D945-F82F-43B4-8AD0-0B6DDD927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82" name="Picture 7920" descr="spacer">
          <a:extLst>
            <a:ext uri="{FF2B5EF4-FFF2-40B4-BE49-F238E27FC236}">
              <a16:creationId xmlns:a16="http://schemas.microsoft.com/office/drawing/2014/main" id="{619048D6-6DAA-47B0-B01A-6BCD500DA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383" name="Picture 7921" descr="spacer">
          <a:extLst>
            <a:ext uri="{FF2B5EF4-FFF2-40B4-BE49-F238E27FC236}">
              <a16:creationId xmlns:a16="http://schemas.microsoft.com/office/drawing/2014/main" id="{F1599F58-EEB6-4236-8C20-4F91D2A76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96" name="Picture 7922" descr="spacer">
          <a:extLst>
            <a:ext uri="{FF2B5EF4-FFF2-40B4-BE49-F238E27FC236}">
              <a16:creationId xmlns:a16="http://schemas.microsoft.com/office/drawing/2014/main" id="{B2178E43-1538-4291-BF2A-105814FF2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97" name="Picture 7923" descr="spacer">
          <a:extLst>
            <a:ext uri="{FF2B5EF4-FFF2-40B4-BE49-F238E27FC236}">
              <a16:creationId xmlns:a16="http://schemas.microsoft.com/office/drawing/2014/main" id="{5AD66D89-3CB4-4BAC-AB14-334E5402A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98" name="Picture 7924" descr="spacer">
          <a:extLst>
            <a:ext uri="{FF2B5EF4-FFF2-40B4-BE49-F238E27FC236}">
              <a16:creationId xmlns:a16="http://schemas.microsoft.com/office/drawing/2014/main" id="{A7DF42F2-4262-4588-91FA-237FAB015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499" name="Picture 1252" descr="spacer">
          <a:extLst>
            <a:ext uri="{FF2B5EF4-FFF2-40B4-BE49-F238E27FC236}">
              <a16:creationId xmlns:a16="http://schemas.microsoft.com/office/drawing/2014/main" id="{B6FB4978-9230-4E50-9151-CFA615B80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500" name="Picture 1253" descr="spacer">
          <a:extLst>
            <a:ext uri="{FF2B5EF4-FFF2-40B4-BE49-F238E27FC236}">
              <a16:creationId xmlns:a16="http://schemas.microsoft.com/office/drawing/2014/main" id="{4165C41D-C21F-4FC2-8EFE-E3B5EC526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771705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01" name="Picture 1406" descr="spacer">
          <a:extLst>
            <a:ext uri="{FF2B5EF4-FFF2-40B4-BE49-F238E27FC236}">
              <a16:creationId xmlns:a16="http://schemas.microsoft.com/office/drawing/2014/main" id="{58CC753F-BA6C-49F7-90DE-0C04FFE85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02" name="Picture 1407" descr="spacer">
          <a:extLst>
            <a:ext uri="{FF2B5EF4-FFF2-40B4-BE49-F238E27FC236}">
              <a16:creationId xmlns:a16="http://schemas.microsoft.com/office/drawing/2014/main" id="{D9911C74-F7A4-400B-9C06-61E0142C9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03" name="Picture 1418" descr="spacer">
          <a:extLst>
            <a:ext uri="{FF2B5EF4-FFF2-40B4-BE49-F238E27FC236}">
              <a16:creationId xmlns:a16="http://schemas.microsoft.com/office/drawing/2014/main" id="{4E7CA810-2CC1-4936-85C4-6DF55E65A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04" name="Picture 1419" descr="spacer">
          <a:extLst>
            <a:ext uri="{FF2B5EF4-FFF2-40B4-BE49-F238E27FC236}">
              <a16:creationId xmlns:a16="http://schemas.microsoft.com/office/drawing/2014/main" id="{077FBCA4-A3E0-499C-932F-38343BE13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05" name="Picture 1750" descr="spacer">
          <a:extLst>
            <a:ext uri="{FF2B5EF4-FFF2-40B4-BE49-F238E27FC236}">
              <a16:creationId xmlns:a16="http://schemas.microsoft.com/office/drawing/2014/main" id="{0CECE37B-7FF0-42D8-81B4-96E1AA92F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06" name="Picture 1751" descr="spacer">
          <a:extLst>
            <a:ext uri="{FF2B5EF4-FFF2-40B4-BE49-F238E27FC236}">
              <a16:creationId xmlns:a16="http://schemas.microsoft.com/office/drawing/2014/main" id="{C8070B74-E288-4823-9A2C-7B0C6BC87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07" name="Picture 1752" descr="spacer">
          <a:extLst>
            <a:ext uri="{FF2B5EF4-FFF2-40B4-BE49-F238E27FC236}">
              <a16:creationId xmlns:a16="http://schemas.microsoft.com/office/drawing/2014/main" id="{37207604-9062-4BCF-AD70-624342E31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08" name="Picture 1753" descr="spacer">
          <a:extLst>
            <a:ext uri="{FF2B5EF4-FFF2-40B4-BE49-F238E27FC236}">
              <a16:creationId xmlns:a16="http://schemas.microsoft.com/office/drawing/2014/main" id="{2AB45800-B7D4-4AFA-A84F-5738A8AAD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09" name="Picture 1754" descr="spacer">
          <a:extLst>
            <a:ext uri="{FF2B5EF4-FFF2-40B4-BE49-F238E27FC236}">
              <a16:creationId xmlns:a16="http://schemas.microsoft.com/office/drawing/2014/main" id="{DD8B7A12-A8C1-4B69-994A-8DD8F683F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0" name="Picture 1755" descr="spacer">
          <a:extLst>
            <a:ext uri="{FF2B5EF4-FFF2-40B4-BE49-F238E27FC236}">
              <a16:creationId xmlns:a16="http://schemas.microsoft.com/office/drawing/2014/main" id="{802FA3DF-E816-4124-B4D1-F2B026704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1" name="Picture 1756" descr="spacer">
          <a:extLst>
            <a:ext uri="{FF2B5EF4-FFF2-40B4-BE49-F238E27FC236}">
              <a16:creationId xmlns:a16="http://schemas.microsoft.com/office/drawing/2014/main" id="{A5F45F26-E311-4FE4-9B05-832E4FBA9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2" name="Picture 1757" descr="spacer">
          <a:extLst>
            <a:ext uri="{FF2B5EF4-FFF2-40B4-BE49-F238E27FC236}">
              <a16:creationId xmlns:a16="http://schemas.microsoft.com/office/drawing/2014/main" id="{E23C25F0-9EE1-4797-8FFB-7D0586041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3" name="Picture 1758" descr="spacer">
          <a:extLst>
            <a:ext uri="{FF2B5EF4-FFF2-40B4-BE49-F238E27FC236}">
              <a16:creationId xmlns:a16="http://schemas.microsoft.com/office/drawing/2014/main" id="{C75FB8A7-4E5A-4741-980C-7667539BA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4" name="Picture 1759" descr="spacer">
          <a:extLst>
            <a:ext uri="{FF2B5EF4-FFF2-40B4-BE49-F238E27FC236}">
              <a16:creationId xmlns:a16="http://schemas.microsoft.com/office/drawing/2014/main" id="{5B4847FF-3FD6-4DAB-A8D9-E07CCD222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5" name="Picture 1760" descr="spacer">
          <a:extLst>
            <a:ext uri="{FF2B5EF4-FFF2-40B4-BE49-F238E27FC236}">
              <a16:creationId xmlns:a16="http://schemas.microsoft.com/office/drawing/2014/main" id="{9AEBAB76-39DA-4886-8EAD-BD285FCC6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6" name="Picture 1761" descr="spacer">
          <a:extLst>
            <a:ext uri="{FF2B5EF4-FFF2-40B4-BE49-F238E27FC236}">
              <a16:creationId xmlns:a16="http://schemas.microsoft.com/office/drawing/2014/main" id="{7E60013E-776D-43AE-9E3E-C971BE0D7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7" name="Picture 1762" descr="spacer">
          <a:extLst>
            <a:ext uri="{FF2B5EF4-FFF2-40B4-BE49-F238E27FC236}">
              <a16:creationId xmlns:a16="http://schemas.microsoft.com/office/drawing/2014/main" id="{2CF14B68-916D-470F-862F-8CA0A432D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8" name="Picture 1763" descr="spacer">
          <a:extLst>
            <a:ext uri="{FF2B5EF4-FFF2-40B4-BE49-F238E27FC236}">
              <a16:creationId xmlns:a16="http://schemas.microsoft.com/office/drawing/2014/main" id="{034B0134-484D-41C5-BE9C-6E45A9387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19" name="Picture 1764" descr="spacer">
          <a:extLst>
            <a:ext uri="{FF2B5EF4-FFF2-40B4-BE49-F238E27FC236}">
              <a16:creationId xmlns:a16="http://schemas.microsoft.com/office/drawing/2014/main" id="{0035EACE-04BC-4CF8-A32D-D1030F6E1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0" name="Picture 1765" descr="spacer">
          <a:extLst>
            <a:ext uri="{FF2B5EF4-FFF2-40B4-BE49-F238E27FC236}">
              <a16:creationId xmlns:a16="http://schemas.microsoft.com/office/drawing/2014/main" id="{F428CCB5-9CB9-46A1-9FEB-9FFCF3B30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1" name="Picture 7919" descr="spacer">
          <a:extLst>
            <a:ext uri="{FF2B5EF4-FFF2-40B4-BE49-F238E27FC236}">
              <a16:creationId xmlns:a16="http://schemas.microsoft.com/office/drawing/2014/main" id="{6146DEFF-A9E2-4EB4-A9A7-C7277055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2" name="Picture 7920" descr="spacer">
          <a:extLst>
            <a:ext uri="{FF2B5EF4-FFF2-40B4-BE49-F238E27FC236}">
              <a16:creationId xmlns:a16="http://schemas.microsoft.com/office/drawing/2014/main" id="{1B3C31B1-DADA-414E-A854-5097FDB90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3" name="Picture 7921" descr="spacer">
          <a:extLst>
            <a:ext uri="{FF2B5EF4-FFF2-40B4-BE49-F238E27FC236}">
              <a16:creationId xmlns:a16="http://schemas.microsoft.com/office/drawing/2014/main" id="{93EDAF9A-510B-4288-850D-60D633EF2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4" name="Picture 7922" descr="spacer">
          <a:extLst>
            <a:ext uri="{FF2B5EF4-FFF2-40B4-BE49-F238E27FC236}">
              <a16:creationId xmlns:a16="http://schemas.microsoft.com/office/drawing/2014/main" id="{09375F1D-55AF-4845-B06A-1E771C923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5" name="Picture 7923" descr="spacer">
          <a:extLst>
            <a:ext uri="{FF2B5EF4-FFF2-40B4-BE49-F238E27FC236}">
              <a16:creationId xmlns:a16="http://schemas.microsoft.com/office/drawing/2014/main" id="{002D6A52-FBAB-4296-B1B0-2F9DE02F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6" name="Picture 7924" descr="spacer">
          <a:extLst>
            <a:ext uri="{FF2B5EF4-FFF2-40B4-BE49-F238E27FC236}">
              <a16:creationId xmlns:a16="http://schemas.microsoft.com/office/drawing/2014/main" id="{67AE31BF-AE62-4F22-B6A0-16E2B1DE7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7" name="Picture 1252" descr="spacer">
          <a:extLst>
            <a:ext uri="{FF2B5EF4-FFF2-40B4-BE49-F238E27FC236}">
              <a16:creationId xmlns:a16="http://schemas.microsoft.com/office/drawing/2014/main" id="{4A2791FE-1AA1-4ED6-87BF-CECC78DD5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8" name="Picture 1253" descr="spacer">
          <a:extLst>
            <a:ext uri="{FF2B5EF4-FFF2-40B4-BE49-F238E27FC236}">
              <a16:creationId xmlns:a16="http://schemas.microsoft.com/office/drawing/2014/main" id="{90358CD7-1012-411E-AC86-D555C9027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29" name="Picture 1406" descr="spacer">
          <a:extLst>
            <a:ext uri="{FF2B5EF4-FFF2-40B4-BE49-F238E27FC236}">
              <a16:creationId xmlns:a16="http://schemas.microsoft.com/office/drawing/2014/main" id="{478CD66B-B5E4-4DF3-ABF1-BDB652A89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0" name="Picture 1407" descr="spacer">
          <a:extLst>
            <a:ext uri="{FF2B5EF4-FFF2-40B4-BE49-F238E27FC236}">
              <a16:creationId xmlns:a16="http://schemas.microsoft.com/office/drawing/2014/main" id="{A786594E-E53A-4AC4-8AB3-1CD33DF64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1" name="Picture 1418" descr="spacer">
          <a:extLst>
            <a:ext uri="{FF2B5EF4-FFF2-40B4-BE49-F238E27FC236}">
              <a16:creationId xmlns:a16="http://schemas.microsoft.com/office/drawing/2014/main" id="{7ED4C817-CCA4-45E9-8E2A-D9621B7AA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2" name="Picture 1419" descr="spacer">
          <a:extLst>
            <a:ext uri="{FF2B5EF4-FFF2-40B4-BE49-F238E27FC236}">
              <a16:creationId xmlns:a16="http://schemas.microsoft.com/office/drawing/2014/main" id="{A737705A-FE7B-461E-B365-3F68ACA17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3" name="Picture 1750" descr="spacer">
          <a:extLst>
            <a:ext uri="{FF2B5EF4-FFF2-40B4-BE49-F238E27FC236}">
              <a16:creationId xmlns:a16="http://schemas.microsoft.com/office/drawing/2014/main" id="{9E0CD7AD-E61E-4D68-B4F8-7C312F21D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4" name="Picture 1751" descr="spacer">
          <a:extLst>
            <a:ext uri="{FF2B5EF4-FFF2-40B4-BE49-F238E27FC236}">
              <a16:creationId xmlns:a16="http://schemas.microsoft.com/office/drawing/2014/main" id="{70AE9955-69DD-46DA-ADC8-C5F1BB70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5" name="Picture 1752" descr="spacer">
          <a:extLst>
            <a:ext uri="{FF2B5EF4-FFF2-40B4-BE49-F238E27FC236}">
              <a16:creationId xmlns:a16="http://schemas.microsoft.com/office/drawing/2014/main" id="{E09D4DF5-476F-491F-9EBD-43B5F22EA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6" name="Picture 1753" descr="spacer">
          <a:extLst>
            <a:ext uri="{FF2B5EF4-FFF2-40B4-BE49-F238E27FC236}">
              <a16:creationId xmlns:a16="http://schemas.microsoft.com/office/drawing/2014/main" id="{BBB7E0ED-4A3A-4374-836B-3784F1C0B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7" name="Picture 1754" descr="spacer">
          <a:extLst>
            <a:ext uri="{FF2B5EF4-FFF2-40B4-BE49-F238E27FC236}">
              <a16:creationId xmlns:a16="http://schemas.microsoft.com/office/drawing/2014/main" id="{82817633-8A91-4D01-A30B-8C1710D2F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8" name="Picture 1755" descr="spacer">
          <a:extLst>
            <a:ext uri="{FF2B5EF4-FFF2-40B4-BE49-F238E27FC236}">
              <a16:creationId xmlns:a16="http://schemas.microsoft.com/office/drawing/2014/main" id="{CCC6B2B5-83D2-4358-98C5-3A14FBCCF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39" name="Picture 1756" descr="spacer">
          <a:extLst>
            <a:ext uri="{FF2B5EF4-FFF2-40B4-BE49-F238E27FC236}">
              <a16:creationId xmlns:a16="http://schemas.microsoft.com/office/drawing/2014/main" id="{8552B06A-427E-47B1-8EEF-3EC322B68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0" name="Picture 1757" descr="spacer">
          <a:extLst>
            <a:ext uri="{FF2B5EF4-FFF2-40B4-BE49-F238E27FC236}">
              <a16:creationId xmlns:a16="http://schemas.microsoft.com/office/drawing/2014/main" id="{072EF3A9-8B4C-4657-961D-F716B96CB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1" name="Picture 1758" descr="spacer">
          <a:extLst>
            <a:ext uri="{FF2B5EF4-FFF2-40B4-BE49-F238E27FC236}">
              <a16:creationId xmlns:a16="http://schemas.microsoft.com/office/drawing/2014/main" id="{6C3891E8-F83E-4237-BF8F-FC4EEC23F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2" name="Picture 1759" descr="spacer">
          <a:extLst>
            <a:ext uri="{FF2B5EF4-FFF2-40B4-BE49-F238E27FC236}">
              <a16:creationId xmlns:a16="http://schemas.microsoft.com/office/drawing/2014/main" id="{4DD2D9B2-0ED4-4B61-966A-4FB4C1D8A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3" name="Picture 1760" descr="spacer">
          <a:extLst>
            <a:ext uri="{FF2B5EF4-FFF2-40B4-BE49-F238E27FC236}">
              <a16:creationId xmlns:a16="http://schemas.microsoft.com/office/drawing/2014/main" id="{AE34AC84-CF29-448B-BFA6-64733C255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4" name="Picture 1761" descr="spacer">
          <a:extLst>
            <a:ext uri="{FF2B5EF4-FFF2-40B4-BE49-F238E27FC236}">
              <a16:creationId xmlns:a16="http://schemas.microsoft.com/office/drawing/2014/main" id="{04411760-C408-4F64-A448-27AAE9B85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5" name="Picture 1762" descr="spacer">
          <a:extLst>
            <a:ext uri="{FF2B5EF4-FFF2-40B4-BE49-F238E27FC236}">
              <a16:creationId xmlns:a16="http://schemas.microsoft.com/office/drawing/2014/main" id="{13A3AFC0-FF9A-4B9A-B7CA-AD74BCEC6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6" name="Picture 1763" descr="spacer">
          <a:extLst>
            <a:ext uri="{FF2B5EF4-FFF2-40B4-BE49-F238E27FC236}">
              <a16:creationId xmlns:a16="http://schemas.microsoft.com/office/drawing/2014/main" id="{37D2B480-42E4-45DD-8196-23A6B3F07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7" name="Picture 1764" descr="spacer">
          <a:extLst>
            <a:ext uri="{FF2B5EF4-FFF2-40B4-BE49-F238E27FC236}">
              <a16:creationId xmlns:a16="http://schemas.microsoft.com/office/drawing/2014/main" id="{AB5051E9-97CE-4597-94CE-99AFF9009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8" name="Picture 1765" descr="spacer">
          <a:extLst>
            <a:ext uri="{FF2B5EF4-FFF2-40B4-BE49-F238E27FC236}">
              <a16:creationId xmlns:a16="http://schemas.microsoft.com/office/drawing/2014/main" id="{13D55397-BEA4-4BD2-888F-5D0B9029E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49" name="Picture 7919" descr="spacer">
          <a:extLst>
            <a:ext uri="{FF2B5EF4-FFF2-40B4-BE49-F238E27FC236}">
              <a16:creationId xmlns:a16="http://schemas.microsoft.com/office/drawing/2014/main" id="{BA8D80FE-7AF1-45CD-90CE-411B9BA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50" name="Picture 7920" descr="spacer">
          <a:extLst>
            <a:ext uri="{FF2B5EF4-FFF2-40B4-BE49-F238E27FC236}">
              <a16:creationId xmlns:a16="http://schemas.microsoft.com/office/drawing/2014/main" id="{D7E42E56-CC92-41C2-90C6-D2400DDD6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51" name="Picture 7921" descr="spacer">
          <a:extLst>
            <a:ext uri="{FF2B5EF4-FFF2-40B4-BE49-F238E27FC236}">
              <a16:creationId xmlns:a16="http://schemas.microsoft.com/office/drawing/2014/main" id="{F640B8D1-6EA5-4F89-9417-A36DC2D12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52" name="Picture 7922" descr="spacer">
          <a:extLst>
            <a:ext uri="{FF2B5EF4-FFF2-40B4-BE49-F238E27FC236}">
              <a16:creationId xmlns:a16="http://schemas.microsoft.com/office/drawing/2014/main" id="{B40E83DB-EEE5-49AA-B4E9-99E1D342F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53" name="Picture 7923" descr="spacer">
          <a:extLst>
            <a:ext uri="{FF2B5EF4-FFF2-40B4-BE49-F238E27FC236}">
              <a16:creationId xmlns:a16="http://schemas.microsoft.com/office/drawing/2014/main" id="{B1C42484-02FE-4B28-B6BD-3EA8E5C41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54" name="Picture 7924" descr="spacer">
          <a:extLst>
            <a:ext uri="{FF2B5EF4-FFF2-40B4-BE49-F238E27FC236}">
              <a16:creationId xmlns:a16="http://schemas.microsoft.com/office/drawing/2014/main" id="{A8B3130B-1B58-4F91-AC75-5133C311A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55" name="Picture 1252" descr="spacer">
          <a:extLst>
            <a:ext uri="{FF2B5EF4-FFF2-40B4-BE49-F238E27FC236}">
              <a16:creationId xmlns:a16="http://schemas.microsoft.com/office/drawing/2014/main" id="{9CEFEA96-305F-4658-8019-FEF39891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877</xdr:row>
      <xdr:rowOff>0</xdr:rowOff>
    </xdr:from>
    <xdr:ext cx="47625" cy="9525"/>
    <xdr:pic>
      <xdr:nvPicPr>
        <xdr:cNvPr id="5556" name="Picture 1253" descr="spacer">
          <a:extLst>
            <a:ext uri="{FF2B5EF4-FFF2-40B4-BE49-F238E27FC236}">
              <a16:creationId xmlns:a16="http://schemas.microsoft.com/office/drawing/2014/main" id="{7D60288A-6931-4164-80DC-1BE382419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43269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57" name="Picture 1406" descr="spacer">
          <a:extLst>
            <a:ext uri="{FF2B5EF4-FFF2-40B4-BE49-F238E27FC236}">
              <a16:creationId xmlns:a16="http://schemas.microsoft.com/office/drawing/2014/main" id="{20D88DC1-D3C2-4569-85C3-59C0D58A2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58" name="Picture 1407" descr="spacer">
          <a:extLst>
            <a:ext uri="{FF2B5EF4-FFF2-40B4-BE49-F238E27FC236}">
              <a16:creationId xmlns:a16="http://schemas.microsoft.com/office/drawing/2014/main" id="{021F641F-3410-4A13-969E-67BE16349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59" name="Picture 1418" descr="spacer">
          <a:extLst>
            <a:ext uri="{FF2B5EF4-FFF2-40B4-BE49-F238E27FC236}">
              <a16:creationId xmlns:a16="http://schemas.microsoft.com/office/drawing/2014/main" id="{600EDD3F-59A5-4D39-988C-73D8329BA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0" name="Picture 1419" descr="spacer">
          <a:extLst>
            <a:ext uri="{FF2B5EF4-FFF2-40B4-BE49-F238E27FC236}">
              <a16:creationId xmlns:a16="http://schemas.microsoft.com/office/drawing/2014/main" id="{4DBBC06B-775A-4042-B5D7-79AE6CEFA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1" name="Picture 1750" descr="spacer">
          <a:extLst>
            <a:ext uri="{FF2B5EF4-FFF2-40B4-BE49-F238E27FC236}">
              <a16:creationId xmlns:a16="http://schemas.microsoft.com/office/drawing/2014/main" id="{BB57DC29-D975-405A-8A73-1C9B71757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2" name="Picture 1751" descr="spacer">
          <a:extLst>
            <a:ext uri="{FF2B5EF4-FFF2-40B4-BE49-F238E27FC236}">
              <a16:creationId xmlns:a16="http://schemas.microsoft.com/office/drawing/2014/main" id="{9CB646D1-D03E-4A74-9C04-E3CDCFC7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3" name="Picture 1752" descr="spacer">
          <a:extLst>
            <a:ext uri="{FF2B5EF4-FFF2-40B4-BE49-F238E27FC236}">
              <a16:creationId xmlns:a16="http://schemas.microsoft.com/office/drawing/2014/main" id="{C606777B-5996-4A7B-8373-305AC157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4" name="Picture 1753" descr="spacer">
          <a:extLst>
            <a:ext uri="{FF2B5EF4-FFF2-40B4-BE49-F238E27FC236}">
              <a16:creationId xmlns:a16="http://schemas.microsoft.com/office/drawing/2014/main" id="{AA6A3DCE-F310-42C9-8037-38E873B7B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5" name="Picture 1754" descr="spacer">
          <a:extLst>
            <a:ext uri="{FF2B5EF4-FFF2-40B4-BE49-F238E27FC236}">
              <a16:creationId xmlns:a16="http://schemas.microsoft.com/office/drawing/2014/main" id="{2EAA214D-CCE3-4C3B-B4CB-B3F967135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6" name="Picture 1755" descr="spacer">
          <a:extLst>
            <a:ext uri="{FF2B5EF4-FFF2-40B4-BE49-F238E27FC236}">
              <a16:creationId xmlns:a16="http://schemas.microsoft.com/office/drawing/2014/main" id="{381B401E-38D8-436A-B742-17D76AAB3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7" name="Picture 1756" descr="spacer">
          <a:extLst>
            <a:ext uri="{FF2B5EF4-FFF2-40B4-BE49-F238E27FC236}">
              <a16:creationId xmlns:a16="http://schemas.microsoft.com/office/drawing/2014/main" id="{CAB1DD98-A2D9-4DB9-A1D5-BC1FF64AD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8" name="Picture 1757" descr="spacer">
          <a:extLst>
            <a:ext uri="{FF2B5EF4-FFF2-40B4-BE49-F238E27FC236}">
              <a16:creationId xmlns:a16="http://schemas.microsoft.com/office/drawing/2014/main" id="{D979CB24-E001-4135-8E04-990B32011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69" name="Picture 1758" descr="spacer">
          <a:extLst>
            <a:ext uri="{FF2B5EF4-FFF2-40B4-BE49-F238E27FC236}">
              <a16:creationId xmlns:a16="http://schemas.microsoft.com/office/drawing/2014/main" id="{4A24963A-FD54-427D-8EA3-90BAD5651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0" name="Picture 1759" descr="spacer">
          <a:extLst>
            <a:ext uri="{FF2B5EF4-FFF2-40B4-BE49-F238E27FC236}">
              <a16:creationId xmlns:a16="http://schemas.microsoft.com/office/drawing/2014/main" id="{C739CA78-8FDD-4F61-96E7-7D60910F8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1" name="Picture 1760" descr="spacer">
          <a:extLst>
            <a:ext uri="{FF2B5EF4-FFF2-40B4-BE49-F238E27FC236}">
              <a16:creationId xmlns:a16="http://schemas.microsoft.com/office/drawing/2014/main" id="{9C442BFF-58A7-4271-B85B-67613477B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2" name="Picture 1761" descr="spacer">
          <a:extLst>
            <a:ext uri="{FF2B5EF4-FFF2-40B4-BE49-F238E27FC236}">
              <a16:creationId xmlns:a16="http://schemas.microsoft.com/office/drawing/2014/main" id="{8D4AC287-8811-4931-8BC1-7AD43BCBD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3" name="Picture 1762" descr="spacer">
          <a:extLst>
            <a:ext uri="{FF2B5EF4-FFF2-40B4-BE49-F238E27FC236}">
              <a16:creationId xmlns:a16="http://schemas.microsoft.com/office/drawing/2014/main" id="{0DADE2E3-D0C9-42E4-A573-085CF3578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4" name="Picture 1763" descr="spacer">
          <a:extLst>
            <a:ext uri="{FF2B5EF4-FFF2-40B4-BE49-F238E27FC236}">
              <a16:creationId xmlns:a16="http://schemas.microsoft.com/office/drawing/2014/main" id="{F6022BCC-5DFD-4A8A-8964-21C728FF8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5" name="Picture 1764" descr="spacer">
          <a:extLst>
            <a:ext uri="{FF2B5EF4-FFF2-40B4-BE49-F238E27FC236}">
              <a16:creationId xmlns:a16="http://schemas.microsoft.com/office/drawing/2014/main" id="{754AA4FA-ABA6-4B3E-9107-51683CE24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6" name="Picture 1765" descr="spacer">
          <a:extLst>
            <a:ext uri="{FF2B5EF4-FFF2-40B4-BE49-F238E27FC236}">
              <a16:creationId xmlns:a16="http://schemas.microsoft.com/office/drawing/2014/main" id="{56C587D0-B27C-4FFC-BA23-F5A2A9B83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7" name="Picture 7919" descr="spacer">
          <a:extLst>
            <a:ext uri="{FF2B5EF4-FFF2-40B4-BE49-F238E27FC236}">
              <a16:creationId xmlns:a16="http://schemas.microsoft.com/office/drawing/2014/main" id="{95B8E0D2-D819-4F21-B356-EB2A40442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8" name="Picture 7920" descr="spacer">
          <a:extLst>
            <a:ext uri="{FF2B5EF4-FFF2-40B4-BE49-F238E27FC236}">
              <a16:creationId xmlns:a16="http://schemas.microsoft.com/office/drawing/2014/main" id="{7B7A3009-C2F8-44C9-9F5F-DD8ACDE7B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79" name="Picture 7921" descr="spacer">
          <a:extLst>
            <a:ext uri="{FF2B5EF4-FFF2-40B4-BE49-F238E27FC236}">
              <a16:creationId xmlns:a16="http://schemas.microsoft.com/office/drawing/2014/main" id="{EF5D1C2C-0C78-4ED0-819B-57E3D9E79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0" name="Picture 7922" descr="spacer">
          <a:extLst>
            <a:ext uri="{FF2B5EF4-FFF2-40B4-BE49-F238E27FC236}">
              <a16:creationId xmlns:a16="http://schemas.microsoft.com/office/drawing/2014/main" id="{B9AC9629-C100-4EC8-9346-2BBF48E8A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1" name="Picture 7923" descr="spacer">
          <a:extLst>
            <a:ext uri="{FF2B5EF4-FFF2-40B4-BE49-F238E27FC236}">
              <a16:creationId xmlns:a16="http://schemas.microsoft.com/office/drawing/2014/main" id="{A08EA25E-ECD2-4EEF-A4E3-5A3053810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2" name="Picture 7924" descr="spacer">
          <a:extLst>
            <a:ext uri="{FF2B5EF4-FFF2-40B4-BE49-F238E27FC236}">
              <a16:creationId xmlns:a16="http://schemas.microsoft.com/office/drawing/2014/main" id="{4FC697FE-7FD9-45E1-8168-77DC9DB6C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3" name="Picture 1252" descr="spacer">
          <a:extLst>
            <a:ext uri="{FF2B5EF4-FFF2-40B4-BE49-F238E27FC236}">
              <a16:creationId xmlns:a16="http://schemas.microsoft.com/office/drawing/2014/main" id="{94100F4B-C8F9-4D70-ACA9-6C659D502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4" name="Picture 1253" descr="spacer">
          <a:extLst>
            <a:ext uri="{FF2B5EF4-FFF2-40B4-BE49-F238E27FC236}">
              <a16:creationId xmlns:a16="http://schemas.microsoft.com/office/drawing/2014/main" id="{6E1DB97D-2B25-4DA3-A3EF-E3F8783E2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5" name="Picture 1406" descr="spacer">
          <a:extLst>
            <a:ext uri="{FF2B5EF4-FFF2-40B4-BE49-F238E27FC236}">
              <a16:creationId xmlns:a16="http://schemas.microsoft.com/office/drawing/2014/main" id="{23374814-2662-446E-A9FC-E2C8215B8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6" name="Picture 1407" descr="spacer">
          <a:extLst>
            <a:ext uri="{FF2B5EF4-FFF2-40B4-BE49-F238E27FC236}">
              <a16:creationId xmlns:a16="http://schemas.microsoft.com/office/drawing/2014/main" id="{19F83404-31A2-44B1-9740-51C9D7DE8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7" name="Picture 1418" descr="spacer">
          <a:extLst>
            <a:ext uri="{FF2B5EF4-FFF2-40B4-BE49-F238E27FC236}">
              <a16:creationId xmlns:a16="http://schemas.microsoft.com/office/drawing/2014/main" id="{164481B3-44A8-4090-B13E-253C1007D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8" name="Picture 1419" descr="spacer">
          <a:extLst>
            <a:ext uri="{FF2B5EF4-FFF2-40B4-BE49-F238E27FC236}">
              <a16:creationId xmlns:a16="http://schemas.microsoft.com/office/drawing/2014/main" id="{6765CD5F-E12F-48FC-908A-2EF513BD4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89" name="Picture 1750" descr="spacer">
          <a:extLst>
            <a:ext uri="{FF2B5EF4-FFF2-40B4-BE49-F238E27FC236}">
              <a16:creationId xmlns:a16="http://schemas.microsoft.com/office/drawing/2014/main" id="{8555F67F-EB39-48BD-B364-7CFD5888D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0" name="Picture 1751" descr="spacer">
          <a:extLst>
            <a:ext uri="{FF2B5EF4-FFF2-40B4-BE49-F238E27FC236}">
              <a16:creationId xmlns:a16="http://schemas.microsoft.com/office/drawing/2014/main" id="{32708DED-F91C-4222-8F2A-BF0CDE535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1" name="Picture 1752" descr="spacer">
          <a:extLst>
            <a:ext uri="{FF2B5EF4-FFF2-40B4-BE49-F238E27FC236}">
              <a16:creationId xmlns:a16="http://schemas.microsoft.com/office/drawing/2014/main" id="{1DB29D5B-F434-4B65-B3D6-38954F033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2" name="Picture 1753" descr="spacer">
          <a:extLst>
            <a:ext uri="{FF2B5EF4-FFF2-40B4-BE49-F238E27FC236}">
              <a16:creationId xmlns:a16="http://schemas.microsoft.com/office/drawing/2014/main" id="{884E9CA5-917B-46B1-8481-9A711196D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3" name="Picture 1754" descr="spacer">
          <a:extLst>
            <a:ext uri="{FF2B5EF4-FFF2-40B4-BE49-F238E27FC236}">
              <a16:creationId xmlns:a16="http://schemas.microsoft.com/office/drawing/2014/main" id="{FD8511A9-C33C-4F09-A084-E275F4CB3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4" name="Picture 1755" descr="spacer">
          <a:extLst>
            <a:ext uri="{FF2B5EF4-FFF2-40B4-BE49-F238E27FC236}">
              <a16:creationId xmlns:a16="http://schemas.microsoft.com/office/drawing/2014/main" id="{8528BE4F-9E22-44B7-9B3B-DA494E0A3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5" name="Picture 1756" descr="spacer">
          <a:extLst>
            <a:ext uri="{FF2B5EF4-FFF2-40B4-BE49-F238E27FC236}">
              <a16:creationId xmlns:a16="http://schemas.microsoft.com/office/drawing/2014/main" id="{FE895E73-E1D7-475A-975C-37DEB6770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6" name="Picture 1757" descr="spacer">
          <a:extLst>
            <a:ext uri="{FF2B5EF4-FFF2-40B4-BE49-F238E27FC236}">
              <a16:creationId xmlns:a16="http://schemas.microsoft.com/office/drawing/2014/main" id="{B0DDE29B-9D02-4E2D-9951-5523C5F3E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7" name="Picture 1758" descr="spacer">
          <a:extLst>
            <a:ext uri="{FF2B5EF4-FFF2-40B4-BE49-F238E27FC236}">
              <a16:creationId xmlns:a16="http://schemas.microsoft.com/office/drawing/2014/main" id="{4A819B9A-FF80-45AD-8FB2-BF6C4900E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8" name="Picture 1759" descr="spacer">
          <a:extLst>
            <a:ext uri="{FF2B5EF4-FFF2-40B4-BE49-F238E27FC236}">
              <a16:creationId xmlns:a16="http://schemas.microsoft.com/office/drawing/2014/main" id="{6AB7B9C8-2668-4E3E-B182-0DD475941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599" name="Picture 1760" descr="spacer">
          <a:extLst>
            <a:ext uri="{FF2B5EF4-FFF2-40B4-BE49-F238E27FC236}">
              <a16:creationId xmlns:a16="http://schemas.microsoft.com/office/drawing/2014/main" id="{7185AE28-BE48-4B7F-8750-84D6E6029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0" name="Picture 1761" descr="spacer">
          <a:extLst>
            <a:ext uri="{FF2B5EF4-FFF2-40B4-BE49-F238E27FC236}">
              <a16:creationId xmlns:a16="http://schemas.microsoft.com/office/drawing/2014/main" id="{78FD893A-0143-4882-85B3-16D964A5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1" name="Picture 1762" descr="spacer">
          <a:extLst>
            <a:ext uri="{FF2B5EF4-FFF2-40B4-BE49-F238E27FC236}">
              <a16:creationId xmlns:a16="http://schemas.microsoft.com/office/drawing/2014/main" id="{9BF9546F-EA16-4D57-8931-31118A2EA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2" name="Picture 1763" descr="spacer">
          <a:extLst>
            <a:ext uri="{FF2B5EF4-FFF2-40B4-BE49-F238E27FC236}">
              <a16:creationId xmlns:a16="http://schemas.microsoft.com/office/drawing/2014/main" id="{E1704C5D-54C8-4A05-AD37-DC7A92DFA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3" name="Picture 1764" descr="spacer">
          <a:extLst>
            <a:ext uri="{FF2B5EF4-FFF2-40B4-BE49-F238E27FC236}">
              <a16:creationId xmlns:a16="http://schemas.microsoft.com/office/drawing/2014/main" id="{F6BF4D55-95BB-4CAA-BD8F-9F26F0C0C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4" name="Picture 1765" descr="spacer">
          <a:extLst>
            <a:ext uri="{FF2B5EF4-FFF2-40B4-BE49-F238E27FC236}">
              <a16:creationId xmlns:a16="http://schemas.microsoft.com/office/drawing/2014/main" id="{521F1595-DFE2-4BC2-B2C1-FD766B67C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5" name="Picture 7919" descr="spacer">
          <a:extLst>
            <a:ext uri="{FF2B5EF4-FFF2-40B4-BE49-F238E27FC236}">
              <a16:creationId xmlns:a16="http://schemas.microsoft.com/office/drawing/2014/main" id="{48FA2B84-AC01-4521-8A9C-D343668C4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6" name="Picture 7920" descr="spacer">
          <a:extLst>
            <a:ext uri="{FF2B5EF4-FFF2-40B4-BE49-F238E27FC236}">
              <a16:creationId xmlns:a16="http://schemas.microsoft.com/office/drawing/2014/main" id="{3A182824-B092-4151-83E6-F4F2A2F5F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7" name="Picture 7921" descr="spacer">
          <a:extLst>
            <a:ext uri="{FF2B5EF4-FFF2-40B4-BE49-F238E27FC236}">
              <a16:creationId xmlns:a16="http://schemas.microsoft.com/office/drawing/2014/main" id="{897242D1-2D8D-4FD6-AEAE-23B339DEB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8" name="Picture 7922" descr="spacer">
          <a:extLst>
            <a:ext uri="{FF2B5EF4-FFF2-40B4-BE49-F238E27FC236}">
              <a16:creationId xmlns:a16="http://schemas.microsoft.com/office/drawing/2014/main" id="{17CA1F23-09C3-4B1D-9237-AE72DDBE9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09" name="Picture 7923" descr="spacer">
          <a:extLst>
            <a:ext uri="{FF2B5EF4-FFF2-40B4-BE49-F238E27FC236}">
              <a16:creationId xmlns:a16="http://schemas.microsoft.com/office/drawing/2014/main" id="{4DDF3E46-E2B3-48E7-A33A-77B38CEC5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10" name="Picture 7924" descr="spacer">
          <a:extLst>
            <a:ext uri="{FF2B5EF4-FFF2-40B4-BE49-F238E27FC236}">
              <a16:creationId xmlns:a16="http://schemas.microsoft.com/office/drawing/2014/main" id="{9972A748-4A97-4AF2-8875-6CD6AC275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11" name="Picture 1252" descr="spacer">
          <a:extLst>
            <a:ext uri="{FF2B5EF4-FFF2-40B4-BE49-F238E27FC236}">
              <a16:creationId xmlns:a16="http://schemas.microsoft.com/office/drawing/2014/main" id="{808B4C4F-422A-42E9-AAAB-C1B836D7A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877</xdr:row>
      <xdr:rowOff>0</xdr:rowOff>
    </xdr:from>
    <xdr:ext cx="47625" cy="9525"/>
    <xdr:pic>
      <xdr:nvPicPr>
        <xdr:cNvPr id="5612" name="Picture 1253" descr="spacer">
          <a:extLst>
            <a:ext uri="{FF2B5EF4-FFF2-40B4-BE49-F238E27FC236}">
              <a16:creationId xmlns:a16="http://schemas.microsoft.com/office/drawing/2014/main" id="{B7EAFDCC-985C-47A4-8D30-0DC678C36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13" name="Picture 1406" descr="spacer">
          <a:extLst>
            <a:ext uri="{FF2B5EF4-FFF2-40B4-BE49-F238E27FC236}">
              <a16:creationId xmlns:a16="http://schemas.microsoft.com/office/drawing/2014/main" id="{2304E6DD-0CD5-4813-B585-A7CC74DD8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14" name="Picture 1407" descr="spacer">
          <a:extLst>
            <a:ext uri="{FF2B5EF4-FFF2-40B4-BE49-F238E27FC236}">
              <a16:creationId xmlns:a16="http://schemas.microsoft.com/office/drawing/2014/main" id="{5C9DEB4A-4478-4373-8F84-A7F48778D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15" name="Picture 1418" descr="spacer">
          <a:extLst>
            <a:ext uri="{FF2B5EF4-FFF2-40B4-BE49-F238E27FC236}">
              <a16:creationId xmlns:a16="http://schemas.microsoft.com/office/drawing/2014/main" id="{F487E924-DE2A-4023-9EFD-D05E1BB3B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16" name="Picture 1419" descr="spacer">
          <a:extLst>
            <a:ext uri="{FF2B5EF4-FFF2-40B4-BE49-F238E27FC236}">
              <a16:creationId xmlns:a16="http://schemas.microsoft.com/office/drawing/2014/main" id="{78990712-3BE9-45C2-B28C-6FDA9BE17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17" name="Picture 1750" descr="spacer">
          <a:extLst>
            <a:ext uri="{FF2B5EF4-FFF2-40B4-BE49-F238E27FC236}">
              <a16:creationId xmlns:a16="http://schemas.microsoft.com/office/drawing/2014/main" id="{CFBEFC27-1D98-42FC-932F-EE71CFC6E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18" name="Picture 1751" descr="spacer">
          <a:extLst>
            <a:ext uri="{FF2B5EF4-FFF2-40B4-BE49-F238E27FC236}">
              <a16:creationId xmlns:a16="http://schemas.microsoft.com/office/drawing/2014/main" id="{C4B12890-A881-4019-9CFD-8E0D22321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19" name="Picture 1752" descr="spacer">
          <a:extLst>
            <a:ext uri="{FF2B5EF4-FFF2-40B4-BE49-F238E27FC236}">
              <a16:creationId xmlns:a16="http://schemas.microsoft.com/office/drawing/2014/main" id="{858A3CCE-102F-4373-B163-71CFC1B65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0" name="Picture 1753" descr="spacer">
          <a:extLst>
            <a:ext uri="{FF2B5EF4-FFF2-40B4-BE49-F238E27FC236}">
              <a16:creationId xmlns:a16="http://schemas.microsoft.com/office/drawing/2014/main" id="{08E29483-5FE7-4ED7-BA89-E3DAA440D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1" name="Picture 1754" descr="spacer">
          <a:extLst>
            <a:ext uri="{FF2B5EF4-FFF2-40B4-BE49-F238E27FC236}">
              <a16:creationId xmlns:a16="http://schemas.microsoft.com/office/drawing/2014/main" id="{DB7B8ADA-C01B-48DF-9C6F-7E93A79B1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2" name="Picture 1755" descr="spacer">
          <a:extLst>
            <a:ext uri="{FF2B5EF4-FFF2-40B4-BE49-F238E27FC236}">
              <a16:creationId xmlns:a16="http://schemas.microsoft.com/office/drawing/2014/main" id="{EFD24087-11BD-415E-81D2-F60D213B9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3" name="Picture 1756" descr="spacer">
          <a:extLst>
            <a:ext uri="{FF2B5EF4-FFF2-40B4-BE49-F238E27FC236}">
              <a16:creationId xmlns:a16="http://schemas.microsoft.com/office/drawing/2014/main" id="{82CE5E54-8920-4021-AB72-8CC303FA8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4" name="Picture 1757" descr="spacer">
          <a:extLst>
            <a:ext uri="{FF2B5EF4-FFF2-40B4-BE49-F238E27FC236}">
              <a16:creationId xmlns:a16="http://schemas.microsoft.com/office/drawing/2014/main" id="{314390DC-A67B-4BB9-98B8-D67021128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5" name="Picture 1758" descr="spacer">
          <a:extLst>
            <a:ext uri="{FF2B5EF4-FFF2-40B4-BE49-F238E27FC236}">
              <a16:creationId xmlns:a16="http://schemas.microsoft.com/office/drawing/2014/main" id="{B59153F9-6128-4C0E-9F05-DA2691255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6" name="Picture 1759" descr="spacer">
          <a:extLst>
            <a:ext uri="{FF2B5EF4-FFF2-40B4-BE49-F238E27FC236}">
              <a16:creationId xmlns:a16="http://schemas.microsoft.com/office/drawing/2014/main" id="{433E0BFB-7F38-4763-8441-2E01C99C0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7" name="Picture 1760" descr="spacer">
          <a:extLst>
            <a:ext uri="{FF2B5EF4-FFF2-40B4-BE49-F238E27FC236}">
              <a16:creationId xmlns:a16="http://schemas.microsoft.com/office/drawing/2014/main" id="{D347A49D-0C13-4493-AD5A-A08BD7793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8" name="Picture 1761" descr="spacer">
          <a:extLst>
            <a:ext uri="{FF2B5EF4-FFF2-40B4-BE49-F238E27FC236}">
              <a16:creationId xmlns:a16="http://schemas.microsoft.com/office/drawing/2014/main" id="{43F3A49C-06F2-4B04-83E8-D1B4F82F6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29" name="Picture 1762" descr="spacer">
          <a:extLst>
            <a:ext uri="{FF2B5EF4-FFF2-40B4-BE49-F238E27FC236}">
              <a16:creationId xmlns:a16="http://schemas.microsoft.com/office/drawing/2014/main" id="{F4F98E35-90A3-4FBC-A076-3C420B454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0" name="Picture 1763" descr="spacer">
          <a:extLst>
            <a:ext uri="{FF2B5EF4-FFF2-40B4-BE49-F238E27FC236}">
              <a16:creationId xmlns:a16="http://schemas.microsoft.com/office/drawing/2014/main" id="{DC23AF18-ECEA-468A-A26D-0B1FEF3F4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1" name="Picture 1764" descr="spacer">
          <a:extLst>
            <a:ext uri="{FF2B5EF4-FFF2-40B4-BE49-F238E27FC236}">
              <a16:creationId xmlns:a16="http://schemas.microsoft.com/office/drawing/2014/main" id="{174CDAD6-1748-4567-A5E6-44ACD8BA3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2" name="Picture 1765" descr="spacer">
          <a:extLst>
            <a:ext uri="{FF2B5EF4-FFF2-40B4-BE49-F238E27FC236}">
              <a16:creationId xmlns:a16="http://schemas.microsoft.com/office/drawing/2014/main" id="{7BD6D81D-90C1-4DE4-9C4F-353EEAA57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3" name="Picture 7919" descr="spacer">
          <a:extLst>
            <a:ext uri="{FF2B5EF4-FFF2-40B4-BE49-F238E27FC236}">
              <a16:creationId xmlns:a16="http://schemas.microsoft.com/office/drawing/2014/main" id="{33860660-D8E2-46A5-9D7F-F12804E00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4" name="Picture 7920" descr="spacer">
          <a:extLst>
            <a:ext uri="{FF2B5EF4-FFF2-40B4-BE49-F238E27FC236}">
              <a16:creationId xmlns:a16="http://schemas.microsoft.com/office/drawing/2014/main" id="{32BDAE79-8923-4A19-83CC-80460B6F2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5" name="Picture 7921" descr="spacer">
          <a:extLst>
            <a:ext uri="{FF2B5EF4-FFF2-40B4-BE49-F238E27FC236}">
              <a16:creationId xmlns:a16="http://schemas.microsoft.com/office/drawing/2014/main" id="{9C03081D-9E2B-4274-BFC9-7A4A1B2D3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6" name="Picture 7922" descr="spacer">
          <a:extLst>
            <a:ext uri="{FF2B5EF4-FFF2-40B4-BE49-F238E27FC236}">
              <a16:creationId xmlns:a16="http://schemas.microsoft.com/office/drawing/2014/main" id="{C9BF1ED0-8D43-46AE-B5D0-1A8B896CE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7" name="Picture 7923" descr="spacer">
          <a:extLst>
            <a:ext uri="{FF2B5EF4-FFF2-40B4-BE49-F238E27FC236}">
              <a16:creationId xmlns:a16="http://schemas.microsoft.com/office/drawing/2014/main" id="{F015C292-2537-4933-946E-83485B3F5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8" name="Picture 7924" descr="spacer">
          <a:extLst>
            <a:ext uri="{FF2B5EF4-FFF2-40B4-BE49-F238E27FC236}">
              <a16:creationId xmlns:a16="http://schemas.microsoft.com/office/drawing/2014/main" id="{46C4F8FD-6DA3-4C82-8756-700D256CB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39" name="Picture 1252" descr="spacer">
          <a:extLst>
            <a:ext uri="{FF2B5EF4-FFF2-40B4-BE49-F238E27FC236}">
              <a16:creationId xmlns:a16="http://schemas.microsoft.com/office/drawing/2014/main" id="{8B945B37-B3FE-46E1-BC78-FEA942DAC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0" name="Picture 1253" descr="spacer">
          <a:extLst>
            <a:ext uri="{FF2B5EF4-FFF2-40B4-BE49-F238E27FC236}">
              <a16:creationId xmlns:a16="http://schemas.microsoft.com/office/drawing/2014/main" id="{A78AA6E1-D782-4C68-8D4B-A83CA4A0D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1" name="Picture 1406" descr="spacer">
          <a:extLst>
            <a:ext uri="{FF2B5EF4-FFF2-40B4-BE49-F238E27FC236}">
              <a16:creationId xmlns:a16="http://schemas.microsoft.com/office/drawing/2014/main" id="{A6BEAA1A-DFE7-4D72-B986-984A225EA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2" name="Picture 1407" descr="spacer">
          <a:extLst>
            <a:ext uri="{FF2B5EF4-FFF2-40B4-BE49-F238E27FC236}">
              <a16:creationId xmlns:a16="http://schemas.microsoft.com/office/drawing/2014/main" id="{11754190-6DDD-4A7C-A883-5F9616B97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3" name="Picture 1418" descr="spacer">
          <a:extLst>
            <a:ext uri="{FF2B5EF4-FFF2-40B4-BE49-F238E27FC236}">
              <a16:creationId xmlns:a16="http://schemas.microsoft.com/office/drawing/2014/main" id="{24F02513-50CC-44BE-BEF5-8AB26818D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4" name="Picture 1419" descr="spacer">
          <a:extLst>
            <a:ext uri="{FF2B5EF4-FFF2-40B4-BE49-F238E27FC236}">
              <a16:creationId xmlns:a16="http://schemas.microsoft.com/office/drawing/2014/main" id="{3091BBC0-F37C-4C03-8F9E-47508EA9E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5" name="Picture 1750" descr="spacer">
          <a:extLst>
            <a:ext uri="{FF2B5EF4-FFF2-40B4-BE49-F238E27FC236}">
              <a16:creationId xmlns:a16="http://schemas.microsoft.com/office/drawing/2014/main" id="{17F0F1A9-AD5D-4F9A-A6BC-71569DEEE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6" name="Picture 1751" descr="spacer">
          <a:extLst>
            <a:ext uri="{FF2B5EF4-FFF2-40B4-BE49-F238E27FC236}">
              <a16:creationId xmlns:a16="http://schemas.microsoft.com/office/drawing/2014/main" id="{0EB546DF-01AE-4953-AFE9-533373220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7" name="Picture 1752" descr="spacer">
          <a:extLst>
            <a:ext uri="{FF2B5EF4-FFF2-40B4-BE49-F238E27FC236}">
              <a16:creationId xmlns:a16="http://schemas.microsoft.com/office/drawing/2014/main" id="{D0BAA79F-9D14-4192-88B0-259C351F6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8" name="Picture 1753" descr="spacer">
          <a:extLst>
            <a:ext uri="{FF2B5EF4-FFF2-40B4-BE49-F238E27FC236}">
              <a16:creationId xmlns:a16="http://schemas.microsoft.com/office/drawing/2014/main" id="{881F7597-3600-4E28-9DE6-06955CA0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49" name="Picture 1754" descr="spacer">
          <a:extLst>
            <a:ext uri="{FF2B5EF4-FFF2-40B4-BE49-F238E27FC236}">
              <a16:creationId xmlns:a16="http://schemas.microsoft.com/office/drawing/2014/main" id="{A2351B74-E939-4D38-89CC-CA60B1047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0" name="Picture 1755" descr="spacer">
          <a:extLst>
            <a:ext uri="{FF2B5EF4-FFF2-40B4-BE49-F238E27FC236}">
              <a16:creationId xmlns:a16="http://schemas.microsoft.com/office/drawing/2014/main" id="{B392817E-D2DA-4A9E-80DB-A9C7E94C3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1" name="Picture 1756" descr="spacer">
          <a:extLst>
            <a:ext uri="{FF2B5EF4-FFF2-40B4-BE49-F238E27FC236}">
              <a16:creationId xmlns:a16="http://schemas.microsoft.com/office/drawing/2014/main" id="{112F9E36-F61A-47D9-B950-C66B54A7E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2" name="Picture 1757" descr="spacer">
          <a:extLst>
            <a:ext uri="{FF2B5EF4-FFF2-40B4-BE49-F238E27FC236}">
              <a16:creationId xmlns:a16="http://schemas.microsoft.com/office/drawing/2014/main" id="{754222A8-B456-4023-8C3E-59BCE4C0A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3" name="Picture 1758" descr="spacer">
          <a:extLst>
            <a:ext uri="{FF2B5EF4-FFF2-40B4-BE49-F238E27FC236}">
              <a16:creationId xmlns:a16="http://schemas.microsoft.com/office/drawing/2014/main" id="{B96E6C2B-A25A-483A-9C7D-FB6641EB8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4" name="Picture 1759" descr="spacer">
          <a:extLst>
            <a:ext uri="{FF2B5EF4-FFF2-40B4-BE49-F238E27FC236}">
              <a16:creationId xmlns:a16="http://schemas.microsoft.com/office/drawing/2014/main" id="{E9BF49F7-2C81-4F0A-A276-E93EC8A09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5" name="Picture 1760" descr="spacer">
          <a:extLst>
            <a:ext uri="{FF2B5EF4-FFF2-40B4-BE49-F238E27FC236}">
              <a16:creationId xmlns:a16="http://schemas.microsoft.com/office/drawing/2014/main" id="{C6A2BDB4-EB18-4996-A698-09B28398F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6" name="Picture 1761" descr="spacer">
          <a:extLst>
            <a:ext uri="{FF2B5EF4-FFF2-40B4-BE49-F238E27FC236}">
              <a16:creationId xmlns:a16="http://schemas.microsoft.com/office/drawing/2014/main" id="{78FD6CC5-182C-47B7-8AAB-879D3A52E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7" name="Picture 1762" descr="spacer">
          <a:extLst>
            <a:ext uri="{FF2B5EF4-FFF2-40B4-BE49-F238E27FC236}">
              <a16:creationId xmlns:a16="http://schemas.microsoft.com/office/drawing/2014/main" id="{F0A9DE45-A379-4486-9D1C-A9F5D6A27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8" name="Picture 1763" descr="spacer">
          <a:extLst>
            <a:ext uri="{FF2B5EF4-FFF2-40B4-BE49-F238E27FC236}">
              <a16:creationId xmlns:a16="http://schemas.microsoft.com/office/drawing/2014/main" id="{B60738EB-DFE4-4677-8A78-BA870A490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59" name="Picture 1764" descr="spacer">
          <a:extLst>
            <a:ext uri="{FF2B5EF4-FFF2-40B4-BE49-F238E27FC236}">
              <a16:creationId xmlns:a16="http://schemas.microsoft.com/office/drawing/2014/main" id="{0C9C9CB7-1E81-4B78-96DC-40061671E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60" name="Picture 1765" descr="spacer">
          <a:extLst>
            <a:ext uri="{FF2B5EF4-FFF2-40B4-BE49-F238E27FC236}">
              <a16:creationId xmlns:a16="http://schemas.microsoft.com/office/drawing/2014/main" id="{ACF71DE9-40F2-4D6C-8170-F98323048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61" name="Picture 7919" descr="spacer">
          <a:extLst>
            <a:ext uri="{FF2B5EF4-FFF2-40B4-BE49-F238E27FC236}">
              <a16:creationId xmlns:a16="http://schemas.microsoft.com/office/drawing/2014/main" id="{58D1AE4C-A7B4-46FB-9EC9-0F58728E7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62" name="Picture 7920" descr="spacer">
          <a:extLst>
            <a:ext uri="{FF2B5EF4-FFF2-40B4-BE49-F238E27FC236}">
              <a16:creationId xmlns:a16="http://schemas.microsoft.com/office/drawing/2014/main" id="{797140F7-F5DF-45AA-BD84-0FF65282B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63" name="Picture 7921" descr="spacer">
          <a:extLst>
            <a:ext uri="{FF2B5EF4-FFF2-40B4-BE49-F238E27FC236}">
              <a16:creationId xmlns:a16="http://schemas.microsoft.com/office/drawing/2014/main" id="{9E7F8145-9952-43B7-AEC9-92EA974E7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64" name="Picture 7922" descr="spacer">
          <a:extLst>
            <a:ext uri="{FF2B5EF4-FFF2-40B4-BE49-F238E27FC236}">
              <a16:creationId xmlns:a16="http://schemas.microsoft.com/office/drawing/2014/main" id="{82A4ACC6-A82D-4378-BB0C-B029AA4A2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65" name="Picture 7923" descr="spacer">
          <a:extLst>
            <a:ext uri="{FF2B5EF4-FFF2-40B4-BE49-F238E27FC236}">
              <a16:creationId xmlns:a16="http://schemas.microsoft.com/office/drawing/2014/main" id="{E27E0A1F-C417-4A57-8434-BE8B9CE5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66" name="Picture 7924" descr="spacer">
          <a:extLst>
            <a:ext uri="{FF2B5EF4-FFF2-40B4-BE49-F238E27FC236}">
              <a16:creationId xmlns:a16="http://schemas.microsoft.com/office/drawing/2014/main" id="{1C2BD6E4-0972-4A07-BBCC-E3780E514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67" name="Picture 1252" descr="spacer">
          <a:extLst>
            <a:ext uri="{FF2B5EF4-FFF2-40B4-BE49-F238E27FC236}">
              <a16:creationId xmlns:a16="http://schemas.microsoft.com/office/drawing/2014/main" id="{D3BC833B-3D6B-4043-9596-E8D0EB1F7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877</xdr:row>
      <xdr:rowOff>0</xdr:rowOff>
    </xdr:from>
    <xdr:ext cx="47625" cy="9525"/>
    <xdr:pic>
      <xdr:nvPicPr>
        <xdr:cNvPr id="5668" name="Picture 1253" descr="spacer">
          <a:extLst>
            <a:ext uri="{FF2B5EF4-FFF2-40B4-BE49-F238E27FC236}">
              <a16:creationId xmlns:a16="http://schemas.microsoft.com/office/drawing/2014/main" id="{5A4269EB-7005-450D-A139-B5534D96C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42660474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69" name="Picture 1406" descr="spacer">
          <a:extLst>
            <a:ext uri="{FF2B5EF4-FFF2-40B4-BE49-F238E27FC236}">
              <a16:creationId xmlns:a16="http://schemas.microsoft.com/office/drawing/2014/main" id="{C832EA64-D90A-4BE7-A3CE-8A6FEC077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71" name="Picture 1407" descr="spacer">
          <a:extLst>
            <a:ext uri="{FF2B5EF4-FFF2-40B4-BE49-F238E27FC236}">
              <a16:creationId xmlns:a16="http://schemas.microsoft.com/office/drawing/2014/main" id="{EB7D5C44-6F7A-457A-9249-99EE5D513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72" name="Picture 1418" descr="spacer">
          <a:extLst>
            <a:ext uri="{FF2B5EF4-FFF2-40B4-BE49-F238E27FC236}">
              <a16:creationId xmlns:a16="http://schemas.microsoft.com/office/drawing/2014/main" id="{02B9A664-4AC2-45EB-8525-BC219985D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73" name="Picture 1419" descr="spacer">
          <a:extLst>
            <a:ext uri="{FF2B5EF4-FFF2-40B4-BE49-F238E27FC236}">
              <a16:creationId xmlns:a16="http://schemas.microsoft.com/office/drawing/2014/main" id="{61AF540C-6660-4430-BC13-F2C8826DF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74" name="Picture 1750" descr="spacer">
          <a:extLst>
            <a:ext uri="{FF2B5EF4-FFF2-40B4-BE49-F238E27FC236}">
              <a16:creationId xmlns:a16="http://schemas.microsoft.com/office/drawing/2014/main" id="{5377F44A-CE55-4FCE-A75B-6FD1DF702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75" name="Picture 1751" descr="spacer">
          <a:extLst>
            <a:ext uri="{FF2B5EF4-FFF2-40B4-BE49-F238E27FC236}">
              <a16:creationId xmlns:a16="http://schemas.microsoft.com/office/drawing/2014/main" id="{0EF4F178-A33D-4444-9CA5-AA8BB600E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76" name="Picture 1752" descr="spacer">
          <a:extLst>
            <a:ext uri="{FF2B5EF4-FFF2-40B4-BE49-F238E27FC236}">
              <a16:creationId xmlns:a16="http://schemas.microsoft.com/office/drawing/2014/main" id="{3AD4B764-D820-4E34-A6BA-7B152E060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77" name="Picture 1753" descr="spacer">
          <a:extLst>
            <a:ext uri="{FF2B5EF4-FFF2-40B4-BE49-F238E27FC236}">
              <a16:creationId xmlns:a16="http://schemas.microsoft.com/office/drawing/2014/main" id="{D75C684D-EE07-4817-8826-DD7D0FE7B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78" name="Picture 1754" descr="spacer">
          <a:extLst>
            <a:ext uri="{FF2B5EF4-FFF2-40B4-BE49-F238E27FC236}">
              <a16:creationId xmlns:a16="http://schemas.microsoft.com/office/drawing/2014/main" id="{815202C2-CCB2-4F47-A07F-D08C11439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79" name="Picture 1755" descr="spacer">
          <a:extLst>
            <a:ext uri="{FF2B5EF4-FFF2-40B4-BE49-F238E27FC236}">
              <a16:creationId xmlns:a16="http://schemas.microsoft.com/office/drawing/2014/main" id="{3B71CB12-36FA-4DF8-ACE3-821A14C36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0" name="Picture 1756" descr="spacer">
          <a:extLst>
            <a:ext uri="{FF2B5EF4-FFF2-40B4-BE49-F238E27FC236}">
              <a16:creationId xmlns:a16="http://schemas.microsoft.com/office/drawing/2014/main" id="{1ADE4765-8A9D-452F-90D5-D38E4C562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1" name="Picture 1757" descr="spacer">
          <a:extLst>
            <a:ext uri="{FF2B5EF4-FFF2-40B4-BE49-F238E27FC236}">
              <a16:creationId xmlns:a16="http://schemas.microsoft.com/office/drawing/2014/main" id="{AF1FFBA2-0201-4D65-A5A0-30935B242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2" name="Picture 1758" descr="spacer">
          <a:extLst>
            <a:ext uri="{FF2B5EF4-FFF2-40B4-BE49-F238E27FC236}">
              <a16:creationId xmlns:a16="http://schemas.microsoft.com/office/drawing/2014/main" id="{7AA1EF69-56C1-430E-9777-5A36B0CF5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3" name="Picture 1759" descr="spacer">
          <a:extLst>
            <a:ext uri="{FF2B5EF4-FFF2-40B4-BE49-F238E27FC236}">
              <a16:creationId xmlns:a16="http://schemas.microsoft.com/office/drawing/2014/main" id="{6695BBED-6CA5-4A6C-9437-88C313249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4" name="Picture 1760" descr="spacer">
          <a:extLst>
            <a:ext uri="{FF2B5EF4-FFF2-40B4-BE49-F238E27FC236}">
              <a16:creationId xmlns:a16="http://schemas.microsoft.com/office/drawing/2014/main" id="{BFD9719B-C41D-4727-A57D-72F03EFF8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5" name="Picture 1761" descr="spacer">
          <a:extLst>
            <a:ext uri="{FF2B5EF4-FFF2-40B4-BE49-F238E27FC236}">
              <a16:creationId xmlns:a16="http://schemas.microsoft.com/office/drawing/2014/main" id="{5FCA0245-BD23-4048-B2D2-CEAECFF96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6" name="Picture 1762" descr="spacer">
          <a:extLst>
            <a:ext uri="{FF2B5EF4-FFF2-40B4-BE49-F238E27FC236}">
              <a16:creationId xmlns:a16="http://schemas.microsoft.com/office/drawing/2014/main" id="{C4B2B328-8EAE-40F5-BA02-C180336B7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7" name="Picture 1763" descr="spacer">
          <a:extLst>
            <a:ext uri="{FF2B5EF4-FFF2-40B4-BE49-F238E27FC236}">
              <a16:creationId xmlns:a16="http://schemas.microsoft.com/office/drawing/2014/main" id="{B60480D9-2AB5-4017-B337-80FBF1BC8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8" name="Picture 1764" descr="spacer">
          <a:extLst>
            <a:ext uri="{FF2B5EF4-FFF2-40B4-BE49-F238E27FC236}">
              <a16:creationId xmlns:a16="http://schemas.microsoft.com/office/drawing/2014/main" id="{AF2A9701-A2EF-4ED7-929E-30B8FAAFC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89" name="Picture 1765" descr="spacer">
          <a:extLst>
            <a:ext uri="{FF2B5EF4-FFF2-40B4-BE49-F238E27FC236}">
              <a16:creationId xmlns:a16="http://schemas.microsoft.com/office/drawing/2014/main" id="{06123CE0-D07D-4106-AF83-A897919E6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0" name="Picture 7919" descr="spacer">
          <a:extLst>
            <a:ext uri="{FF2B5EF4-FFF2-40B4-BE49-F238E27FC236}">
              <a16:creationId xmlns:a16="http://schemas.microsoft.com/office/drawing/2014/main" id="{C2E272DB-CD24-4C89-9B2B-EE69BEB2A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1" name="Picture 7920" descr="spacer">
          <a:extLst>
            <a:ext uri="{FF2B5EF4-FFF2-40B4-BE49-F238E27FC236}">
              <a16:creationId xmlns:a16="http://schemas.microsoft.com/office/drawing/2014/main" id="{37480EF0-A2FB-4E94-A3BD-916A60146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2" name="Picture 7921" descr="spacer">
          <a:extLst>
            <a:ext uri="{FF2B5EF4-FFF2-40B4-BE49-F238E27FC236}">
              <a16:creationId xmlns:a16="http://schemas.microsoft.com/office/drawing/2014/main" id="{00CDF345-96D7-44F1-A608-DCB93CEB0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3" name="Picture 7922" descr="spacer">
          <a:extLst>
            <a:ext uri="{FF2B5EF4-FFF2-40B4-BE49-F238E27FC236}">
              <a16:creationId xmlns:a16="http://schemas.microsoft.com/office/drawing/2014/main" id="{4252CE06-154C-4C9A-BCCF-A75FF1864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4" name="Picture 7923" descr="spacer">
          <a:extLst>
            <a:ext uri="{FF2B5EF4-FFF2-40B4-BE49-F238E27FC236}">
              <a16:creationId xmlns:a16="http://schemas.microsoft.com/office/drawing/2014/main" id="{0C2CC22F-4D0A-4BB3-9DBD-B4B1F75EE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5" name="Picture 7924" descr="spacer">
          <a:extLst>
            <a:ext uri="{FF2B5EF4-FFF2-40B4-BE49-F238E27FC236}">
              <a16:creationId xmlns:a16="http://schemas.microsoft.com/office/drawing/2014/main" id="{310ED678-02D9-4D9D-A51D-4A845B5BE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6" name="Picture 1252" descr="spacer">
          <a:extLst>
            <a:ext uri="{FF2B5EF4-FFF2-40B4-BE49-F238E27FC236}">
              <a16:creationId xmlns:a16="http://schemas.microsoft.com/office/drawing/2014/main" id="{593B0B02-FBE8-43F6-9966-589EBFDF2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7" name="Picture 1253" descr="spacer">
          <a:extLst>
            <a:ext uri="{FF2B5EF4-FFF2-40B4-BE49-F238E27FC236}">
              <a16:creationId xmlns:a16="http://schemas.microsoft.com/office/drawing/2014/main" id="{743522AF-4639-40CA-93FE-1A106EBD4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8" name="Picture 1406" descr="spacer">
          <a:extLst>
            <a:ext uri="{FF2B5EF4-FFF2-40B4-BE49-F238E27FC236}">
              <a16:creationId xmlns:a16="http://schemas.microsoft.com/office/drawing/2014/main" id="{AE3ACFE3-5DAA-4EF0-81FF-DA5FF6103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699" name="Picture 1407" descr="spacer">
          <a:extLst>
            <a:ext uri="{FF2B5EF4-FFF2-40B4-BE49-F238E27FC236}">
              <a16:creationId xmlns:a16="http://schemas.microsoft.com/office/drawing/2014/main" id="{91FEB4C4-80A3-4008-B01D-B9159E85C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0" name="Picture 1418" descr="spacer">
          <a:extLst>
            <a:ext uri="{FF2B5EF4-FFF2-40B4-BE49-F238E27FC236}">
              <a16:creationId xmlns:a16="http://schemas.microsoft.com/office/drawing/2014/main" id="{269E90E5-BD22-489A-B9EC-FB9A14593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1" name="Picture 1419" descr="spacer">
          <a:extLst>
            <a:ext uri="{FF2B5EF4-FFF2-40B4-BE49-F238E27FC236}">
              <a16:creationId xmlns:a16="http://schemas.microsoft.com/office/drawing/2014/main" id="{43F70D0A-601B-48C5-8AF9-A481F0FA2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2" name="Picture 1750" descr="spacer">
          <a:extLst>
            <a:ext uri="{FF2B5EF4-FFF2-40B4-BE49-F238E27FC236}">
              <a16:creationId xmlns:a16="http://schemas.microsoft.com/office/drawing/2014/main" id="{92FFBF47-5A78-4569-B92C-245C0A0D4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3" name="Picture 1751" descr="spacer">
          <a:extLst>
            <a:ext uri="{FF2B5EF4-FFF2-40B4-BE49-F238E27FC236}">
              <a16:creationId xmlns:a16="http://schemas.microsoft.com/office/drawing/2014/main" id="{4799165F-BD0B-421D-9E2B-6C68B9095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4" name="Picture 1752" descr="spacer">
          <a:extLst>
            <a:ext uri="{FF2B5EF4-FFF2-40B4-BE49-F238E27FC236}">
              <a16:creationId xmlns:a16="http://schemas.microsoft.com/office/drawing/2014/main" id="{6C060E94-6F81-40A4-AF2E-AEB65DD04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5" name="Picture 1753" descr="spacer">
          <a:extLst>
            <a:ext uri="{FF2B5EF4-FFF2-40B4-BE49-F238E27FC236}">
              <a16:creationId xmlns:a16="http://schemas.microsoft.com/office/drawing/2014/main" id="{EADD2D30-1EA0-4373-8B1F-06C9C993E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6" name="Picture 1754" descr="spacer">
          <a:extLst>
            <a:ext uri="{FF2B5EF4-FFF2-40B4-BE49-F238E27FC236}">
              <a16:creationId xmlns:a16="http://schemas.microsoft.com/office/drawing/2014/main" id="{72A514F9-59AB-4FBD-8C8D-0A9B1B186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7" name="Picture 1755" descr="spacer">
          <a:extLst>
            <a:ext uri="{FF2B5EF4-FFF2-40B4-BE49-F238E27FC236}">
              <a16:creationId xmlns:a16="http://schemas.microsoft.com/office/drawing/2014/main" id="{A02E9913-FDF7-4E05-8A9E-D9CD0AD93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8" name="Picture 1756" descr="spacer">
          <a:extLst>
            <a:ext uri="{FF2B5EF4-FFF2-40B4-BE49-F238E27FC236}">
              <a16:creationId xmlns:a16="http://schemas.microsoft.com/office/drawing/2014/main" id="{6E0ABD73-57FC-4632-920B-857FF9CF3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09" name="Picture 1757" descr="spacer">
          <a:extLst>
            <a:ext uri="{FF2B5EF4-FFF2-40B4-BE49-F238E27FC236}">
              <a16:creationId xmlns:a16="http://schemas.microsoft.com/office/drawing/2014/main" id="{A634D1B9-202F-468B-B610-B89204DCD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0" name="Picture 1758" descr="spacer">
          <a:extLst>
            <a:ext uri="{FF2B5EF4-FFF2-40B4-BE49-F238E27FC236}">
              <a16:creationId xmlns:a16="http://schemas.microsoft.com/office/drawing/2014/main" id="{0C6BBA40-9209-4141-8A29-7FAFA611F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1" name="Picture 1759" descr="spacer">
          <a:extLst>
            <a:ext uri="{FF2B5EF4-FFF2-40B4-BE49-F238E27FC236}">
              <a16:creationId xmlns:a16="http://schemas.microsoft.com/office/drawing/2014/main" id="{ADE4BDF6-1051-4630-A627-98F7636A7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2" name="Picture 1760" descr="spacer">
          <a:extLst>
            <a:ext uri="{FF2B5EF4-FFF2-40B4-BE49-F238E27FC236}">
              <a16:creationId xmlns:a16="http://schemas.microsoft.com/office/drawing/2014/main" id="{010391AE-98BE-4701-82F4-3F53D90F6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3" name="Picture 1761" descr="spacer">
          <a:extLst>
            <a:ext uri="{FF2B5EF4-FFF2-40B4-BE49-F238E27FC236}">
              <a16:creationId xmlns:a16="http://schemas.microsoft.com/office/drawing/2014/main" id="{0A1A6047-4BB3-440E-A72A-8B85E3A04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4" name="Picture 1762" descr="spacer">
          <a:extLst>
            <a:ext uri="{FF2B5EF4-FFF2-40B4-BE49-F238E27FC236}">
              <a16:creationId xmlns:a16="http://schemas.microsoft.com/office/drawing/2014/main" id="{41B2C9E9-3DCF-4546-AD0E-05E0F60AE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5" name="Picture 1763" descr="spacer">
          <a:extLst>
            <a:ext uri="{FF2B5EF4-FFF2-40B4-BE49-F238E27FC236}">
              <a16:creationId xmlns:a16="http://schemas.microsoft.com/office/drawing/2014/main" id="{A1846CD8-8110-48BA-8F97-5CCE6D6DF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6" name="Picture 1764" descr="spacer">
          <a:extLst>
            <a:ext uri="{FF2B5EF4-FFF2-40B4-BE49-F238E27FC236}">
              <a16:creationId xmlns:a16="http://schemas.microsoft.com/office/drawing/2014/main" id="{366F6D21-5F3F-4B14-8A30-4CCE37C41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7" name="Picture 1765" descr="spacer">
          <a:extLst>
            <a:ext uri="{FF2B5EF4-FFF2-40B4-BE49-F238E27FC236}">
              <a16:creationId xmlns:a16="http://schemas.microsoft.com/office/drawing/2014/main" id="{6034BB45-1A81-40E5-99A5-670611EA1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8" name="Picture 7919" descr="spacer">
          <a:extLst>
            <a:ext uri="{FF2B5EF4-FFF2-40B4-BE49-F238E27FC236}">
              <a16:creationId xmlns:a16="http://schemas.microsoft.com/office/drawing/2014/main" id="{6ED9923B-98FE-4BDE-8DD8-5C78BCE3E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19" name="Picture 7920" descr="spacer">
          <a:extLst>
            <a:ext uri="{FF2B5EF4-FFF2-40B4-BE49-F238E27FC236}">
              <a16:creationId xmlns:a16="http://schemas.microsoft.com/office/drawing/2014/main" id="{427828A6-DB70-40FD-BDDD-0E13CCAF4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0" name="Picture 7921" descr="spacer">
          <a:extLst>
            <a:ext uri="{FF2B5EF4-FFF2-40B4-BE49-F238E27FC236}">
              <a16:creationId xmlns:a16="http://schemas.microsoft.com/office/drawing/2014/main" id="{8ADFB14D-1614-4D28-A778-52D86D359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1" name="Picture 7922" descr="spacer">
          <a:extLst>
            <a:ext uri="{FF2B5EF4-FFF2-40B4-BE49-F238E27FC236}">
              <a16:creationId xmlns:a16="http://schemas.microsoft.com/office/drawing/2014/main" id="{AE90F66E-3408-4D23-8017-300FCD8EB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2" name="Picture 7923" descr="spacer">
          <a:extLst>
            <a:ext uri="{FF2B5EF4-FFF2-40B4-BE49-F238E27FC236}">
              <a16:creationId xmlns:a16="http://schemas.microsoft.com/office/drawing/2014/main" id="{67BE72EF-9DF5-46B7-822A-913C1B25C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3" name="Picture 7924" descr="spacer">
          <a:extLst>
            <a:ext uri="{FF2B5EF4-FFF2-40B4-BE49-F238E27FC236}">
              <a16:creationId xmlns:a16="http://schemas.microsoft.com/office/drawing/2014/main" id="{621DA873-073E-4632-8C46-7933BEE09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4" name="Picture 1252" descr="spacer">
          <a:extLst>
            <a:ext uri="{FF2B5EF4-FFF2-40B4-BE49-F238E27FC236}">
              <a16:creationId xmlns:a16="http://schemas.microsoft.com/office/drawing/2014/main" id="{F38B69C6-7CAE-42D3-B16A-838BC54B8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5" name="Picture 1253" descr="spacer">
          <a:extLst>
            <a:ext uri="{FF2B5EF4-FFF2-40B4-BE49-F238E27FC236}">
              <a16:creationId xmlns:a16="http://schemas.microsoft.com/office/drawing/2014/main" id="{53B2F855-02D8-403A-B7EA-49DACE110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6" name="Picture 1406" descr="spacer">
          <a:extLst>
            <a:ext uri="{FF2B5EF4-FFF2-40B4-BE49-F238E27FC236}">
              <a16:creationId xmlns:a16="http://schemas.microsoft.com/office/drawing/2014/main" id="{AF93A4BC-73F0-45FB-8D74-7515EC6A7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7" name="Picture 1407" descr="spacer">
          <a:extLst>
            <a:ext uri="{FF2B5EF4-FFF2-40B4-BE49-F238E27FC236}">
              <a16:creationId xmlns:a16="http://schemas.microsoft.com/office/drawing/2014/main" id="{D5BCB7C8-ED08-4DB4-AEE1-55BFFAB58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8" name="Picture 1418" descr="spacer">
          <a:extLst>
            <a:ext uri="{FF2B5EF4-FFF2-40B4-BE49-F238E27FC236}">
              <a16:creationId xmlns:a16="http://schemas.microsoft.com/office/drawing/2014/main" id="{C9693AF6-4139-420D-BA6C-79831ABC4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29" name="Picture 1419" descr="spacer">
          <a:extLst>
            <a:ext uri="{FF2B5EF4-FFF2-40B4-BE49-F238E27FC236}">
              <a16:creationId xmlns:a16="http://schemas.microsoft.com/office/drawing/2014/main" id="{BB2E1A27-630D-4141-BFC9-DD81E5600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0" name="Picture 1750" descr="spacer">
          <a:extLst>
            <a:ext uri="{FF2B5EF4-FFF2-40B4-BE49-F238E27FC236}">
              <a16:creationId xmlns:a16="http://schemas.microsoft.com/office/drawing/2014/main" id="{DA5E4342-76B2-4859-B739-E3AF59E10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1" name="Picture 1751" descr="spacer">
          <a:extLst>
            <a:ext uri="{FF2B5EF4-FFF2-40B4-BE49-F238E27FC236}">
              <a16:creationId xmlns:a16="http://schemas.microsoft.com/office/drawing/2014/main" id="{58B63A1B-7713-4FF9-9D2A-555BB610C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2" name="Picture 1752" descr="spacer">
          <a:extLst>
            <a:ext uri="{FF2B5EF4-FFF2-40B4-BE49-F238E27FC236}">
              <a16:creationId xmlns:a16="http://schemas.microsoft.com/office/drawing/2014/main" id="{14EC5A4A-A2EF-4FAC-BDF2-57116EEE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3" name="Picture 1753" descr="spacer">
          <a:extLst>
            <a:ext uri="{FF2B5EF4-FFF2-40B4-BE49-F238E27FC236}">
              <a16:creationId xmlns:a16="http://schemas.microsoft.com/office/drawing/2014/main" id="{0D469397-6C76-496F-B13A-4A184DA33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4" name="Picture 1754" descr="spacer">
          <a:extLst>
            <a:ext uri="{FF2B5EF4-FFF2-40B4-BE49-F238E27FC236}">
              <a16:creationId xmlns:a16="http://schemas.microsoft.com/office/drawing/2014/main" id="{AD417A5E-9876-4DB0-8F73-9E783B927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5" name="Picture 1755" descr="spacer">
          <a:extLst>
            <a:ext uri="{FF2B5EF4-FFF2-40B4-BE49-F238E27FC236}">
              <a16:creationId xmlns:a16="http://schemas.microsoft.com/office/drawing/2014/main" id="{0E095DE6-6636-42A7-86FD-24231133E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6" name="Picture 1756" descr="spacer">
          <a:extLst>
            <a:ext uri="{FF2B5EF4-FFF2-40B4-BE49-F238E27FC236}">
              <a16:creationId xmlns:a16="http://schemas.microsoft.com/office/drawing/2014/main" id="{06FD6932-F908-4A46-B3D3-A0784439F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7" name="Picture 1757" descr="spacer">
          <a:extLst>
            <a:ext uri="{FF2B5EF4-FFF2-40B4-BE49-F238E27FC236}">
              <a16:creationId xmlns:a16="http://schemas.microsoft.com/office/drawing/2014/main" id="{10637D17-8CCC-473F-9009-B9DBEFEDC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8" name="Picture 1758" descr="spacer">
          <a:extLst>
            <a:ext uri="{FF2B5EF4-FFF2-40B4-BE49-F238E27FC236}">
              <a16:creationId xmlns:a16="http://schemas.microsoft.com/office/drawing/2014/main" id="{7B6E9172-36CD-4362-8D4F-805BF880F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39" name="Picture 1759" descr="spacer">
          <a:extLst>
            <a:ext uri="{FF2B5EF4-FFF2-40B4-BE49-F238E27FC236}">
              <a16:creationId xmlns:a16="http://schemas.microsoft.com/office/drawing/2014/main" id="{E6B1F7AF-1429-42D0-912D-A0E512B87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0" name="Picture 1760" descr="spacer">
          <a:extLst>
            <a:ext uri="{FF2B5EF4-FFF2-40B4-BE49-F238E27FC236}">
              <a16:creationId xmlns:a16="http://schemas.microsoft.com/office/drawing/2014/main" id="{CC8E5692-BA4C-49CF-BD4A-B07C9CD3A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1" name="Picture 1761" descr="spacer">
          <a:extLst>
            <a:ext uri="{FF2B5EF4-FFF2-40B4-BE49-F238E27FC236}">
              <a16:creationId xmlns:a16="http://schemas.microsoft.com/office/drawing/2014/main" id="{5B4508AB-B0F6-4A40-B4AF-21569C052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2" name="Picture 1762" descr="spacer">
          <a:extLst>
            <a:ext uri="{FF2B5EF4-FFF2-40B4-BE49-F238E27FC236}">
              <a16:creationId xmlns:a16="http://schemas.microsoft.com/office/drawing/2014/main" id="{88F00865-4495-4689-84C2-4FC0A87D1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3" name="Picture 1763" descr="spacer">
          <a:extLst>
            <a:ext uri="{FF2B5EF4-FFF2-40B4-BE49-F238E27FC236}">
              <a16:creationId xmlns:a16="http://schemas.microsoft.com/office/drawing/2014/main" id="{E06915D1-09FF-4B4B-9A2C-9BFD109C0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4" name="Picture 1764" descr="spacer">
          <a:extLst>
            <a:ext uri="{FF2B5EF4-FFF2-40B4-BE49-F238E27FC236}">
              <a16:creationId xmlns:a16="http://schemas.microsoft.com/office/drawing/2014/main" id="{D499C9AF-225A-4B4D-80B2-705085C62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5" name="Picture 1765" descr="spacer">
          <a:extLst>
            <a:ext uri="{FF2B5EF4-FFF2-40B4-BE49-F238E27FC236}">
              <a16:creationId xmlns:a16="http://schemas.microsoft.com/office/drawing/2014/main" id="{36470833-3D00-407E-A410-EC0AF2023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6" name="Picture 7919" descr="spacer">
          <a:extLst>
            <a:ext uri="{FF2B5EF4-FFF2-40B4-BE49-F238E27FC236}">
              <a16:creationId xmlns:a16="http://schemas.microsoft.com/office/drawing/2014/main" id="{693F3510-F5D5-4830-A6AE-133616B73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7" name="Picture 7920" descr="spacer">
          <a:extLst>
            <a:ext uri="{FF2B5EF4-FFF2-40B4-BE49-F238E27FC236}">
              <a16:creationId xmlns:a16="http://schemas.microsoft.com/office/drawing/2014/main" id="{DA217405-0E2F-43B1-B552-48C3415D9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8" name="Picture 7921" descr="spacer">
          <a:extLst>
            <a:ext uri="{FF2B5EF4-FFF2-40B4-BE49-F238E27FC236}">
              <a16:creationId xmlns:a16="http://schemas.microsoft.com/office/drawing/2014/main" id="{A72630A9-765D-42FA-B1E0-CD3F171CB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49" name="Picture 7922" descr="spacer">
          <a:extLst>
            <a:ext uri="{FF2B5EF4-FFF2-40B4-BE49-F238E27FC236}">
              <a16:creationId xmlns:a16="http://schemas.microsoft.com/office/drawing/2014/main" id="{4BFCF3AF-030D-40C6-B04F-4EB40254D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0" name="Picture 7923" descr="spacer">
          <a:extLst>
            <a:ext uri="{FF2B5EF4-FFF2-40B4-BE49-F238E27FC236}">
              <a16:creationId xmlns:a16="http://schemas.microsoft.com/office/drawing/2014/main" id="{54418CC0-301C-4418-8A98-0F98B3223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1" name="Picture 7924" descr="spacer">
          <a:extLst>
            <a:ext uri="{FF2B5EF4-FFF2-40B4-BE49-F238E27FC236}">
              <a16:creationId xmlns:a16="http://schemas.microsoft.com/office/drawing/2014/main" id="{AAB89689-B95C-4A0C-A9E7-5E16AA72A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2" name="Picture 1252" descr="spacer">
          <a:extLst>
            <a:ext uri="{FF2B5EF4-FFF2-40B4-BE49-F238E27FC236}">
              <a16:creationId xmlns:a16="http://schemas.microsoft.com/office/drawing/2014/main" id="{1DE9C62F-E454-45AD-BC9A-423B9D779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3" name="Picture 1253" descr="spacer">
          <a:extLst>
            <a:ext uri="{FF2B5EF4-FFF2-40B4-BE49-F238E27FC236}">
              <a16:creationId xmlns:a16="http://schemas.microsoft.com/office/drawing/2014/main" id="{BCFC6C9D-7090-4B67-BF95-ECDF75EF5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4" name="Picture 1406" descr="spacer">
          <a:extLst>
            <a:ext uri="{FF2B5EF4-FFF2-40B4-BE49-F238E27FC236}">
              <a16:creationId xmlns:a16="http://schemas.microsoft.com/office/drawing/2014/main" id="{45EA137A-BA64-46AF-8A58-C783F08E4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5" name="Picture 1407" descr="spacer">
          <a:extLst>
            <a:ext uri="{FF2B5EF4-FFF2-40B4-BE49-F238E27FC236}">
              <a16:creationId xmlns:a16="http://schemas.microsoft.com/office/drawing/2014/main" id="{84FB98FF-F4F3-4D85-B2AF-F12FCB4AF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6" name="Picture 1418" descr="spacer">
          <a:extLst>
            <a:ext uri="{FF2B5EF4-FFF2-40B4-BE49-F238E27FC236}">
              <a16:creationId xmlns:a16="http://schemas.microsoft.com/office/drawing/2014/main" id="{3A857391-C173-44F3-A558-164221919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7" name="Picture 1419" descr="spacer">
          <a:extLst>
            <a:ext uri="{FF2B5EF4-FFF2-40B4-BE49-F238E27FC236}">
              <a16:creationId xmlns:a16="http://schemas.microsoft.com/office/drawing/2014/main" id="{E4839E38-CB6C-49AB-8C68-25DB136EC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8" name="Picture 1750" descr="spacer">
          <a:extLst>
            <a:ext uri="{FF2B5EF4-FFF2-40B4-BE49-F238E27FC236}">
              <a16:creationId xmlns:a16="http://schemas.microsoft.com/office/drawing/2014/main" id="{33F5AEF7-BE43-4655-95FE-F36DF3B7A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59" name="Picture 1751" descr="spacer">
          <a:extLst>
            <a:ext uri="{FF2B5EF4-FFF2-40B4-BE49-F238E27FC236}">
              <a16:creationId xmlns:a16="http://schemas.microsoft.com/office/drawing/2014/main" id="{FF1372B7-0E68-4F45-8876-F488574FE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0" name="Picture 1752" descr="spacer">
          <a:extLst>
            <a:ext uri="{FF2B5EF4-FFF2-40B4-BE49-F238E27FC236}">
              <a16:creationId xmlns:a16="http://schemas.microsoft.com/office/drawing/2014/main" id="{A668F647-793C-45D1-8EB7-264DDA96E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1" name="Picture 1753" descr="spacer">
          <a:extLst>
            <a:ext uri="{FF2B5EF4-FFF2-40B4-BE49-F238E27FC236}">
              <a16:creationId xmlns:a16="http://schemas.microsoft.com/office/drawing/2014/main" id="{D7A6EB46-499F-4F47-8639-320B3D679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2" name="Picture 1754" descr="spacer">
          <a:extLst>
            <a:ext uri="{FF2B5EF4-FFF2-40B4-BE49-F238E27FC236}">
              <a16:creationId xmlns:a16="http://schemas.microsoft.com/office/drawing/2014/main" id="{62396918-4851-4C22-B473-356289C18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3" name="Picture 1755" descr="spacer">
          <a:extLst>
            <a:ext uri="{FF2B5EF4-FFF2-40B4-BE49-F238E27FC236}">
              <a16:creationId xmlns:a16="http://schemas.microsoft.com/office/drawing/2014/main" id="{439B91B7-9BD1-4673-AF8A-E65AE6578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4" name="Picture 1756" descr="spacer">
          <a:extLst>
            <a:ext uri="{FF2B5EF4-FFF2-40B4-BE49-F238E27FC236}">
              <a16:creationId xmlns:a16="http://schemas.microsoft.com/office/drawing/2014/main" id="{BF47313D-7ED2-4C79-8341-B5132ED2D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5" name="Picture 1757" descr="spacer">
          <a:extLst>
            <a:ext uri="{FF2B5EF4-FFF2-40B4-BE49-F238E27FC236}">
              <a16:creationId xmlns:a16="http://schemas.microsoft.com/office/drawing/2014/main" id="{35EEC709-ACFF-4D7E-88F6-84B63B367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6" name="Picture 1758" descr="spacer">
          <a:extLst>
            <a:ext uri="{FF2B5EF4-FFF2-40B4-BE49-F238E27FC236}">
              <a16:creationId xmlns:a16="http://schemas.microsoft.com/office/drawing/2014/main" id="{3D82A040-F847-4B65-935F-2DE7AFA0B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7" name="Picture 1759" descr="spacer">
          <a:extLst>
            <a:ext uri="{FF2B5EF4-FFF2-40B4-BE49-F238E27FC236}">
              <a16:creationId xmlns:a16="http://schemas.microsoft.com/office/drawing/2014/main" id="{1E1C0467-E413-4EB6-AA0E-A033FF4D8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8" name="Picture 1760" descr="spacer">
          <a:extLst>
            <a:ext uri="{FF2B5EF4-FFF2-40B4-BE49-F238E27FC236}">
              <a16:creationId xmlns:a16="http://schemas.microsoft.com/office/drawing/2014/main" id="{2963B0F9-A218-4047-A00A-5BB4E7FE2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69" name="Picture 1761" descr="spacer">
          <a:extLst>
            <a:ext uri="{FF2B5EF4-FFF2-40B4-BE49-F238E27FC236}">
              <a16:creationId xmlns:a16="http://schemas.microsoft.com/office/drawing/2014/main" id="{C857FCB0-D7A2-41E0-A54F-B86FD7565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0" name="Picture 1762" descr="spacer">
          <a:extLst>
            <a:ext uri="{FF2B5EF4-FFF2-40B4-BE49-F238E27FC236}">
              <a16:creationId xmlns:a16="http://schemas.microsoft.com/office/drawing/2014/main" id="{67EBC397-A3CF-4655-9CBE-22A115646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1" name="Picture 1763" descr="spacer">
          <a:extLst>
            <a:ext uri="{FF2B5EF4-FFF2-40B4-BE49-F238E27FC236}">
              <a16:creationId xmlns:a16="http://schemas.microsoft.com/office/drawing/2014/main" id="{39D250FD-5F76-43B3-9C6F-3F61DD1DB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2" name="Picture 1764" descr="spacer">
          <a:extLst>
            <a:ext uri="{FF2B5EF4-FFF2-40B4-BE49-F238E27FC236}">
              <a16:creationId xmlns:a16="http://schemas.microsoft.com/office/drawing/2014/main" id="{11FAF17E-EA3F-4E1F-AD4A-4BCB5F4E7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3" name="Picture 1765" descr="spacer">
          <a:extLst>
            <a:ext uri="{FF2B5EF4-FFF2-40B4-BE49-F238E27FC236}">
              <a16:creationId xmlns:a16="http://schemas.microsoft.com/office/drawing/2014/main" id="{A4DCF6FC-8E1B-4DBE-94B9-847A3C427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4" name="Picture 7919" descr="spacer">
          <a:extLst>
            <a:ext uri="{FF2B5EF4-FFF2-40B4-BE49-F238E27FC236}">
              <a16:creationId xmlns:a16="http://schemas.microsoft.com/office/drawing/2014/main" id="{CC2FB02A-A662-45C6-A498-68441A264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5" name="Picture 7920" descr="spacer">
          <a:extLst>
            <a:ext uri="{FF2B5EF4-FFF2-40B4-BE49-F238E27FC236}">
              <a16:creationId xmlns:a16="http://schemas.microsoft.com/office/drawing/2014/main" id="{8B00E0EE-79C2-49AD-B118-75B1EA1D9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6" name="Picture 7921" descr="spacer">
          <a:extLst>
            <a:ext uri="{FF2B5EF4-FFF2-40B4-BE49-F238E27FC236}">
              <a16:creationId xmlns:a16="http://schemas.microsoft.com/office/drawing/2014/main" id="{94DD53DF-C68D-4E4F-B8EB-AAEE2E750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7" name="Picture 7922" descr="spacer">
          <a:extLst>
            <a:ext uri="{FF2B5EF4-FFF2-40B4-BE49-F238E27FC236}">
              <a16:creationId xmlns:a16="http://schemas.microsoft.com/office/drawing/2014/main" id="{0A3325EE-5D10-40D3-9FB8-A08A37E90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8" name="Picture 7923" descr="spacer">
          <a:extLst>
            <a:ext uri="{FF2B5EF4-FFF2-40B4-BE49-F238E27FC236}">
              <a16:creationId xmlns:a16="http://schemas.microsoft.com/office/drawing/2014/main" id="{3EE40259-8B2E-4EB5-BEDA-BEC1257EC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79" name="Picture 7924" descr="spacer">
          <a:extLst>
            <a:ext uri="{FF2B5EF4-FFF2-40B4-BE49-F238E27FC236}">
              <a16:creationId xmlns:a16="http://schemas.microsoft.com/office/drawing/2014/main" id="{533801F4-A8A6-4A46-8CC5-DE95CBF7A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0" name="Picture 1252" descr="spacer">
          <a:extLst>
            <a:ext uri="{FF2B5EF4-FFF2-40B4-BE49-F238E27FC236}">
              <a16:creationId xmlns:a16="http://schemas.microsoft.com/office/drawing/2014/main" id="{35143FE5-2176-48AF-B870-381420D40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1" name="Picture 1253" descr="spacer">
          <a:extLst>
            <a:ext uri="{FF2B5EF4-FFF2-40B4-BE49-F238E27FC236}">
              <a16:creationId xmlns:a16="http://schemas.microsoft.com/office/drawing/2014/main" id="{1585D3E6-DA51-4566-B255-AB6B26A6F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2" name="Picture 1406" descr="spacer">
          <a:extLst>
            <a:ext uri="{FF2B5EF4-FFF2-40B4-BE49-F238E27FC236}">
              <a16:creationId xmlns:a16="http://schemas.microsoft.com/office/drawing/2014/main" id="{393BD951-8A12-4130-8815-7F0FCF235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3" name="Picture 1407" descr="spacer">
          <a:extLst>
            <a:ext uri="{FF2B5EF4-FFF2-40B4-BE49-F238E27FC236}">
              <a16:creationId xmlns:a16="http://schemas.microsoft.com/office/drawing/2014/main" id="{4205C280-849C-475A-83F0-ADB7AE6A4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4" name="Picture 1418" descr="spacer">
          <a:extLst>
            <a:ext uri="{FF2B5EF4-FFF2-40B4-BE49-F238E27FC236}">
              <a16:creationId xmlns:a16="http://schemas.microsoft.com/office/drawing/2014/main" id="{2E18F68E-2394-424D-8416-C5381B6C3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5" name="Picture 1419" descr="spacer">
          <a:extLst>
            <a:ext uri="{FF2B5EF4-FFF2-40B4-BE49-F238E27FC236}">
              <a16:creationId xmlns:a16="http://schemas.microsoft.com/office/drawing/2014/main" id="{33BA5244-E994-4B2F-9686-8FB54BD41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6" name="Picture 1750" descr="spacer">
          <a:extLst>
            <a:ext uri="{FF2B5EF4-FFF2-40B4-BE49-F238E27FC236}">
              <a16:creationId xmlns:a16="http://schemas.microsoft.com/office/drawing/2014/main" id="{B6EAD026-4D34-40A1-9154-9EAC327B5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7" name="Picture 1751" descr="spacer">
          <a:extLst>
            <a:ext uri="{FF2B5EF4-FFF2-40B4-BE49-F238E27FC236}">
              <a16:creationId xmlns:a16="http://schemas.microsoft.com/office/drawing/2014/main" id="{C8272616-20B2-49F4-810D-DF8BCABFF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8" name="Picture 1752" descr="spacer">
          <a:extLst>
            <a:ext uri="{FF2B5EF4-FFF2-40B4-BE49-F238E27FC236}">
              <a16:creationId xmlns:a16="http://schemas.microsoft.com/office/drawing/2014/main" id="{AD1CC33B-21F2-438B-99C5-890FD8CAE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89" name="Picture 1753" descr="spacer">
          <a:extLst>
            <a:ext uri="{FF2B5EF4-FFF2-40B4-BE49-F238E27FC236}">
              <a16:creationId xmlns:a16="http://schemas.microsoft.com/office/drawing/2014/main" id="{DA1724A1-6716-49C1-8A70-8614E3869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0" name="Picture 1754" descr="spacer">
          <a:extLst>
            <a:ext uri="{FF2B5EF4-FFF2-40B4-BE49-F238E27FC236}">
              <a16:creationId xmlns:a16="http://schemas.microsoft.com/office/drawing/2014/main" id="{61A2FE1F-80F2-4A74-B808-07B3374E4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1" name="Picture 1755" descr="spacer">
          <a:extLst>
            <a:ext uri="{FF2B5EF4-FFF2-40B4-BE49-F238E27FC236}">
              <a16:creationId xmlns:a16="http://schemas.microsoft.com/office/drawing/2014/main" id="{A2E16B9D-B461-40A9-8289-4D8E32871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2" name="Picture 1756" descr="spacer">
          <a:extLst>
            <a:ext uri="{FF2B5EF4-FFF2-40B4-BE49-F238E27FC236}">
              <a16:creationId xmlns:a16="http://schemas.microsoft.com/office/drawing/2014/main" id="{4DC1C2D2-1D09-4781-91DC-759AF35BB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3" name="Picture 1757" descr="spacer">
          <a:extLst>
            <a:ext uri="{FF2B5EF4-FFF2-40B4-BE49-F238E27FC236}">
              <a16:creationId xmlns:a16="http://schemas.microsoft.com/office/drawing/2014/main" id="{705242F0-B776-4119-A1F9-6BF09C5BF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4" name="Picture 1758" descr="spacer">
          <a:extLst>
            <a:ext uri="{FF2B5EF4-FFF2-40B4-BE49-F238E27FC236}">
              <a16:creationId xmlns:a16="http://schemas.microsoft.com/office/drawing/2014/main" id="{90D6E6CD-9B16-4639-84FC-321BC44BA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5" name="Picture 1759" descr="spacer">
          <a:extLst>
            <a:ext uri="{FF2B5EF4-FFF2-40B4-BE49-F238E27FC236}">
              <a16:creationId xmlns:a16="http://schemas.microsoft.com/office/drawing/2014/main" id="{2C0C68C9-A0CD-4317-9E58-329C19132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6" name="Picture 1760" descr="spacer">
          <a:extLst>
            <a:ext uri="{FF2B5EF4-FFF2-40B4-BE49-F238E27FC236}">
              <a16:creationId xmlns:a16="http://schemas.microsoft.com/office/drawing/2014/main" id="{5203C3C0-E249-4F93-B8CD-704061376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7" name="Picture 1761" descr="spacer">
          <a:extLst>
            <a:ext uri="{FF2B5EF4-FFF2-40B4-BE49-F238E27FC236}">
              <a16:creationId xmlns:a16="http://schemas.microsoft.com/office/drawing/2014/main" id="{F63B6F0F-5E5B-4137-8B7C-711A83765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8" name="Picture 1762" descr="spacer">
          <a:extLst>
            <a:ext uri="{FF2B5EF4-FFF2-40B4-BE49-F238E27FC236}">
              <a16:creationId xmlns:a16="http://schemas.microsoft.com/office/drawing/2014/main" id="{4E03E3C6-2034-47CB-8397-A85B3C1DB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799" name="Picture 1763" descr="spacer">
          <a:extLst>
            <a:ext uri="{FF2B5EF4-FFF2-40B4-BE49-F238E27FC236}">
              <a16:creationId xmlns:a16="http://schemas.microsoft.com/office/drawing/2014/main" id="{D85ED985-E578-4B9C-BA70-3540190BE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0" name="Picture 1764" descr="spacer">
          <a:extLst>
            <a:ext uri="{FF2B5EF4-FFF2-40B4-BE49-F238E27FC236}">
              <a16:creationId xmlns:a16="http://schemas.microsoft.com/office/drawing/2014/main" id="{FBA47A8E-1862-4592-AD08-4E3BFBB44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1" name="Picture 1765" descr="spacer">
          <a:extLst>
            <a:ext uri="{FF2B5EF4-FFF2-40B4-BE49-F238E27FC236}">
              <a16:creationId xmlns:a16="http://schemas.microsoft.com/office/drawing/2014/main" id="{43156500-0F1D-4FCD-A403-58320FB58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2" name="Picture 7919" descr="spacer">
          <a:extLst>
            <a:ext uri="{FF2B5EF4-FFF2-40B4-BE49-F238E27FC236}">
              <a16:creationId xmlns:a16="http://schemas.microsoft.com/office/drawing/2014/main" id="{DB135739-F370-4442-9530-6FCCA948B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3" name="Picture 7920" descr="spacer">
          <a:extLst>
            <a:ext uri="{FF2B5EF4-FFF2-40B4-BE49-F238E27FC236}">
              <a16:creationId xmlns:a16="http://schemas.microsoft.com/office/drawing/2014/main" id="{A8F8E774-236D-4947-A7C7-D4EFAFEFF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4" name="Picture 7921" descr="spacer">
          <a:extLst>
            <a:ext uri="{FF2B5EF4-FFF2-40B4-BE49-F238E27FC236}">
              <a16:creationId xmlns:a16="http://schemas.microsoft.com/office/drawing/2014/main" id="{157C0E77-AE31-44F4-8753-B6EEE5EFF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5" name="Picture 7922" descr="spacer">
          <a:extLst>
            <a:ext uri="{FF2B5EF4-FFF2-40B4-BE49-F238E27FC236}">
              <a16:creationId xmlns:a16="http://schemas.microsoft.com/office/drawing/2014/main" id="{1AB42270-7BFE-4D9E-8C03-1904A9EDB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6" name="Picture 7923" descr="spacer">
          <a:extLst>
            <a:ext uri="{FF2B5EF4-FFF2-40B4-BE49-F238E27FC236}">
              <a16:creationId xmlns:a16="http://schemas.microsoft.com/office/drawing/2014/main" id="{7DBE69E2-AA79-499E-BFBB-21CA2F973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7" name="Picture 7924" descr="spacer">
          <a:extLst>
            <a:ext uri="{FF2B5EF4-FFF2-40B4-BE49-F238E27FC236}">
              <a16:creationId xmlns:a16="http://schemas.microsoft.com/office/drawing/2014/main" id="{9C2EA383-BB36-4D9E-A91F-15009104C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8" name="Picture 1252" descr="spacer">
          <a:extLst>
            <a:ext uri="{FF2B5EF4-FFF2-40B4-BE49-F238E27FC236}">
              <a16:creationId xmlns:a16="http://schemas.microsoft.com/office/drawing/2014/main" id="{70510219-EA21-464B-A2EE-5A19957FA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09" name="Picture 1253" descr="spacer">
          <a:extLst>
            <a:ext uri="{FF2B5EF4-FFF2-40B4-BE49-F238E27FC236}">
              <a16:creationId xmlns:a16="http://schemas.microsoft.com/office/drawing/2014/main" id="{3B573547-8EFA-4150-90C3-D5582C166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0" name="Picture 1406" descr="spacer">
          <a:extLst>
            <a:ext uri="{FF2B5EF4-FFF2-40B4-BE49-F238E27FC236}">
              <a16:creationId xmlns:a16="http://schemas.microsoft.com/office/drawing/2014/main" id="{2D6D11C0-9E02-4720-95A3-44089CB1E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1" name="Picture 1407" descr="spacer">
          <a:extLst>
            <a:ext uri="{FF2B5EF4-FFF2-40B4-BE49-F238E27FC236}">
              <a16:creationId xmlns:a16="http://schemas.microsoft.com/office/drawing/2014/main" id="{E7FDDC4F-FE11-4D70-91AA-4EB84074E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2" name="Picture 1418" descr="spacer">
          <a:extLst>
            <a:ext uri="{FF2B5EF4-FFF2-40B4-BE49-F238E27FC236}">
              <a16:creationId xmlns:a16="http://schemas.microsoft.com/office/drawing/2014/main" id="{089F019D-6AA6-421F-9D1B-592164CEB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3" name="Picture 1419" descr="spacer">
          <a:extLst>
            <a:ext uri="{FF2B5EF4-FFF2-40B4-BE49-F238E27FC236}">
              <a16:creationId xmlns:a16="http://schemas.microsoft.com/office/drawing/2014/main" id="{FDF0C473-C993-40E4-A363-54B1AB8CF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4" name="Picture 1750" descr="spacer">
          <a:extLst>
            <a:ext uri="{FF2B5EF4-FFF2-40B4-BE49-F238E27FC236}">
              <a16:creationId xmlns:a16="http://schemas.microsoft.com/office/drawing/2014/main" id="{CB87F062-DD8C-44A6-939B-E9708C0B5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5" name="Picture 1751" descr="spacer">
          <a:extLst>
            <a:ext uri="{FF2B5EF4-FFF2-40B4-BE49-F238E27FC236}">
              <a16:creationId xmlns:a16="http://schemas.microsoft.com/office/drawing/2014/main" id="{B7C09321-E086-4506-AE6F-D45478D8F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6" name="Picture 1752" descr="spacer">
          <a:extLst>
            <a:ext uri="{FF2B5EF4-FFF2-40B4-BE49-F238E27FC236}">
              <a16:creationId xmlns:a16="http://schemas.microsoft.com/office/drawing/2014/main" id="{F88A4201-A25D-45C3-87DC-68B90C510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7" name="Picture 1753" descr="spacer">
          <a:extLst>
            <a:ext uri="{FF2B5EF4-FFF2-40B4-BE49-F238E27FC236}">
              <a16:creationId xmlns:a16="http://schemas.microsoft.com/office/drawing/2014/main" id="{24F4A4BF-FE13-4378-8184-1386363A4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8" name="Picture 1754" descr="spacer">
          <a:extLst>
            <a:ext uri="{FF2B5EF4-FFF2-40B4-BE49-F238E27FC236}">
              <a16:creationId xmlns:a16="http://schemas.microsoft.com/office/drawing/2014/main" id="{58A7AD8E-0243-4A2D-8FBD-B4AB5C201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19" name="Picture 1755" descr="spacer">
          <a:extLst>
            <a:ext uri="{FF2B5EF4-FFF2-40B4-BE49-F238E27FC236}">
              <a16:creationId xmlns:a16="http://schemas.microsoft.com/office/drawing/2014/main" id="{7A7689B2-3062-4D14-AC09-1CD9CEEF5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0" name="Picture 1756" descr="spacer">
          <a:extLst>
            <a:ext uri="{FF2B5EF4-FFF2-40B4-BE49-F238E27FC236}">
              <a16:creationId xmlns:a16="http://schemas.microsoft.com/office/drawing/2014/main" id="{6821B7A4-F5AC-4349-9508-0A69DD510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1" name="Picture 1757" descr="spacer">
          <a:extLst>
            <a:ext uri="{FF2B5EF4-FFF2-40B4-BE49-F238E27FC236}">
              <a16:creationId xmlns:a16="http://schemas.microsoft.com/office/drawing/2014/main" id="{D7B5B1E7-92E3-44C1-812B-6706B1FFC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2" name="Picture 1758" descr="spacer">
          <a:extLst>
            <a:ext uri="{FF2B5EF4-FFF2-40B4-BE49-F238E27FC236}">
              <a16:creationId xmlns:a16="http://schemas.microsoft.com/office/drawing/2014/main" id="{59278B2B-F5C1-4B28-9D8C-E608996E3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3" name="Picture 1759" descr="spacer">
          <a:extLst>
            <a:ext uri="{FF2B5EF4-FFF2-40B4-BE49-F238E27FC236}">
              <a16:creationId xmlns:a16="http://schemas.microsoft.com/office/drawing/2014/main" id="{40432A33-4C92-4381-BBB7-40A424BE4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4" name="Picture 1760" descr="spacer">
          <a:extLst>
            <a:ext uri="{FF2B5EF4-FFF2-40B4-BE49-F238E27FC236}">
              <a16:creationId xmlns:a16="http://schemas.microsoft.com/office/drawing/2014/main" id="{15AD0749-0FDB-492E-A7F6-C6690C81C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5" name="Picture 1761" descr="spacer">
          <a:extLst>
            <a:ext uri="{FF2B5EF4-FFF2-40B4-BE49-F238E27FC236}">
              <a16:creationId xmlns:a16="http://schemas.microsoft.com/office/drawing/2014/main" id="{88615B9F-83D3-4A14-904D-2682E6372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6" name="Picture 1762" descr="spacer">
          <a:extLst>
            <a:ext uri="{FF2B5EF4-FFF2-40B4-BE49-F238E27FC236}">
              <a16:creationId xmlns:a16="http://schemas.microsoft.com/office/drawing/2014/main" id="{84B0C581-4A3F-42F0-AA72-8A1111E9E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7" name="Picture 1763" descr="spacer">
          <a:extLst>
            <a:ext uri="{FF2B5EF4-FFF2-40B4-BE49-F238E27FC236}">
              <a16:creationId xmlns:a16="http://schemas.microsoft.com/office/drawing/2014/main" id="{1A09D12F-2855-4F6E-A984-68B71C6F9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8" name="Picture 1764" descr="spacer">
          <a:extLst>
            <a:ext uri="{FF2B5EF4-FFF2-40B4-BE49-F238E27FC236}">
              <a16:creationId xmlns:a16="http://schemas.microsoft.com/office/drawing/2014/main" id="{3C9CD402-2FB9-493A-853B-832CAF228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29" name="Picture 1765" descr="spacer">
          <a:extLst>
            <a:ext uri="{FF2B5EF4-FFF2-40B4-BE49-F238E27FC236}">
              <a16:creationId xmlns:a16="http://schemas.microsoft.com/office/drawing/2014/main" id="{CC1EEF01-F33A-4028-B2AA-1AA5996A2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0" name="Picture 7919" descr="spacer">
          <a:extLst>
            <a:ext uri="{FF2B5EF4-FFF2-40B4-BE49-F238E27FC236}">
              <a16:creationId xmlns:a16="http://schemas.microsoft.com/office/drawing/2014/main" id="{2D6D410D-4AD2-4D63-BCC1-68A83DE28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1" name="Picture 7920" descr="spacer">
          <a:extLst>
            <a:ext uri="{FF2B5EF4-FFF2-40B4-BE49-F238E27FC236}">
              <a16:creationId xmlns:a16="http://schemas.microsoft.com/office/drawing/2014/main" id="{F77778F5-9247-4821-AEBE-376FD0655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2" name="Picture 7921" descr="spacer">
          <a:extLst>
            <a:ext uri="{FF2B5EF4-FFF2-40B4-BE49-F238E27FC236}">
              <a16:creationId xmlns:a16="http://schemas.microsoft.com/office/drawing/2014/main" id="{7755D44A-0AAE-432F-B568-0891A0BE1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3" name="Picture 7922" descr="spacer">
          <a:extLst>
            <a:ext uri="{FF2B5EF4-FFF2-40B4-BE49-F238E27FC236}">
              <a16:creationId xmlns:a16="http://schemas.microsoft.com/office/drawing/2014/main" id="{D28A3150-6001-4303-8FF9-133F90ED3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4" name="Picture 7923" descr="spacer">
          <a:extLst>
            <a:ext uri="{FF2B5EF4-FFF2-40B4-BE49-F238E27FC236}">
              <a16:creationId xmlns:a16="http://schemas.microsoft.com/office/drawing/2014/main" id="{23E29AD8-DDD9-4181-A20A-A11CC0946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5" name="Picture 7924" descr="spacer">
          <a:extLst>
            <a:ext uri="{FF2B5EF4-FFF2-40B4-BE49-F238E27FC236}">
              <a16:creationId xmlns:a16="http://schemas.microsoft.com/office/drawing/2014/main" id="{45C16734-AAB8-4F6A-9241-94E26CB45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6" name="Picture 1252" descr="spacer">
          <a:extLst>
            <a:ext uri="{FF2B5EF4-FFF2-40B4-BE49-F238E27FC236}">
              <a16:creationId xmlns:a16="http://schemas.microsoft.com/office/drawing/2014/main" id="{80F9C98E-36F0-4A61-91BB-438F43F97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7" name="Picture 1253" descr="spacer">
          <a:extLst>
            <a:ext uri="{FF2B5EF4-FFF2-40B4-BE49-F238E27FC236}">
              <a16:creationId xmlns:a16="http://schemas.microsoft.com/office/drawing/2014/main" id="{8D8ACBDB-AD72-4701-9615-EBE9674AA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8" name="Picture 1406" descr="spacer">
          <a:extLst>
            <a:ext uri="{FF2B5EF4-FFF2-40B4-BE49-F238E27FC236}">
              <a16:creationId xmlns:a16="http://schemas.microsoft.com/office/drawing/2014/main" id="{E214AFD2-458D-4A19-B5B9-99170EEDF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39" name="Picture 1407" descr="spacer">
          <a:extLst>
            <a:ext uri="{FF2B5EF4-FFF2-40B4-BE49-F238E27FC236}">
              <a16:creationId xmlns:a16="http://schemas.microsoft.com/office/drawing/2014/main" id="{39B02310-45D3-46A4-BA61-87F2B8F90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0" name="Picture 1418" descr="spacer">
          <a:extLst>
            <a:ext uri="{FF2B5EF4-FFF2-40B4-BE49-F238E27FC236}">
              <a16:creationId xmlns:a16="http://schemas.microsoft.com/office/drawing/2014/main" id="{92F423B6-6005-4899-9481-5883196FC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1" name="Picture 1419" descr="spacer">
          <a:extLst>
            <a:ext uri="{FF2B5EF4-FFF2-40B4-BE49-F238E27FC236}">
              <a16:creationId xmlns:a16="http://schemas.microsoft.com/office/drawing/2014/main" id="{0BD01732-7742-413E-8709-0EBB15EF7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2" name="Picture 1750" descr="spacer">
          <a:extLst>
            <a:ext uri="{FF2B5EF4-FFF2-40B4-BE49-F238E27FC236}">
              <a16:creationId xmlns:a16="http://schemas.microsoft.com/office/drawing/2014/main" id="{41C3776C-7158-4F36-84C2-BC925C363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3" name="Picture 1751" descr="spacer">
          <a:extLst>
            <a:ext uri="{FF2B5EF4-FFF2-40B4-BE49-F238E27FC236}">
              <a16:creationId xmlns:a16="http://schemas.microsoft.com/office/drawing/2014/main" id="{93ED07D3-4D0A-4619-8DC0-C33585EA2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4" name="Picture 1752" descr="spacer">
          <a:extLst>
            <a:ext uri="{FF2B5EF4-FFF2-40B4-BE49-F238E27FC236}">
              <a16:creationId xmlns:a16="http://schemas.microsoft.com/office/drawing/2014/main" id="{988AF44A-CEA4-4886-B784-209EEE121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5" name="Picture 1753" descr="spacer">
          <a:extLst>
            <a:ext uri="{FF2B5EF4-FFF2-40B4-BE49-F238E27FC236}">
              <a16:creationId xmlns:a16="http://schemas.microsoft.com/office/drawing/2014/main" id="{0A3BE454-E748-4F15-974E-D4A4D372E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6" name="Picture 1754" descr="spacer">
          <a:extLst>
            <a:ext uri="{FF2B5EF4-FFF2-40B4-BE49-F238E27FC236}">
              <a16:creationId xmlns:a16="http://schemas.microsoft.com/office/drawing/2014/main" id="{7F6A059F-485F-45EF-9DF1-0602CE9E8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7" name="Picture 1755" descr="spacer">
          <a:extLst>
            <a:ext uri="{FF2B5EF4-FFF2-40B4-BE49-F238E27FC236}">
              <a16:creationId xmlns:a16="http://schemas.microsoft.com/office/drawing/2014/main" id="{A6372AEE-8CB3-431A-B55B-759AC5D77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8" name="Picture 1756" descr="spacer">
          <a:extLst>
            <a:ext uri="{FF2B5EF4-FFF2-40B4-BE49-F238E27FC236}">
              <a16:creationId xmlns:a16="http://schemas.microsoft.com/office/drawing/2014/main" id="{F25BC2B7-B3D1-46AB-BD7E-CC29DF06D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49" name="Picture 1757" descr="spacer">
          <a:extLst>
            <a:ext uri="{FF2B5EF4-FFF2-40B4-BE49-F238E27FC236}">
              <a16:creationId xmlns:a16="http://schemas.microsoft.com/office/drawing/2014/main" id="{6BD9D92A-F22E-4D28-BC6F-44EBC0F5E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0" name="Picture 1758" descr="spacer">
          <a:extLst>
            <a:ext uri="{FF2B5EF4-FFF2-40B4-BE49-F238E27FC236}">
              <a16:creationId xmlns:a16="http://schemas.microsoft.com/office/drawing/2014/main" id="{68C4A504-46A6-44EB-897E-35D216923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1" name="Picture 1759" descr="spacer">
          <a:extLst>
            <a:ext uri="{FF2B5EF4-FFF2-40B4-BE49-F238E27FC236}">
              <a16:creationId xmlns:a16="http://schemas.microsoft.com/office/drawing/2014/main" id="{621D0A72-0C96-4377-B0CE-32CF20B98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2" name="Picture 1760" descr="spacer">
          <a:extLst>
            <a:ext uri="{FF2B5EF4-FFF2-40B4-BE49-F238E27FC236}">
              <a16:creationId xmlns:a16="http://schemas.microsoft.com/office/drawing/2014/main" id="{CD5D2068-9798-4818-A616-ACE32DE1B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3" name="Picture 1761" descr="spacer">
          <a:extLst>
            <a:ext uri="{FF2B5EF4-FFF2-40B4-BE49-F238E27FC236}">
              <a16:creationId xmlns:a16="http://schemas.microsoft.com/office/drawing/2014/main" id="{12FDD748-2E18-4F50-912B-FEC233DA8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4" name="Picture 1762" descr="spacer">
          <a:extLst>
            <a:ext uri="{FF2B5EF4-FFF2-40B4-BE49-F238E27FC236}">
              <a16:creationId xmlns:a16="http://schemas.microsoft.com/office/drawing/2014/main" id="{3DC1F51A-66B0-4F86-9CFB-360E6D12B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5" name="Picture 1763" descr="spacer">
          <a:extLst>
            <a:ext uri="{FF2B5EF4-FFF2-40B4-BE49-F238E27FC236}">
              <a16:creationId xmlns:a16="http://schemas.microsoft.com/office/drawing/2014/main" id="{CF1C762C-E7BE-4D49-990E-CA48FE3D1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6" name="Picture 1764" descr="spacer">
          <a:extLst>
            <a:ext uri="{FF2B5EF4-FFF2-40B4-BE49-F238E27FC236}">
              <a16:creationId xmlns:a16="http://schemas.microsoft.com/office/drawing/2014/main" id="{BECFB93E-E90F-4A3B-AFB6-430F83348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7" name="Picture 1765" descr="spacer">
          <a:extLst>
            <a:ext uri="{FF2B5EF4-FFF2-40B4-BE49-F238E27FC236}">
              <a16:creationId xmlns:a16="http://schemas.microsoft.com/office/drawing/2014/main" id="{9C8314CA-B6DE-4BE1-B410-8A0D9195C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8" name="Picture 7919" descr="spacer">
          <a:extLst>
            <a:ext uri="{FF2B5EF4-FFF2-40B4-BE49-F238E27FC236}">
              <a16:creationId xmlns:a16="http://schemas.microsoft.com/office/drawing/2014/main" id="{DC7776FB-A33A-4C93-982F-EA6E75C2D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59" name="Picture 7920" descr="spacer">
          <a:extLst>
            <a:ext uri="{FF2B5EF4-FFF2-40B4-BE49-F238E27FC236}">
              <a16:creationId xmlns:a16="http://schemas.microsoft.com/office/drawing/2014/main" id="{55B9AF29-C999-462F-B3B7-B9191E850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0" name="Picture 7921" descr="spacer">
          <a:extLst>
            <a:ext uri="{FF2B5EF4-FFF2-40B4-BE49-F238E27FC236}">
              <a16:creationId xmlns:a16="http://schemas.microsoft.com/office/drawing/2014/main" id="{11ADC92A-F634-4F4A-AEC2-25B4C7803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1" name="Picture 7922" descr="spacer">
          <a:extLst>
            <a:ext uri="{FF2B5EF4-FFF2-40B4-BE49-F238E27FC236}">
              <a16:creationId xmlns:a16="http://schemas.microsoft.com/office/drawing/2014/main" id="{8FAE0A1C-39A0-400E-BF4B-DBFD6A178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2" name="Picture 7923" descr="spacer">
          <a:extLst>
            <a:ext uri="{FF2B5EF4-FFF2-40B4-BE49-F238E27FC236}">
              <a16:creationId xmlns:a16="http://schemas.microsoft.com/office/drawing/2014/main" id="{1E562B8E-5C3A-41A1-8D8D-C34A9CDFD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3" name="Picture 7924" descr="spacer">
          <a:extLst>
            <a:ext uri="{FF2B5EF4-FFF2-40B4-BE49-F238E27FC236}">
              <a16:creationId xmlns:a16="http://schemas.microsoft.com/office/drawing/2014/main" id="{4A9F3A20-AC78-4A16-A4CC-D95795195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4" name="Picture 1252" descr="spacer">
          <a:extLst>
            <a:ext uri="{FF2B5EF4-FFF2-40B4-BE49-F238E27FC236}">
              <a16:creationId xmlns:a16="http://schemas.microsoft.com/office/drawing/2014/main" id="{D42DB733-8E1E-4DF8-90C3-19E5B7613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5" name="Picture 1253" descr="spacer">
          <a:extLst>
            <a:ext uri="{FF2B5EF4-FFF2-40B4-BE49-F238E27FC236}">
              <a16:creationId xmlns:a16="http://schemas.microsoft.com/office/drawing/2014/main" id="{82D44FD0-4CF5-4960-AA61-BD2AEA0FB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6" name="Picture 1406" descr="spacer">
          <a:extLst>
            <a:ext uri="{FF2B5EF4-FFF2-40B4-BE49-F238E27FC236}">
              <a16:creationId xmlns:a16="http://schemas.microsoft.com/office/drawing/2014/main" id="{3D9D26A0-2805-4A58-9C98-1C65DB3ED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7" name="Picture 1407" descr="spacer">
          <a:extLst>
            <a:ext uri="{FF2B5EF4-FFF2-40B4-BE49-F238E27FC236}">
              <a16:creationId xmlns:a16="http://schemas.microsoft.com/office/drawing/2014/main" id="{D1D1017D-33FF-49E6-8590-D072514C7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8" name="Picture 1418" descr="spacer">
          <a:extLst>
            <a:ext uri="{FF2B5EF4-FFF2-40B4-BE49-F238E27FC236}">
              <a16:creationId xmlns:a16="http://schemas.microsoft.com/office/drawing/2014/main" id="{12B1A82A-F490-46BF-A9ED-4825B154B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69" name="Picture 1419" descr="spacer">
          <a:extLst>
            <a:ext uri="{FF2B5EF4-FFF2-40B4-BE49-F238E27FC236}">
              <a16:creationId xmlns:a16="http://schemas.microsoft.com/office/drawing/2014/main" id="{A31E5CB5-CAE1-4B3F-B3A9-09740BA44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0" name="Picture 1750" descr="spacer">
          <a:extLst>
            <a:ext uri="{FF2B5EF4-FFF2-40B4-BE49-F238E27FC236}">
              <a16:creationId xmlns:a16="http://schemas.microsoft.com/office/drawing/2014/main" id="{B719F584-CA76-4E2A-8B77-1080B36AC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1" name="Picture 1751" descr="spacer">
          <a:extLst>
            <a:ext uri="{FF2B5EF4-FFF2-40B4-BE49-F238E27FC236}">
              <a16:creationId xmlns:a16="http://schemas.microsoft.com/office/drawing/2014/main" id="{440EC4CF-CF78-425A-99D7-9E1E0661C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2" name="Picture 1752" descr="spacer">
          <a:extLst>
            <a:ext uri="{FF2B5EF4-FFF2-40B4-BE49-F238E27FC236}">
              <a16:creationId xmlns:a16="http://schemas.microsoft.com/office/drawing/2014/main" id="{353ACBF5-9E5C-43A4-A2FE-61FCFB9A8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3" name="Picture 1753" descr="spacer">
          <a:extLst>
            <a:ext uri="{FF2B5EF4-FFF2-40B4-BE49-F238E27FC236}">
              <a16:creationId xmlns:a16="http://schemas.microsoft.com/office/drawing/2014/main" id="{CA4D0EC2-B050-4059-8445-DEE112E7E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4" name="Picture 1754" descr="spacer">
          <a:extLst>
            <a:ext uri="{FF2B5EF4-FFF2-40B4-BE49-F238E27FC236}">
              <a16:creationId xmlns:a16="http://schemas.microsoft.com/office/drawing/2014/main" id="{0AE680BC-3E2E-48BD-A7A2-40ACF148C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5" name="Picture 1755" descr="spacer">
          <a:extLst>
            <a:ext uri="{FF2B5EF4-FFF2-40B4-BE49-F238E27FC236}">
              <a16:creationId xmlns:a16="http://schemas.microsoft.com/office/drawing/2014/main" id="{D578CE3B-1A20-48CE-8B5D-3BE14E459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6" name="Picture 1756" descr="spacer">
          <a:extLst>
            <a:ext uri="{FF2B5EF4-FFF2-40B4-BE49-F238E27FC236}">
              <a16:creationId xmlns:a16="http://schemas.microsoft.com/office/drawing/2014/main" id="{59EFCB2F-6C70-49B8-A847-B168BC3FF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7" name="Picture 1757" descr="spacer">
          <a:extLst>
            <a:ext uri="{FF2B5EF4-FFF2-40B4-BE49-F238E27FC236}">
              <a16:creationId xmlns:a16="http://schemas.microsoft.com/office/drawing/2014/main" id="{899535EB-ED8E-4A66-BBBD-161847A3D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8" name="Picture 1758" descr="spacer">
          <a:extLst>
            <a:ext uri="{FF2B5EF4-FFF2-40B4-BE49-F238E27FC236}">
              <a16:creationId xmlns:a16="http://schemas.microsoft.com/office/drawing/2014/main" id="{41F2283E-8BA1-45AA-8DFF-0A91ADB57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79" name="Picture 1759" descr="spacer">
          <a:extLst>
            <a:ext uri="{FF2B5EF4-FFF2-40B4-BE49-F238E27FC236}">
              <a16:creationId xmlns:a16="http://schemas.microsoft.com/office/drawing/2014/main" id="{2CEBCFD6-AAE1-4F96-ACE7-5346A9720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0" name="Picture 1760" descr="spacer">
          <a:extLst>
            <a:ext uri="{FF2B5EF4-FFF2-40B4-BE49-F238E27FC236}">
              <a16:creationId xmlns:a16="http://schemas.microsoft.com/office/drawing/2014/main" id="{9887C2FC-0F00-4566-98A0-694D93CC2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1" name="Picture 1761" descr="spacer">
          <a:extLst>
            <a:ext uri="{FF2B5EF4-FFF2-40B4-BE49-F238E27FC236}">
              <a16:creationId xmlns:a16="http://schemas.microsoft.com/office/drawing/2014/main" id="{4EAD7B75-440D-4252-9BBF-033198EE2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2" name="Picture 1762" descr="spacer">
          <a:extLst>
            <a:ext uri="{FF2B5EF4-FFF2-40B4-BE49-F238E27FC236}">
              <a16:creationId xmlns:a16="http://schemas.microsoft.com/office/drawing/2014/main" id="{BBF354C1-F454-4D65-A6E6-75D1D133D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3" name="Picture 1763" descr="spacer">
          <a:extLst>
            <a:ext uri="{FF2B5EF4-FFF2-40B4-BE49-F238E27FC236}">
              <a16:creationId xmlns:a16="http://schemas.microsoft.com/office/drawing/2014/main" id="{83497F3A-6C92-4E16-A5ED-48CDFC496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4" name="Picture 1764" descr="spacer">
          <a:extLst>
            <a:ext uri="{FF2B5EF4-FFF2-40B4-BE49-F238E27FC236}">
              <a16:creationId xmlns:a16="http://schemas.microsoft.com/office/drawing/2014/main" id="{C3EF6797-8BF7-4E82-9934-B13B58993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5" name="Picture 1765" descr="spacer">
          <a:extLst>
            <a:ext uri="{FF2B5EF4-FFF2-40B4-BE49-F238E27FC236}">
              <a16:creationId xmlns:a16="http://schemas.microsoft.com/office/drawing/2014/main" id="{212B476B-D27B-4D44-B98E-55E06F685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6" name="Picture 7919" descr="spacer">
          <a:extLst>
            <a:ext uri="{FF2B5EF4-FFF2-40B4-BE49-F238E27FC236}">
              <a16:creationId xmlns:a16="http://schemas.microsoft.com/office/drawing/2014/main" id="{5E1D8009-CE6A-49E6-9758-36CAA358E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7" name="Picture 7920" descr="spacer">
          <a:extLst>
            <a:ext uri="{FF2B5EF4-FFF2-40B4-BE49-F238E27FC236}">
              <a16:creationId xmlns:a16="http://schemas.microsoft.com/office/drawing/2014/main" id="{8D723DB0-D576-4342-BEF8-49FA9E9DA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8" name="Picture 7921" descr="spacer">
          <a:extLst>
            <a:ext uri="{FF2B5EF4-FFF2-40B4-BE49-F238E27FC236}">
              <a16:creationId xmlns:a16="http://schemas.microsoft.com/office/drawing/2014/main" id="{FD4BE3FC-88D3-416D-8AAA-466D1E42C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89" name="Picture 7922" descr="spacer">
          <a:extLst>
            <a:ext uri="{FF2B5EF4-FFF2-40B4-BE49-F238E27FC236}">
              <a16:creationId xmlns:a16="http://schemas.microsoft.com/office/drawing/2014/main" id="{9B027368-117A-4829-B4DB-DD0640239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0" name="Picture 7923" descr="spacer">
          <a:extLst>
            <a:ext uri="{FF2B5EF4-FFF2-40B4-BE49-F238E27FC236}">
              <a16:creationId xmlns:a16="http://schemas.microsoft.com/office/drawing/2014/main" id="{4A3FC9B5-15A9-4746-AE64-BFB591DCC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1" name="Picture 7924" descr="spacer">
          <a:extLst>
            <a:ext uri="{FF2B5EF4-FFF2-40B4-BE49-F238E27FC236}">
              <a16:creationId xmlns:a16="http://schemas.microsoft.com/office/drawing/2014/main" id="{98865EB3-1615-4033-8641-1ED550305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2" name="Picture 1252" descr="spacer">
          <a:extLst>
            <a:ext uri="{FF2B5EF4-FFF2-40B4-BE49-F238E27FC236}">
              <a16:creationId xmlns:a16="http://schemas.microsoft.com/office/drawing/2014/main" id="{57D45333-74FE-4372-B9BA-BE881BA6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3" name="Picture 1253" descr="spacer">
          <a:extLst>
            <a:ext uri="{FF2B5EF4-FFF2-40B4-BE49-F238E27FC236}">
              <a16:creationId xmlns:a16="http://schemas.microsoft.com/office/drawing/2014/main" id="{F98DD902-34EA-4774-BF54-C61D314E8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214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4" name="Picture 1406" descr="spacer">
          <a:extLst>
            <a:ext uri="{FF2B5EF4-FFF2-40B4-BE49-F238E27FC236}">
              <a16:creationId xmlns:a16="http://schemas.microsoft.com/office/drawing/2014/main" id="{BDF2A667-0BAB-4781-9678-6DB14FBBB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5" name="Picture 1407" descr="spacer">
          <a:extLst>
            <a:ext uri="{FF2B5EF4-FFF2-40B4-BE49-F238E27FC236}">
              <a16:creationId xmlns:a16="http://schemas.microsoft.com/office/drawing/2014/main" id="{6A1D32C3-0C24-49D4-AE8D-80BC86147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6" name="Picture 1418" descr="spacer">
          <a:extLst>
            <a:ext uri="{FF2B5EF4-FFF2-40B4-BE49-F238E27FC236}">
              <a16:creationId xmlns:a16="http://schemas.microsoft.com/office/drawing/2014/main" id="{7724FC63-558B-4664-BA02-00E4B3D31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7" name="Picture 1419" descr="spacer">
          <a:extLst>
            <a:ext uri="{FF2B5EF4-FFF2-40B4-BE49-F238E27FC236}">
              <a16:creationId xmlns:a16="http://schemas.microsoft.com/office/drawing/2014/main" id="{3DF613ED-9C73-4EE9-AF9E-DCA5B91B1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8" name="Picture 1750" descr="spacer">
          <a:extLst>
            <a:ext uri="{FF2B5EF4-FFF2-40B4-BE49-F238E27FC236}">
              <a16:creationId xmlns:a16="http://schemas.microsoft.com/office/drawing/2014/main" id="{415690A1-CB1A-4708-961E-C674C47E9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899" name="Picture 1751" descr="spacer">
          <a:extLst>
            <a:ext uri="{FF2B5EF4-FFF2-40B4-BE49-F238E27FC236}">
              <a16:creationId xmlns:a16="http://schemas.microsoft.com/office/drawing/2014/main" id="{1409C10E-3D93-4D12-8017-A2B17E408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0" name="Picture 1752" descr="spacer">
          <a:extLst>
            <a:ext uri="{FF2B5EF4-FFF2-40B4-BE49-F238E27FC236}">
              <a16:creationId xmlns:a16="http://schemas.microsoft.com/office/drawing/2014/main" id="{903DBAA5-AB62-4ADF-AB5D-CA0022ED6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1" name="Picture 1753" descr="spacer">
          <a:extLst>
            <a:ext uri="{FF2B5EF4-FFF2-40B4-BE49-F238E27FC236}">
              <a16:creationId xmlns:a16="http://schemas.microsoft.com/office/drawing/2014/main" id="{6479D16D-BF53-40B4-9CD9-43B3ADF6E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2" name="Picture 1754" descr="spacer">
          <a:extLst>
            <a:ext uri="{FF2B5EF4-FFF2-40B4-BE49-F238E27FC236}">
              <a16:creationId xmlns:a16="http://schemas.microsoft.com/office/drawing/2014/main" id="{AA41DDC6-A5AF-4324-B7C5-032729A23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3" name="Picture 1755" descr="spacer">
          <a:extLst>
            <a:ext uri="{FF2B5EF4-FFF2-40B4-BE49-F238E27FC236}">
              <a16:creationId xmlns:a16="http://schemas.microsoft.com/office/drawing/2014/main" id="{FB161F5F-B520-4346-B7FA-759B77FD0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4" name="Picture 1756" descr="spacer">
          <a:extLst>
            <a:ext uri="{FF2B5EF4-FFF2-40B4-BE49-F238E27FC236}">
              <a16:creationId xmlns:a16="http://schemas.microsoft.com/office/drawing/2014/main" id="{DEC0092F-CF31-4F0F-97DF-AA061703F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5" name="Picture 1757" descr="spacer">
          <a:extLst>
            <a:ext uri="{FF2B5EF4-FFF2-40B4-BE49-F238E27FC236}">
              <a16:creationId xmlns:a16="http://schemas.microsoft.com/office/drawing/2014/main" id="{AC461CB5-0CD5-4DFE-AF27-995ED1831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6" name="Picture 1758" descr="spacer">
          <a:extLst>
            <a:ext uri="{FF2B5EF4-FFF2-40B4-BE49-F238E27FC236}">
              <a16:creationId xmlns:a16="http://schemas.microsoft.com/office/drawing/2014/main" id="{4F9A0500-95A6-4896-800A-D7D560AFE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7" name="Picture 1759" descr="spacer">
          <a:extLst>
            <a:ext uri="{FF2B5EF4-FFF2-40B4-BE49-F238E27FC236}">
              <a16:creationId xmlns:a16="http://schemas.microsoft.com/office/drawing/2014/main" id="{D546FD8A-0176-4C68-B381-8AC5E7A32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8" name="Picture 1760" descr="spacer">
          <a:extLst>
            <a:ext uri="{FF2B5EF4-FFF2-40B4-BE49-F238E27FC236}">
              <a16:creationId xmlns:a16="http://schemas.microsoft.com/office/drawing/2014/main" id="{7B6C27E3-1B9B-42C7-A2AB-C17B49439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09" name="Picture 1761" descr="spacer">
          <a:extLst>
            <a:ext uri="{FF2B5EF4-FFF2-40B4-BE49-F238E27FC236}">
              <a16:creationId xmlns:a16="http://schemas.microsoft.com/office/drawing/2014/main" id="{91FD9972-02D4-4B25-8022-C4858E2B0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0" name="Picture 1762" descr="spacer">
          <a:extLst>
            <a:ext uri="{FF2B5EF4-FFF2-40B4-BE49-F238E27FC236}">
              <a16:creationId xmlns:a16="http://schemas.microsoft.com/office/drawing/2014/main" id="{F361E01D-9BFB-4DED-B1F4-4719107ED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1" name="Picture 1763" descr="spacer">
          <a:extLst>
            <a:ext uri="{FF2B5EF4-FFF2-40B4-BE49-F238E27FC236}">
              <a16:creationId xmlns:a16="http://schemas.microsoft.com/office/drawing/2014/main" id="{4D1CE029-F98A-4722-85FC-5556BD5F1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2" name="Picture 1764" descr="spacer">
          <a:extLst>
            <a:ext uri="{FF2B5EF4-FFF2-40B4-BE49-F238E27FC236}">
              <a16:creationId xmlns:a16="http://schemas.microsoft.com/office/drawing/2014/main" id="{DEFB9B31-1F41-4EA3-8A0D-BDE9D5D92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3" name="Picture 1765" descr="spacer">
          <a:extLst>
            <a:ext uri="{FF2B5EF4-FFF2-40B4-BE49-F238E27FC236}">
              <a16:creationId xmlns:a16="http://schemas.microsoft.com/office/drawing/2014/main" id="{F81A524B-9842-4A99-B74B-F5DFC28BA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4" name="Picture 7919" descr="spacer">
          <a:extLst>
            <a:ext uri="{FF2B5EF4-FFF2-40B4-BE49-F238E27FC236}">
              <a16:creationId xmlns:a16="http://schemas.microsoft.com/office/drawing/2014/main" id="{91EC66BE-3F80-481F-B32B-93699AA8B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5" name="Picture 7920" descr="spacer">
          <a:extLst>
            <a:ext uri="{FF2B5EF4-FFF2-40B4-BE49-F238E27FC236}">
              <a16:creationId xmlns:a16="http://schemas.microsoft.com/office/drawing/2014/main" id="{1371A5C6-1581-4508-AC03-F9A0E3677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6" name="Picture 7921" descr="spacer">
          <a:extLst>
            <a:ext uri="{FF2B5EF4-FFF2-40B4-BE49-F238E27FC236}">
              <a16:creationId xmlns:a16="http://schemas.microsoft.com/office/drawing/2014/main" id="{4FA3A565-A1B9-4035-823B-943F7D09E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7" name="Picture 7922" descr="spacer">
          <a:extLst>
            <a:ext uri="{FF2B5EF4-FFF2-40B4-BE49-F238E27FC236}">
              <a16:creationId xmlns:a16="http://schemas.microsoft.com/office/drawing/2014/main" id="{B0B672F9-BDF2-4B6D-9A67-E079D5504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8" name="Picture 7923" descr="spacer">
          <a:extLst>
            <a:ext uri="{FF2B5EF4-FFF2-40B4-BE49-F238E27FC236}">
              <a16:creationId xmlns:a16="http://schemas.microsoft.com/office/drawing/2014/main" id="{B62884D2-1CE3-4B73-90B4-813C144E1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19" name="Picture 7924" descr="spacer">
          <a:extLst>
            <a:ext uri="{FF2B5EF4-FFF2-40B4-BE49-F238E27FC236}">
              <a16:creationId xmlns:a16="http://schemas.microsoft.com/office/drawing/2014/main" id="{249D4B3C-EDF5-46F4-BC33-F0E0B1C7C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0" name="Picture 1252" descr="spacer">
          <a:extLst>
            <a:ext uri="{FF2B5EF4-FFF2-40B4-BE49-F238E27FC236}">
              <a16:creationId xmlns:a16="http://schemas.microsoft.com/office/drawing/2014/main" id="{4FCBB11A-5074-430B-8D3D-CCFE4CC80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1" name="Picture 1253" descr="spacer">
          <a:extLst>
            <a:ext uri="{FF2B5EF4-FFF2-40B4-BE49-F238E27FC236}">
              <a16:creationId xmlns:a16="http://schemas.microsoft.com/office/drawing/2014/main" id="{85169902-4C2E-476A-910F-9DCA9567C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2" name="Picture 1406" descr="spacer">
          <a:extLst>
            <a:ext uri="{FF2B5EF4-FFF2-40B4-BE49-F238E27FC236}">
              <a16:creationId xmlns:a16="http://schemas.microsoft.com/office/drawing/2014/main" id="{DFDC4303-DB0F-4B22-9A8B-189196619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3" name="Picture 1407" descr="spacer">
          <a:extLst>
            <a:ext uri="{FF2B5EF4-FFF2-40B4-BE49-F238E27FC236}">
              <a16:creationId xmlns:a16="http://schemas.microsoft.com/office/drawing/2014/main" id="{05A36644-DF71-4BF7-85AA-BBA684E9A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4" name="Picture 1418" descr="spacer">
          <a:extLst>
            <a:ext uri="{FF2B5EF4-FFF2-40B4-BE49-F238E27FC236}">
              <a16:creationId xmlns:a16="http://schemas.microsoft.com/office/drawing/2014/main" id="{65F2664F-065C-4D84-BE00-E4986AF2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5" name="Picture 1419" descr="spacer">
          <a:extLst>
            <a:ext uri="{FF2B5EF4-FFF2-40B4-BE49-F238E27FC236}">
              <a16:creationId xmlns:a16="http://schemas.microsoft.com/office/drawing/2014/main" id="{89E0B422-8293-465A-87AB-F823A7CDC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6" name="Picture 1750" descr="spacer">
          <a:extLst>
            <a:ext uri="{FF2B5EF4-FFF2-40B4-BE49-F238E27FC236}">
              <a16:creationId xmlns:a16="http://schemas.microsoft.com/office/drawing/2014/main" id="{841DE5B9-845B-41F8-AD0C-06902E8BD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7" name="Picture 1751" descr="spacer">
          <a:extLst>
            <a:ext uri="{FF2B5EF4-FFF2-40B4-BE49-F238E27FC236}">
              <a16:creationId xmlns:a16="http://schemas.microsoft.com/office/drawing/2014/main" id="{1CB89C15-CCBC-47AE-ACBC-4EE61807C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8" name="Picture 1752" descr="spacer">
          <a:extLst>
            <a:ext uri="{FF2B5EF4-FFF2-40B4-BE49-F238E27FC236}">
              <a16:creationId xmlns:a16="http://schemas.microsoft.com/office/drawing/2014/main" id="{9CB9A037-EBCB-4F15-8498-6B0F486F4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29" name="Picture 1753" descr="spacer">
          <a:extLst>
            <a:ext uri="{FF2B5EF4-FFF2-40B4-BE49-F238E27FC236}">
              <a16:creationId xmlns:a16="http://schemas.microsoft.com/office/drawing/2014/main" id="{8FB623EC-4A8A-4C5D-8782-E2E9BB694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0" name="Picture 1754" descr="spacer">
          <a:extLst>
            <a:ext uri="{FF2B5EF4-FFF2-40B4-BE49-F238E27FC236}">
              <a16:creationId xmlns:a16="http://schemas.microsoft.com/office/drawing/2014/main" id="{05A68122-3B8D-4FA9-9F1C-649497EEF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1" name="Picture 1755" descr="spacer">
          <a:extLst>
            <a:ext uri="{FF2B5EF4-FFF2-40B4-BE49-F238E27FC236}">
              <a16:creationId xmlns:a16="http://schemas.microsoft.com/office/drawing/2014/main" id="{5D814386-31B6-4264-A0E1-1017D23BD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2" name="Picture 1756" descr="spacer">
          <a:extLst>
            <a:ext uri="{FF2B5EF4-FFF2-40B4-BE49-F238E27FC236}">
              <a16:creationId xmlns:a16="http://schemas.microsoft.com/office/drawing/2014/main" id="{35308900-C363-477E-A16E-0A378369B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3" name="Picture 1757" descr="spacer">
          <a:extLst>
            <a:ext uri="{FF2B5EF4-FFF2-40B4-BE49-F238E27FC236}">
              <a16:creationId xmlns:a16="http://schemas.microsoft.com/office/drawing/2014/main" id="{A07B2A50-2F1E-45E3-AE66-C5D157EAC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4" name="Picture 1758" descr="spacer">
          <a:extLst>
            <a:ext uri="{FF2B5EF4-FFF2-40B4-BE49-F238E27FC236}">
              <a16:creationId xmlns:a16="http://schemas.microsoft.com/office/drawing/2014/main" id="{87A1533F-4B79-4636-9752-38E301AE6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5" name="Picture 1759" descr="spacer">
          <a:extLst>
            <a:ext uri="{FF2B5EF4-FFF2-40B4-BE49-F238E27FC236}">
              <a16:creationId xmlns:a16="http://schemas.microsoft.com/office/drawing/2014/main" id="{7D647510-5B36-446E-8A6E-10C6620B9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6" name="Picture 1760" descr="spacer">
          <a:extLst>
            <a:ext uri="{FF2B5EF4-FFF2-40B4-BE49-F238E27FC236}">
              <a16:creationId xmlns:a16="http://schemas.microsoft.com/office/drawing/2014/main" id="{06F3690A-D088-4B86-B31A-5045BF34D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7" name="Picture 1761" descr="spacer">
          <a:extLst>
            <a:ext uri="{FF2B5EF4-FFF2-40B4-BE49-F238E27FC236}">
              <a16:creationId xmlns:a16="http://schemas.microsoft.com/office/drawing/2014/main" id="{C519CE95-310A-459E-ACDA-A9B63269D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8" name="Picture 1762" descr="spacer">
          <a:extLst>
            <a:ext uri="{FF2B5EF4-FFF2-40B4-BE49-F238E27FC236}">
              <a16:creationId xmlns:a16="http://schemas.microsoft.com/office/drawing/2014/main" id="{6B2EC14B-1A36-42A0-8FF0-AAD423E60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39" name="Picture 1763" descr="spacer">
          <a:extLst>
            <a:ext uri="{FF2B5EF4-FFF2-40B4-BE49-F238E27FC236}">
              <a16:creationId xmlns:a16="http://schemas.microsoft.com/office/drawing/2014/main" id="{55133534-DFA9-4F91-932E-EF99FBDAF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0" name="Picture 1764" descr="spacer">
          <a:extLst>
            <a:ext uri="{FF2B5EF4-FFF2-40B4-BE49-F238E27FC236}">
              <a16:creationId xmlns:a16="http://schemas.microsoft.com/office/drawing/2014/main" id="{A265E1B2-D7D8-4E04-90B4-50E5E9BEF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1" name="Picture 1765" descr="spacer">
          <a:extLst>
            <a:ext uri="{FF2B5EF4-FFF2-40B4-BE49-F238E27FC236}">
              <a16:creationId xmlns:a16="http://schemas.microsoft.com/office/drawing/2014/main" id="{9788BAB2-8A96-490F-8381-6DB60261E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2" name="Picture 7919" descr="spacer">
          <a:extLst>
            <a:ext uri="{FF2B5EF4-FFF2-40B4-BE49-F238E27FC236}">
              <a16:creationId xmlns:a16="http://schemas.microsoft.com/office/drawing/2014/main" id="{3553078F-250C-4B47-8C84-D9C92F703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3" name="Picture 7920" descr="spacer">
          <a:extLst>
            <a:ext uri="{FF2B5EF4-FFF2-40B4-BE49-F238E27FC236}">
              <a16:creationId xmlns:a16="http://schemas.microsoft.com/office/drawing/2014/main" id="{EF51D681-8E65-4CC4-94E2-448E0EB94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4" name="Picture 7921" descr="spacer">
          <a:extLst>
            <a:ext uri="{FF2B5EF4-FFF2-40B4-BE49-F238E27FC236}">
              <a16:creationId xmlns:a16="http://schemas.microsoft.com/office/drawing/2014/main" id="{7E004577-4ED3-4423-9EBF-CA3A8B595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5" name="Picture 7922" descr="spacer">
          <a:extLst>
            <a:ext uri="{FF2B5EF4-FFF2-40B4-BE49-F238E27FC236}">
              <a16:creationId xmlns:a16="http://schemas.microsoft.com/office/drawing/2014/main" id="{E70F820E-97DA-4CB7-B8BC-413324A6C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6" name="Picture 7923" descr="spacer">
          <a:extLst>
            <a:ext uri="{FF2B5EF4-FFF2-40B4-BE49-F238E27FC236}">
              <a16:creationId xmlns:a16="http://schemas.microsoft.com/office/drawing/2014/main" id="{D239619E-777A-46FE-BEA0-B6F12E694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7" name="Picture 7924" descr="spacer">
          <a:extLst>
            <a:ext uri="{FF2B5EF4-FFF2-40B4-BE49-F238E27FC236}">
              <a16:creationId xmlns:a16="http://schemas.microsoft.com/office/drawing/2014/main" id="{51514BC8-5BDC-43E6-9E48-00BC16A87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8" name="Picture 1252" descr="spacer">
          <a:extLst>
            <a:ext uri="{FF2B5EF4-FFF2-40B4-BE49-F238E27FC236}">
              <a16:creationId xmlns:a16="http://schemas.microsoft.com/office/drawing/2014/main" id="{E12D76D8-E7B4-4582-A170-971919696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49" name="Picture 1253" descr="spacer">
          <a:extLst>
            <a:ext uri="{FF2B5EF4-FFF2-40B4-BE49-F238E27FC236}">
              <a16:creationId xmlns:a16="http://schemas.microsoft.com/office/drawing/2014/main" id="{CDD003E0-79E9-4E62-B8D8-0D4719BA3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0" name="Picture 1406" descr="spacer">
          <a:extLst>
            <a:ext uri="{FF2B5EF4-FFF2-40B4-BE49-F238E27FC236}">
              <a16:creationId xmlns:a16="http://schemas.microsoft.com/office/drawing/2014/main" id="{D1C76461-66C1-4AF2-A080-662845A89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1" name="Picture 1407" descr="spacer">
          <a:extLst>
            <a:ext uri="{FF2B5EF4-FFF2-40B4-BE49-F238E27FC236}">
              <a16:creationId xmlns:a16="http://schemas.microsoft.com/office/drawing/2014/main" id="{77BFAAF0-9196-47EC-9C6E-4F770E4EE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2" name="Picture 1418" descr="spacer">
          <a:extLst>
            <a:ext uri="{FF2B5EF4-FFF2-40B4-BE49-F238E27FC236}">
              <a16:creationId xmlns:a16="http://schemas.microsoft.com/office/drawing/2014/main" id="{7059CCDA-6977-4B08-A526-D2210235B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3" name="Picture 1419" descr="spacer">
          <a:extLst>
            <a:ext uri="{FF2B5EF4-FFF2-40B4-BE49-F238E27FC236}">
              <a16:creationId xmlns:a16="http://schemas.microsoft.com/office/drawing/2014/main" id="{D0FB034A-BC83-4317-820F-D468D244A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4" name="Picture 1750" descr="spacer">
          <a:extLst>
            <a:ext uri="{FF2B5EF4-FFF2-40B4-BE49-F238E27FC236}">
              <a16:creationId xmlns:a16="http://schemas.microsoft.com/office/drawing/2014/main" id="{B239698F-FDD3-4909-AD52-9DAA38EB6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5" name="Picture 1751" descr="spacer">
          <a:extLst>
            <a:ext uri="{FF2B5EF4-FFF2-40B4-BE49-F238E27FC236}">
              <a16:creationId xmlns:a16="http://schemas.microsoft.com/office/drawing/2014/main" id="{A3CDBF4D-91DE-4B8D-8DEA-D4A3C8B23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6" name="Picture 1752" descr="spacer">
          <a:extLst>
            <a:ext uri="{FF2B5EF4-FFF2-40B4-BE49-F238E27FC236}">
              <a16:creationId xmlns:a16="http://schemas.microsoft.com/office/drawing/2014/main" id="{22B90798-7C44-43FB-ACBB-65CC1E44F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7" name="Picture 1753" descr="spacer">
          <a:extLst>
            <a:ext uri="{FF2B5EF4-FFF2-40B4-BE49-F238E27FC236}">
              <a16:creationId xmlns:a16="http://schemas.microsoft.com/office/drawing/2014/main" id="{A8551DFD-E6E1-4490-98B4-06F41A3BF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8" name="Picture 1754" descr="spacer">
          <a:extLst>
            <a:ext uri="{FF2B5EF4-FFF2-40B4-BE49-F238E27FC236}">
              <a16:creationId xmlns:a16="http://schemas.microsoft.com/office/drawing/2014/main" id="{4921105B-E220-4CFF-B32C-0FB189A55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59" name="Picture 1755" descr="spacer">
          <a:extLst>
            <a:ext uri="{FF2B5EF4-FFF2-40B4-BE49-F238E27FC236}">
              <a16:creationId xmlns:a16="http://schemas.microsoft.com/office/drawing/2014/main" id="{2E3ED373-F744-47C2-88B7-0C8026DBE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0" name="Picture 1756" descr="spacer">
          <a:extLst>
            <a:ext uri="{FF2B5EF4-FFF2-40B4-BE49-F238E27FC236}">
              <a16:creationId xmlns:a16="http://schemas.microsoft.com/office/drawing/2014/main" id="{F178021E-CF78-4614-A157-EAB4F16E0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1" name="Picture 1757" descr="spacer">
          <a:extLst>
            <a:ext uri="{FF2B5EF4-FFF2-40B4-BE49-F238E27FC236}">
              <a16:creationId xmlns:a16="http://schemas.microsoft.com/office/drawing/2014/main" id="{C292C58D-0038-4A58-9C64-F50FA0548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2" name="Picture 1758" descr="spacer">
          <a:extLst>
            <a:ext uri="{FF2B5EF4-FFF2-40B4-BE49-F238E27FC236}">
              <a16:creationId xmlns:a16="http://schemas.microsoft.com/office/drawing/2014/main" id="{9ACFC97B-A528-4FAE-8D99-F4B97A2C8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3" name="Picture 1759" descr="spacer">
          <a:extLst>
            <a:ext uri="{FF2B5EF4-FFF2-40B4-BE49-F238E27FC236}">
              <a16:creationId xmlns:a16="http://schemas.microsoft.com/office/drawing/2014/main" id="{CD9A328C-D7E9-491E-85BD-55EF3011A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4" name="Picture 1760" descr="spacer">
          <a:extLst>
            <a:ext uri="{FF2B5EF4-FFF2-40B4-BE49-F238E27FC236}">
              <a16:creationId xmlns:a16="http://schemas.microsoft.com/office/drawing/2014/main" id="{E43BD5AF-F45C-496B-9676-BF3D3CADE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5" name="Picture 1761" descr="spacer">
          <a:extLst>
            <a:ext uri="{FF2B5EF4-FFF2-40B4-BE49-F238E27FC236}">
              <a16:creationId xmlns:a16="http://schemas.microsoft.com/office/drawing/2014/main" id="{6F02F555-0B50-4C82-9A46-79A5539E3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6" name="Picture 1762" descr="spacer">
          <a:extLst>
            <a:ext uri="{FF2B5EF4-FFF2-40B4-BE49-F238E27FC236}">
              <a16:creationId xmlns:a16="http://schemas.microsoft.com/office/drawing/2014/main" id="{68CE32DA-B37A-45C5-A044-4A6D0AC32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7" name="Picture 1763" descr="spacer">
          <a:extLst>
            <a:ext uri="{FF2B5EF4-FFF2-40B4-BE49-F238E27FC236}">
              <a16:creationId xmlns:a16="http://schemas.microsoft.com/office/drawing/2014/main" id="{CDC0C59F-C6D6-4012-9CF8-E7278DC6F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8" name="Picture 1764" descr="spacer">
          <a:extLst>
            <a:ext uri="{FF2B5EF4-FFF2-40B4-BE49-F238E27FC236}">
              <a16:creationId xmlns:a16="http://schemas.microsoft.com/office/drawing/2014/main" id="{BD093B89-73E0-4F8C-81CA-40A91E353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69" name="Picture 1765" descr="spacer">
          <a:extLst>
            <a:ext uri="{FF2B5EF4-FFF2-40B4-BE49-F238E27FC236}">
              <a16:creationId xmlns:a16="http://schemas.microsoft.com/office/drawing/2014/main" id="{208D7484-AD7D-442E-8997-3D20F9D83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0" name="Picture 7919" descr="spacer">
          <a:extLst>
            <a:ext uri="{FF2B5EF4-FFF2-40B4-BE49-F238E27FC236}">
              <a16:creationId xmlns:a16="http://schemas.microsoft.com/office/drawing/2014/main" id="{04F7831E-367A-4042-9923-018AF46C5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1" name="Picture 7920" descr="spacer">
          <a:extLst>
            <a:ext uri="{FF2B5EF4-FFF2-40B4-BE49-F238E27FC236}">
              <a16:creationId xmlns:a16="http://schemas.microsoft.com/office/drawing/2014/main" id="{CE86F57F-EC3B-4B26-BF07-D3508C929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2" name="Picture 7921" descr="spacer">
          <a:extLst>
            <a:ext uri="{FF2B5EF4-FFF2-40B4-BE49-F238E27FC236}">
              <a16:creationId xmlns:a16="http://schemas.microsoft.com/office/drawing/2014/main" id="{D6C6EA8E-034F-4AF3-9EBA-946BBFD54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3" name="Picture 7922" descr="spacer">
          <a:extLst>
            <a:ext uri="{FF2B5EF4-FFF2-40B4-BE49-F238E27FC236}">
              <a16:creationId xmlns:a16="http://schemas.microsoft.com/office/drawing/2014/main" id="{97B3A3C5-E03E-4871-B6CF-1F175E29E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4" name="Picture 7923" descr="spacer">
          <a:extLst>
            <a:ext uri="{FF2B5EF4-FFF2-40B4-BE49-F238E27FC236}">
              <a16:creationId xmlns:a16="http://schemas.microsoft.com/office/drawing/2014/main" id="{1739F429-61FF-4356-B0D7-DFBC33901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5" name="Picture 7924" descr="spacer">
          <a:extLst>
            <a:ext uri="{FF2B5EF4-FFF2-40B4-BE49-F238E27FC236}">
              <a16:creationId xmlns:a16="http://schemas.microsoft.com/office/drawing/2014/main" id="{ABE31570-59E1-4EB2-85DA-2626AABE4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6" name="Picture 1252" descr="spacer">
          <a:extLst>
            <a:ext uri="{FF2B5EF4-FFF2-40B4-BE49-F238E27FC236}">
              <a16:creationId xmlns:a16="http://schemas.microsoft.com/office/drawing/2014/main" id="{A222DFC1-FEDE-4C50-8435-D6C42DD35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7" name="Picture 1253" descr="spacer">
          <a:extLst>
            <a:ext uri="{FF2B5EF4-FFF2-40B4-BE49-F238E27FC236}">
              <a16:creationId xmlns:a16="http://schemas.microsoft.com/office/drawing/2014/main" id="{203020D3-92D3-42FC-B109-BECB021D0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8" name="Picture 1406" descr="spacer">
          <a:extLst>
            <a:ext uri="{FF2B5EF4-FFF2-40B4-BE49-F238E27FC236}">
              <a16:creationId xmlns:a16="http://schemas.microsoft.com/office/drawing/2014/main" id="{FE9B1CC7-80E1-4DCD-BC53-2863ED164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79" name="Picture 1407" descr="spacer">
          <a:extLst>
            <a:ext uri="{FF2B5EF4-FFF2-40B4-BE49-F238E27FC236}">
              <a16:creationId xmlns:a16="http://schemas.microsoft.com/office/drawing/2014/main" id="{3F263F26-8E97-4C72-8B26-D9321BF56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0" name="Picture 1418" descr="spacer">
          <a:extLst>
            <a:ext uri="{FF2B5EF4-FFF2-40B4-BE49-F238E27FC236}">
              <a16:creationId xmlns:a16="http://schemas.microsoft.com/office/drawing/2014/main" id="{5C40D070-8A3E-46F1-963D-FE394DAE1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1" name="Picture 1419" descr="spacer">
          <a:extLst>
            <a:ext uri="{FF2B5EF4-FFF2-40B4-BE49-F238E27FC236}">
              <a16:creationId xmlns:a16="http://schemas.microsoft.com/office/drawing/2014/main" id="{082ABA72-9336-4177-8F65-50BEFF496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2" name="Picture 1750" descr="spacer">
          <a:extLst>
            <a:ext uri="{FF2B5EF4-FFF2-40B4-BE49-F238E27FC236}">
              <a16:creationId xmlns:a16="http://schemas.microsoft.com/office/drawing/2014/main" id="{B3017C01-8781-4B51-9A85-FC505D08C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3" name="Picture 1751" descr="spacer">
          <a:extLst>
            <a:ext uri="{FF2B5EF4-FFF2-40B4-BE49-F238E27FC236}">
              <a16:creationId xmlns:a16="http://schemas.microsoft.com/office/drawing/2014/main" id="{EF820D36-B376-44F8-A5BB-4FC7B2B67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4" name="Picture 1752" descr="spacer">
          <a:extLst>
            <a:ext uri="{FF2B5EF4-FFF2-40B4-BE49-F238E27FC236}">
              <a16:creationId xmlns:a16="http://schemas.microsoft.com/office/drawing/2014/main" id="{747FE53C-9483-4050-8CD5-A03423746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5" name="Picture 1753" descr="spacer">
          <a:extLst>
            <a:ext uri="{FF2B5EF4-FFF2-40B4-BE49-F238E27FC236}">
              <a16:creationId xmlns:a16="http://schemas.microsoft.com/office/drawing/2014/main" id="{F4BEC668-9064-45AC-8450-666732E38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6" name="Picture 1754" descr="spacer">
          <a:extLst>
            <a:ext uri="{FF2B5EF4-FFF2-40B4-BE49-F238E27FC236}">
              <a16:creationId xmlns:a16="http://schemas.microsoft.com/office/drawing/2014/main" id="{6885EA42-7F88-478A-9217-FAD4B0C38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7" name="Picture 1755" descr="spacer">
          <a:extLst>
            <a:ext uri="{FF2B5EF4-FFF2-40B4-BE49-F238E27FC236}">
              <a16:creationId xmlns:a16="http://schemas.microsoft.com/office/drawing/2014/main" id="{0A4E2204-39A6-4D4E-9EBE-748F5698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8" name="Picture 1756" descr="spacer">
          <a:extLst>
            <a:ext uri="{FF2B5EF4-FFF2-40B4-BE49-F238E27FC236}">
              <a16:creationId xmlns:a16="http://schemas.microsoft.com/office/drawing/2014/main" id="{930FDEB5-43D3-44EF-A840-CBA77CF0A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89" name="Picture 1757" descr="spacer">
          <a:extLst>
            <a:ext uri="{FF2B5EF4-FFF2-40B4-BE49-F238E27FC236}">
              <a16:creationId xmlns:a16="http://schemas.microsoft.com/office/drawing/2014/main" id="{B0B4BAFC-AA18-4715-8B6F-8C8800D87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0" name="Picture 1758" descr="spacer">
          <a:extLst>
            <a:ext uri="{FF2B5EF4-FFF2-40B4-BE49-F238E27FC236}">
              <a16:creationId xmlns:a16="http://schemas.microsoft.com/office/drawing/2014/main" id="{58F72095-3BBD-42CC-9A44-9BAA4FC27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1" name="Picture 1759" descr="spacer">
          <a:extLst>
            <a:ext uri="{FF2B5EF4-FFF2-40B4-BE49-F238E27FC236}">
              <a16:creationId xmlns:a16="http://schemas.microsoft.com/office/drawing/2014/main" id="{08CAB7BC-A41F-4C99-90AC-DB903DFC0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2" name="Picture 1760" descr="spacer">
          <a:extLst>
            <a:ext uri="{FF2B5EF4-FFF2-40B4-BE49-F238E27FC236}">
              <a16:creationId xmlns:a16="http://schemas.microsoft.com/office/drawing/2014/main" id="{4423AC27-CBD1-4AF1-9332-5323D9A1A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3" name="Picture 1761" descr="spacer">
          <a:extLst>
            <a:ext uri="{FF2B5EF4-FFF2-40B4-BE49-F238E27FC236}">
              <a16:creationId xmlns:a16="http://schemas.microsoft.com/office/drawing/2014/main" id="{19758ABC-683B-4130-81AC-67A9001BB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4" name="Picture 1762" descr="spacer">
          <a:extLst>
            <a:ext uri="{FF2B5EF4-FFF2-40B4-BE49-F238E27FC236}">
              <a16:creationId xmlns:a16="http://schemas.microsoft.com/office/drawing/2014/main" id="{D457B638-4679-4085-84BE-4C90B845F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5" name="Picture 1763" descr="spacer">
          <a:extLst>
            <a:ext uri="{FF2B5EF4-FFF2-40B4-BE49-F238E27FC236}">
              <a16:creationId xmlns:a16="http://schemas.microsoft.com/office/drawing/2014/main" id="{941D4E44-1A45-4D66-9A79-01D2210D3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6" name="Picture 1764" descr="spacer">
          <a:extLst>
            <a:ext uri="{FF2B5EF4-FFF2-40B4-BE49-F238E27FC236}">
              <a16:creationId xmlns:a16="http://schemas.microsoft.com/office/drawing/2014/main" id="{43E32162-28CB-4B4E-A76B-B8E88E357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7" name="Picture 1765" descr="spacer">
          <a:extLst>
            <a:ext uri="{FF2B5EF4-FFF2-40B4-BE49-F238E27FC236}">
              <a16:creationId xmlns:a16="http://schemas.microsoft.com/office/drawing/2014/main" id="{A58F2373-DF5A-4EBD-8696-8AA8FE094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8" name="Picture 7919" descr="spacer">
          <a:extLst>
            <a:ext uri="{FF2B5EF4-FFF2-40B4-BE49-F238E27FC236}">
              <a16:creationId xmlns:a16="http://schemas.microsoft.com/office/drawing/2014/main" id="{7B70079A-60A7-48AB-9063-9D7FBC77D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5999" name="Picture 7920" descr="spacer">
          <a:extLst>
            <a:ext uri="{FF2B5EF4-FFF2-40B4-BE49-F238E27FC236}">
              <a16:creationId xmlns:a16="http://schemas.microsoft.com/office/drawing/2014/main" id="{28D4F1D7-918F-4C6C-AC05-5146E6928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0" name="Picture 7921" descr="spacer">
          <a:extLst>
            <a:ext uri="{FF2B5EF4-FFF2-40B4-BE49-F238E27FC236}">
              <a16:creationId xmlns:a16="http://schemas.microsoft.com/office/drawing/2014/main" id="{37CDDE8D-8B5A-44CE-940F-AEB3B37AB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1" name="Picture 7922" descr="spacer">
          <a:extLst>
            <a:ext uri="{FF2B5EF4-FFF2-40B4-BE49-F238E27FC236}">
              <a16:creationId xmlns:a16="http://schemas.microsoft.com/office/drawing/2014/main" id="{B472F7F1-DAE7-4CCB-A031-68031319E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2" name="Picture 7923" descr="spacer">
          <a:extLst>
            <a:ext uri="{FF2B5EF4-FFF2-40B4-BE49-F238E27FC236}">
              <a16:creationId xmlns:a16="http://schemas.microsoft.com/office/drawing/2014/main" id="{3534B921-A0E6-41AB-9982-A0C454148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3" name="Picture 7924" descr="spacer">
          <a:extLst>
            <a:ext uri="{FF2B5EF4-FFF2-40B4-BE49-F238E27FC236}">
              <a16:creationId xmlns:a16="http://schemas.microsoft.com/office/drawing/2014/main" id="{BE9496EE-83A2-4749-A1A4-5CDF17FDF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4" name="Picture 1252" descr="spacer">
          <a:extLst>
            <a:ext uri="{FF2B5EF4-FFF2-40B4-BE49-F238E27FC236}">
              <a16:creationId xmlns:a16="http://schemas.microsoft.com/office/drawing/2014/main" id="{0F897D77-1D73-4147-8CCA-DA66A7DFD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5" name="Picture 1253" descr="spacer">
          <a:extLst>
            <a:ext uri="{FF2B5EF4-FFF2-40B4-BE49-F238E27FC236}">
              <a16:creationId xmlns:a16="http://schemas.microsoft.com/office/drawing/2014/main" id="{CC808F49-0E92-4534-8939-780049FC4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6" name="Picture 1406" descr="spacer">
          <a:extLst>
            <a:ext uri="{FF2B5EF4-FFF2-40B4-BE49-F238E27FC236}">
              <a16:creationId xmlns:a16="http://schemas.microsoft.com/office/drawing/2014/main" id="{BB0C6791-10D8-4A4B-ACB2-4672D511D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7" name="Picture 1407" descr="spacer">
          <a:extLst>
            <a:ext uri="{FF2B5EF4-FFF2-40B4-BE49-F238E27FC236}">
              <a16:creationId xmlns:a16="http://schemas.microsoft.com/office/drawing/2014/main" id="{F8AC311C-E194-4CC5-8918-220AE2ACA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8" name="Picture 1418" descr="spacer">
          <a:extLst>
            <a:ext uri="{FF2B5EF4-FFF2-40B4-BE49-F238E27FC236}">
              <a16:creationId xmlns:a16="http://schemas.microsoft.com/office/drawing/2014/main" id="{A3809EC6-A2B8-4468-A53F-46E5C2E3E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09" name="Picture 1419" descr="spacer">
          <a:extLst>
            <a:ext uri="{FF2B5EF4-FFF2-40B4-BE49-F238E27FC236}">
              <a16:creationId xmlns:a16="http://schemas.microsoft.com/office/drawing/2014/main" id="{67FF3AB9-DE1B-4FDC-ADFC-FBC9013C5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0" name="Picture 1750" descr="spacer">
          <a:extLst>
            <a:ext uri="{FF2B5EF4-FFF2-40B4-BE49-F238E27FC236}">
              <a16:creationId xmlns:a16="http://schemas.microsoft.com/office/drawing/2014/main" id="{269284F9-31E7-4B40-8263-D782D9F8F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1" name="Picture 1751" descr="spacer">
          <a:extLst>
            <a:ext uri="{FF2B5EF4-FFF2-40B4-BE49-F238E27FC236}">
              <a16:creationId xmlns:a16="http://schemas.microsoft.com/office/drawing/2014/main" id="{AEB51925-2449-49A5-A54C-C5CBE3B55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2" name="Picture 1752" descr="spacer">
          <a:extLst>
            <a:ext uri="{FF2B5EF4-FFF2-40B4-BE49-F238E27FC236}">
              <a16:creationId xmlns:a16="http://schemas.microsoft.com/office/drawing/2014/main" id="{73FD9C11-ABC1-4D7F-99C6-31A59DE62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3" name="Picture 1753" descr="spacer">
          <a:extLst>
            <a:ext uri="{FF2B5EF4-FFF2-40B4-BE49-F238E27FC236}">
              <a16:creationId xmlns:a16="http://schemas.microsoft.com/office/drawing/2014/main" id="{1AEDB939-4B46-490F-8D77-8063AD6F7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4" name="Picture 1754" descr="spacer">
          <a:extLst>
            <a:ext uri="{FF2B5EF4-FFF2-40B4-BE49-F238E27FC236}">
              <a16:creationId xmlns:a16="http://schemas.microsoft.com/office/drawing/2014/main" id="{C253D705-AACA-4C74-9C39-2E1BBC9E9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5" name="Picture 1755" descr="spacer">
          <a:extLst>
            <a:ext uri="{FF2B5EF4-FFF2-40B4-BE49-F238E27FC236}">
              <a16:creationId xmlns:a16="http://schemas.microsoft.com/office/drawing/2014/main" id="{1D1EAE80-2C45-417D-9E10-FD1CE010F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6" name="Picture 1756" descr="spacer">
          <a:extLst>
            <a:ext uri="{FF2B5EF4-FFF2-40B4-BE49-F238E27FC236}">
              <a16:creationId xmlns:a16="http://schemas.microsoft.com/office/drawing/2014/main" id="{758A1AE8-C243-43F0-AA9A-65A9CD1B1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7" name="Picture 1757" descr="spacer">
          <a:extLst>
            <a:ext uri="{FF2B5EF4-FFF2-40B4-BE49-F238E27FC236}">
              <a16:creationId xmlns:a16="http://schemas.microsoft.com/office/drawing/2014/main" id="{3977D9E1-E317-4644-946B-608AA66DC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8" name="Picture 1758" descr="spacer">
          <a:extLst>
            <a:ext uri="{FF2B5EF4-FFF2-40B4-BE49-F238E27FC236}">
              <a16:creationId xmlns:a16="http://schemas.microsoft.com/office/drawing/2014/main" id="{89A33CF4-3C95-4B2A-8F96-EE23F72B0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19" name="Picture 1759" descr="spacer">
          <a:extLst>
            <a:ext uri="{FF2B5EF4-FFF2-40B4-BE49-F238E27FC236}">
              <a16:creationId xmlns:a16="http://schemas.microsoft.com/office/drawing/2014/main" id="{D22A939E-3866-41A0-BA37-289C47979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0" name="Picture 1760" descr="spacer">
          <a:extLst>
            <a:ext uri="{FF2B5EF4-FFF2-40B4-BE49-F238E27FC236}">
              <a16:creationId xmlns:a16="http://schemas.microsoft.com/office/drawing/2014/main" id="{C58C108C-E37B-434E-B900-6EF455737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1" name="Picture 1761" descr="spacer">
          <a:extLst>
            <a:ext uri="{FF2B5EF4-FFF2-40B4-BE49-F238E27FC236}">
              <a16:creationId xmlns:a16="http://schemas.microsoft.com/office/drawing/2014/main" id="{D643B634-76FD-40FD-8AF1-ADA0B5289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2" name="Picture 1762" descr="spacer">
          <a:extLst>
            <a:ext uri="{FF2B5EF4-FFF2-40B4-BE49-F238E27FC236}">
              <a16:creationId xmlns:a16="http://schemas.microsoft.com/office/drawing/2014/main" id="{8ED1A7B0-B554-4359-BD5A-1799805D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3" name="Picture 1763" descr="spacer">
          <a:extLst>
            <a:ext uri="{FF2B5EF4-FFF2-40B4-BE49-F238E27FC236}">
              <a16:creationId xmlns:a16="http://schemas.microsoft.com/office/drawing/2014/main" id="{4D5B89D6-6117-435A-B667-FFFA9EADF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4" name="Picture 1764" descr="spacer">
          <a:extLst>
            <a:ext uri="{FF2B5EF4-FFF2-40B4-BE49-F238E27FC236}">
              <a16:creationId xmlns:a16="http://schemas.microsoft.com/office/drawing/2014/main" id="{FAF799C7-DF5E-4670-A834-831A25DF4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5" name="Picture 1765" descr="spacer">
          <a:extLst>
            <a:ext uri="{FF2B5EF4-FFF2-40B4-BE49-F238E27FC236}">
              <a16:creationId xmlns:a16="http://schemas.microsoft.com/office/drawing/2014/main" id="{CF57B82F-AFD9-420A-A394-74EAB44C4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6" name="Picture 7919" descr="spacer">
          <a:extLst>
            <a:ext uri="{FF2B5EF4-FFF2-40B4-BE49-F238E27FC236}">
              <a16:creationId xmlns:a16="http://schemas.microsoft.com/office/drawing/2014/main" id="{E0222ED7-2D15-483A-BD59-A435EDB19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7" name="Picture 7920" descr="spacer">
          <a:extLst>
            <a:ext uri="{FF2B5EF4-FFF2-40B4-BE49-F238E27FC236}">
              <a16:creationId xmlns:a16="http://schemas.microsoft.com/office/drawing/2014/main" id="{D40D0D4B-446D-49FA-B3BE-713BCEFF9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8" name="Picture 7921" descr="spacer">
          <a:extLst>
            <a:ext uri="{FF2B5EF4-FFF2-40B4-BE49-F238E27FC236}">
              <a16:creationId xmlns:a16="http://schemas.microsoft.com/office/drawing/2014/main" id="{EC78A595-7B65-45A5-B4D1-7549D7511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29" name="Picture 7922" descr="spacer">
          <a:extLst>
            <a:ext uri="{FF2B5EF4-FFF2-40B4-BE49-F238E27FC236}">
              <a16:creationId xmlns:a16="http://schemas.microsoft.com/office/drawing/2014/main" id="{8FCC9DE8-F8A4-44AC-AE3C-E7D397CBF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0" name="Picture 7923" descr="spacer">
          <a:extLst>
            <a:ext uri="{FF2B5EF4-FFF2-40B4-BE49-F238E27FC236}">
              <a16:creationId xmlns:a16="http://schemas.microsoft.com/office/drawing/2014/main" id="{04758CEF-145F-4A21-A5F1-C85C47DF9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1" name="Picture 7924" descr="spacer">
          <a:extLst>
            <a:ext uri="{FF2B5EF4-FFF2-40B4-BE49-F238E27FC236}">
              <a16:creationId xmlns:a16="http://schemas.microsoft.com/office/drawing/2014/main" id="{EF303007-B363-4C8A-A1F8-8EDEB394E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2" name="Picture 1252" descr="spacer">
          <a:extLst>
            <a:ext uri="{FF2B5EF4-FFF2-40B4-BE49-F238E27FC236}">
              <a16:creationId xmlns:a16="http://schemas.microsoft.com/office/drawing/2014/main" id="{04BE9B4F-C7CF-4202-A19C-D71FA030D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3" name="Picture 1253" descr="spacer">
          <a:extLst>
            <a:ext uri="{FF2B5EF4-FFF2-40B4-BE49-F238E27FC236}">
              <a16:creationId xmlns:a16="http://schemas.microsoft.com/office/drawing/2014/main" id="{FD864839-70BD-40DF-B461-99F9F571F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4" name="Picture 1406" descr="spacer">
          <a:extLst>
            <a:ext uri="{FF2B5EF4-FFF2-40B4-BE49-F238E27FC236}">
              <a16:creationId xmlns:a16="http://schemas.microsoft.com/office/drawing/2014/main" id="{D00A6FDF-D89B-4371-9ABE-AA7BA6ADF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5" name="Picture 1407" descr="spacer">
          <a:extLst>
            <a:ext uri="{FF2B5EF4-FFF2-40B4-BE49-F238E27FC236}">
              <a16:creationId xmlns:a16="http://schemas.microsoft.com/office/drawing/2014/main" id="{91C126EF-48BA-4AFA-8EDB-80D426D6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6" name="Picture 1418" descr="spacer">
          <a:extLst>
            <a:ext uri="{FF2B5EF4-FFF2-40B4-BE49-F238E27FC236}">
              <a16:creationId xmlns:a16="http://schemas.microsoft.com/office/drawing/2014/main" id="{DE2F56F8-5EA4-4186-838C-268CD9946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7" name="Picture 1419" descr="spacer">
          <a:extLst>
            <a:ext uri="{FF2B5EF4-FFF2-40B4-BE49-F238E27FC236}">
              <a16:creationId xmlns:a16="http://schemas.microsoft.com/office/drawing/2014/main" id="{0D73A9DC-E6A4-43B7-8419-F8E405483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8" name="Picture 1750" descr="spacer">
          <a:extLst>
            <a:ext uri="{FF2B5EF4-FFF2-40B4-BE49-F238E27FC236}">
              <a16:creationId xmlns:a16="http://schemas.microsoft.com/office/drawing/2014/main" id="{1D46E075-C63E-488E-B6FD-00CCF77D9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39" name="Picture 1751" descr="spacer">
          <a:extLst>
            <a:ext uri="{FF2B5EF4-FFF2-40B4-BE49-F238E27FC236}">
              <a16:creationId xmlns:a16="http://schemas.microsoft.com/office/drawing/2014/main" id="{9B5C1DFC-CA80-4A89-BB4B-5A90ED087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0" name="Picture 1752" descr="spacer">
          <a:extLst>
            <a:ext uri="{FF2B5EF4-FFF2-40B4-BE49-F238E27FC236}">
              <a16:creationId xmlns:a16="http://schemas.microsoft.com/office/drawing/2014/main" id="{787029B2-DF50-4CDE-A5DE-E342DB4DA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1" name="Picture 1753" descr="spacer">
          <a:extLst>
            <a:ext uri="{FF2B5EF4-FFF2-40B4-BE49-F238E27FC236}">
              <a16:creationId xmlns:a16="http://schemas.microsoft.com/office/drawing/2014/main" id="{DB96DAED-E142-418D-BE20-3A33A16A4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2" name="Picture 1754" descr="spacer">
          <a:extLst>
            <a:ext uri="{FF2B5EF4-FFF2-40B4-BE49-F238E27FC236}">
              <a16:creationId xmlns:a16="http://schemas.microsoft.com/office/drawing/2014/main" id="{99B5CB77-8A95-43EF-9BEE-D79EB7A1A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3" name="Picture 1755" descr="spacer">
          <a:extLst>
            <a:ext uri="{FF2B5EF4-FFF2-40B4-BE49-F238E27FC236}">
              <a16:creationId xmlns:a16="http://schemas.microsoft.com/office/drawing/2014/main" id="{069E8E8E-10EA-4BB5-9616-B38CEC552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4" name="Picture 1756" descr="spacer">
          <a:extLst>
            <a:ext uri="{FF2B5EF4-FFF2-40B4-BE49-F238E27FC236}">
              <a16:creationId xmlns:a16="http://schemas.microsoft.com/office/drawing/2014/main" id="{C8CD2F2A-88B7-4ED1-AB7C-5230C32AC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5" name="Picture 1757" descr="spacer">
          <a:extLst>
            <a:ext uri="{FF2B5EF4-FFF2-40B4-BE49-F238E27FC236}">
              <a16:creationId xmlns:a16="http://schemas.microsoft.com/office/drawing/2014/main" id="{8618F1E6-7506-4F27-B6C9-9317D6BA4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6" name="Picture 1758" descr="spacer">
          <a:extLst>
            <a:ext uri="{FF2B5EF4-FFF2-40B4-BE49-F238E27FC236}">
              <a16:creationId xmlns:a16="http://schemas.microsoft.com/office/drawing/2014/main" id="{90862CCB-6133-40C8-A1C6-7A664DFDF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7" name="Picture 1759" descr="spacer">
          <a:extLst>
            <a:ext uri="{FF2B5EF4-FFF2-40B4-BE49-F238E27FC236}">
              <a16:creationId xmlns:a16="http://schemas.microsoft.com/office/drawing/2014/main" id="{DB24C605-1FAE-4A04-B4B6-E262D947B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8" name="Picture 1760" descr="spacer">
          <a:extLst>
            <a:ext uri="{FF2B5EF4-FFF2-40B4-BE49-F238E27FC236}">
              <a16:creationId xmlns:a16="http://schemas.microsoft.com/office/drawing/2014/main" id="{71FD16F9-33DC-48F2-BBB7-1865333E6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49" name="Picture 1761" descr="spacer">
          <a:extLst>
            <a:ext uri="{FF2B5EF4-FFF2-40B4-BE49-F238E27FC236}">
              <a16:creationId xmlns:a16="http://schemas.microsoft.com/office/drawing/2014/main" id="{A16A2357-05D3-437A-B232-9BD6DFAE9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0" name="Picture 1762" descr="spacer">
          <a:extLst>
            <a:ext uri="{FF2B5EF4-FFF2-40B4-BE49-F238E27FC236}">
              <a16:creationId xmlns:a16="http://schemas.microsoft.com/office/drawing/2014/main" id="{A665632F-FFED-490E-A190-A6DE0EBE3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1" name="Picture 1763" descr="spacer">
          <a:extLst>
            <a:ext uri="{FF2B5EF4-FFF2-40B4-BE49-F238E27FC236}">
              <a16:creationId xmlns:a16="http://schemas.microsoft.com/office/drawing/2014/main" id="{660825F6-6F1E-4D38-8332-037A4E41B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2" name="Picture 1764" descr="spacer">
          <a:extLst>
            <a:ext uri="{FF2B5EF4-FFF2-40B4-BE49-F238E27FC236}">
              <a16:creationId xmlns:a16="http://schemas.microsoft.com/office/drawing/2014/main" id="{85D5BF1A-5FC1-41C1-87A6-DFCED0081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3" name="Picture 1765" descr="spacer">
          <a:extLst>
            <a:ext uri="{FF2B5EF4-FFF2-40B4-BE49-F238E27FC236}">
              <a16:creationId xmlns:a16="http://schemas.microsoft.com/office/drawing/2014/main" id="{B4AAF597-EACA-49BC-9BC3-CAD187F60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4" name="Picture 7919" descr="spacer">
          <a:extLst>
            <a:ext uri="{FF2B5EF4-FFF2-40B4-BE49-F238E27FC236}">
              <a16:creationId xmlns:a16="http://schemas.microsoft.com/office/drawing/2014/main" id="{81C7C455-F172-48BF-9AA1-470781D4A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5" name="Picture 7920" descr="spacer">
          <a:extLst>
            <a:ext uri="{FF2B5EF4-FFF2-40B4-BE49-F238E27FC236}">
              <a16:creationId xmlns:a16="http://schemas.microsoft.com/office/drawing/2014/main" id="{A0C09D7F-4B36-4B62-9C8F-DBED7FEF3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6" name="Picture 7921" descr="spacer">
          <a:extLst>
            <a:ext uri="{FF2B5EF4-FFF2-40B4-BE49-F238E27FC236}">
              <a16:creationId xmlns:a16="http://schemas.microsoft.com/office/drawing/2014/main" id="{B4DA25E5-B9E5-41B6-A96C-072481DE0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7" name="Picture 7922" descr="spacer">
          <a:extLst>
            <a:ext uri="{FF2B5EF4-FFF2-40B4-BE49-F238E27FC236}">
              <a16:creationId xmlns:a16="http://schemas.microsoft.com/office/drawing/2014/main" id="{878C451B-A4EB-451F-BDD5-8D9A30AEE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8" name="Picture 7923" descr="spacer">
          <a:extLst>
            <a:ext uri="{FF2B5EF4-FFF2-40B4-BE49-F238E27FC236}">
              <a16:creationId xmlns:a16="http://schemas.microsoft.com/office/drawing/2014/main" id="{18BDDA31-607F-49FD-BE8B-ABBDD1D1C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59" name="Picture 7924" descr="spacer">
          <a:extLst>
            <a:ext uri="{FF2B5EF4-FFF2-40B4-BE49-F238E27FC236}">
              <a16:creationId xmlns:a16="http://schemas.microsoft.com/office/drawing/2014/main" id="{5202CAC5-9325-4AB9-B12C-CF4596910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0" name="Picture 1252" descr="spacer">
          <a:extLst>
            <a:ext uri="{FF2B5EF4-FFF2-40B4-BE49-F238E27FC236}">
              <a16:creationId xmlns:a16="http://schemas.microsoft.com/office/drawing/2014/main" id="{AEE09E7C-7549-414A-9D2D-3A6854C5B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1" name="Picture 1253" descr="spacer">
          <a:extLst>
            <a:ext uri="{FF2B5EF4-FFF2-40B4-BE49-F238E27FC236}">
              <a16:creationId xmlns:a16="http://schemas.microsoft.com/office/drawing/2014/main" id="{3F37946B-FD51-46CF-B4E7-9149DF5D8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2" name="Picture 1406" descr="spacer">
          <a:extLst>
            <a:ext uri="{FF2B5EF4-FFF2-40B4-BE49-F238E27FC236}">
              <a16:creationId xmlns:a16="http://schemas.microsoft.com/office/drawing/2014/main" id="{661EFDA8-4A39-4555-9B7E-09529D76D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3" name="Picture 1407" descr="spacer">
          <a:extLst>
            <a:ext uri="{FF2B5EF4-FFF2-40B4-BE49-F238E27FC236}">
              <a16:creationId xmlns:a16="http://schemas.microsoft.com/office/drawing/2014/main" id="{CA4707B1-BB97-4AB8-9211-37BEB8D4E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4" name="Picture 1418" descr="spacer">
          <a:extLst>
            <a:ext uri="{FF2B5EF4-FFF2-40B4-BE49-F238E27FC236}">
              <a16:creationId xmlns:a16="http://schemas.microsoft.com/office/drawing/2014/main" id="{3FF3C165-337C-435B-9025-729824447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5" name="Picture 1419" descr="spacer">
          <a:extLst>
            <a:ext uri="{FF2B5EF4-FFF2-40B4-BE49-F238E27FC236}">
              <a16:creationId xmlns:a16="http://schemas.microsoft.com/office/drawing/2014/main" id="{C1E4F0A0-E00E-4B04-8728-28EE3F034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6" name="Picture 1750" descr="spacer">
          <a:extLst>
            <a:ext uri="{FF2B5EF4-FFF2-40B4-BE49-F238E27FC236}">
              <a16:creationId xmlns:a16="http://schemas.microsoft.com/office/drawing/2014/main" id="{007BDBA5-8E5E-484F-861F-0C7BFC03C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7" name="Picture 1751" descr="spacer">
          <a:extLst>
            <a:ext uri="{FF2B5EF4-FFF2-40B4-BE49-F238E27FC236}">
              <a16:creationId xmlns:a16="http://schemas.microsoft.com/office/drawing/2014/main" id="{C5999504-D994-4002-A8EB-699E35EA5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8" name="Picture 1752" descr="spacer">
          <a:extLst>
            <a:ext uri="{FF2B5EF4-FFF2-40B4-BE49-F238E27FC236}">
              <a16:creationId xmlns:a16="http://schemas.microsoft.com/office/drawing/2014/main" id="{4C2DDA61-64EF-4945-BD26-40DB85C00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69" name="Picture 1753" descr="spacer">
          <a:extLst>
            <a:ext uri="{FF2B5EF4-FFF2-40B4-BE49-F238E27FC236}">
              <a16:creationId xmlns:a16="http://schemas.microsoft.com/office/drawing/2014/main" id="{A89375AF-8560-4018-AD3D-B93E62612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0" name="Picture 1754" descr="spacer">
          <a:extLst>
            <a:ext uri="{FF2B5EF4-FFF2-40B4-BE49-F238E27FC236}">
              <a16:creationId xmlns:a16="http://schemas.microsoft.com/office/drawing/2014/main" id="{0B0BF758-2207-4BE5-B0C6-8A655ADDB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1" name="Picture 1755" descr="spacer">
          <a:extLst>
            <a:ext uri="{FF2B5EF4-FFF2-40B4-BE49-F238E27FC236}">
              <a16:creationId xmlns:a16="http://schemas.microsoft.com/office/drawing/2014/main" id="{3BB731CC-BFF3-45B6-A45A-CFD077243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2" name="Picture 1756" descr="spacer">
          <a:extLst>
            <a:ext uri="{FF2B5EF4-FFF2-40B4-BE49-F238E27FC236}">
              <a16:creationId xmlns:a16="http://schemas.microsoft.com/office/drawing/2014/main" id="{C9046965-409F-4096-816F-801E2F6F9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3" name="Picture 1757" descr="spacer">
          <a:extLst>
            <a:ext uri="{FF2B5EF4-FFF2-40B4-BE49-F238E27FC236}">
              <a16:creationId xmlns:a16="http://schemas.microsoft.com/office/drawing/2014/main" id="{E1E6D6AF-BBA7-43D1-BC49-BAED3048A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4" name="Picture 1758" descr="spacer">
          <a:extLst>
            <a:ext uri="{FF2B5EF4-FFF2-40B4-BE49-F238E27FC236}">
              <a16:creationId xmlns:a16="http://schemas.microsoft.com/office/drawing/2014/main" id="{9C59E650-03C7-41EF-BA6E-C3A6B25E9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5" name="Picture 1759" descr="spacer">
          <a:extLst>
            <a:ext uri="{FF2B5EF4-FFF2-40B4-BE49-F238E27FC236}">
              <a16:creationId xmlns:a16="http://schemas.microsoft.com/office/drawing/2014/main" id="{62DA6C65-53D3-4145-8045-456E7025C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6" name="Picture 1760" descr="spacer">
          <a:extLst>
            <a:ext uri="{FF2B5EF4-FFF2-40B4-BE49-F238E27FC236}">
              <a16:creationId xmlns:a16="http://schemas.microsoft.com/office/drawing/2014/main" id="{DF64AB0A-ACF3-4227-AB67-BFF594229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7" name="Picture 1761" descr="spacer">
          <a:extLst>
            <a:ext uri="{FF2B5EF4-FFF2-40B4-BE49-F238E27FC236}">
              <a16:creationId xmlns:a16="http://schemas.microsoft.com/office/drawing/2014/main" id="{AABA9CCF-2017-4B9B-95FD-51A652081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8" name="Picture 1762" descr="spacer">
          <a:extLst>
            <a:ext uri="{FF2B5EF4-FFF2-40B4-BE49-F238E27FC236}">
              <a16:creationId xmlns:a16="http://schemas.microsoft.com/office/drawing/2014/main" id="{DB40F1E8-AF7A-4319-8F16-68BF0ADE5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79" name="Picture 1763" descr="spacer">
          <a:extLst>
            <a:ext uri="{FF2B5EF4-FFF2-40B4-BE49-F238E27FC236}">
              <a16:creationId xmlns:a16="http://schemas.microsoft.com/office/drawing/2014/main" id="{A06441FD-5314-439C-92B3-4DA9A6A11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0" name="Picture 1764" descr="spacer">
          <a:extLst>
            <a:ext uri="{FF2B5EF4-FFF2-40B4-BE49-F238E27FC236}">
              <a16:creationId xmlns:a16="http://schemas.microsoft.com/office/drawing/2014/main" id="{EA51E0C3-2581-45A5-A05A-A6FE5801F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1" name="Picture 1765" descr="spacer">
          <a:extLst>
            <a:ext uri="{FF2B5EF4-FFF2-40B4-BE49-F238E27FC236}">
              <a16:creationId xmlns:a16="http://schemas.microsoft.com/office/drawing/2014/main" id="{3ACBF0AA-24FC-4CC4-855F-F2D2ECB52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2" name="Picture 7919" descr="spacer">
          <a:extLst>
            <a:ext uri="{FF2B5EF4-FFF2-40B4-BE49-F238E27FC236}">
              <a16:creationId xmlns:a16="http://schemas.microsoft.com/office/drawing/2014/main" id="{09B7102F-D7D8-43C6-B2BC-1BF746C92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3" name="Picture 7920" descr="spacer">
          <a:extLst>
            <a:ext uri="{FF2B5EF4-FFF2-40B4-BE49-F238E27FC236}">
              <a16:creationId xmlns:a16="http://schemas.microsoft.com/office/drawing/2014/main" id="{53BC3296-F882-437A-8F05-94A1B062A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4" name="Picture 7921" descr="spacer">
          <a:extLst>
            <a:ext uri="{FF2B5EF4-FFF2-40B4-BE49-F238E27FC236}">
              <a16:creationId xmlns:a16="http://schemas.microsoft.com/office/drawing/2014/main" id="{435BE00F-869F-48B5-AD2F-45371F2B1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5" name="Picture 7922" descr="spacer">
          <a:extLst>
            <a:ext uri="{FF2B5EF4-FFF2-40B4-BE49-F238E27FC236}">
              <a16:creationId xmlns:a16="http://schemas.microsoft.com/office/drawing/2014/main" id="{65E52920-6303-4A3D-BA21-4B4FC49E7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6" name="Picture 7923" descr="spacer">
          <a:extLst>
            <a:ext uri="{FF2B5EF4-FFF2-40B4-BE49-F238E27FC236}">
              <a16:creationId xmlns:a16="http://schemas.microsoft.com/office/drawing/2014/main" id="{A1ACB38F-9289-4FD8-96FF-23B5BF46E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7" name="Picture 7924" descr="spacer">
          <a:extLst>
            <a:ext uri="{FF2B5EF4-FFF2-40B4-BE49-F238E27FC236}">
              <a16:creationId xmlns:a16="http://schemas.microsoft.com/office/drawing/2014/main" id="{2DABEBFC-E816-4FF7-8F5F-F69F7811E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8" name="Picture 1252" descr="spacer">
          <a:extLst>
            <a:ext uri="{FF2B5EF4-FFF2-40B4-BE49-F238E27FC236}">
              <a16:creationId xmlns:a16="http://schemas.microsoft.com/office/drawing/2014/main" id="{26D8B8E3-B8CA-45E6-B8A2-4F6A6F9C9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89" name="Picture 1253" descr="spacer">
          <a:extLst>
            <a:ext uri="{FF2B5EF4-FFF2-40B4-BE49-F238E27FC236}">
              <a16:creationId xmlns:a16="http://schemas.microsoft.com/office/drawing/2014/main" id="{1CA4F089-7913-4CBC-A892-C9EAC55DC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0" name="Picture 1406" descr="spacer">
          <a:extLst>
            <a:ext uri="{FF2B5EF4-FFF2-40B4-BE49-F238E27FC236}">
              <a16:creationId xmlns:a16="http://schemas.microsoft.com/office/drawing/2014/main" id="{0EAABD3E-9057-45D5-B35D-A0A206328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1" name="Picture 1407" descr="spacer">
          <a:extLst>
            <a:ext uri="{FF2B5EF4-FFF2-40B4-BE49-F238E27FC236}">
              <a16:creationId xmlns:a16="http://schemas.microsoft.com/office/drawing/2014/main" id="{7588C388-FE4D-4899-86C3-663E282D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2" name="Picture 1418" descr="spacer">
          <a:extLst>
            <a:ext uri="{FF2B5EF4-FFF2-40B4-BE49-F238E27FC236}">
              <a16:creationId xmlns:a16="http://schemas.microsoft.com/office/drawing/2014/main" id="{F9F7150B-9250-4E09-988A-239439846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3" name="Picture 1419" descr="spacer">
          <a:extLst>
            <a:ext uri="{FF2B5EF4-FFF2-40B4-BE49-F238E27FC236}">
              <a16:creationId xmlns:a16="http://schemas.microsoft.com/office/drawing/2014/main" id="{73EE8DDD-0F4B-4CA1-BFEE-5AC97D4A8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4" name="Picture 1750" descr="spacer">
          <a:extLst>
            <a:ext uri="{FF2B5EF4-FFF2-40B4-BE49-F238E27FC236}">
              <a16:creationId xmlns:a16="http://schemas.microsoft.com/office/drawing/2014/main" id="{1011B225-5DC1-4254-AE7F-ACC02BE21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5" name="Picture 1751" descr="spacer">
          <a:extLst>
            <a:ext uri="{FF2B5EF4-FFF2-40B4-BE49-F238E27FC236}">
              <a16:creationId xmlns:a16="http://schemas.microsoft.com/office/drawing/2014/main" id="{D1E0A898-01EA-4977-A87F-A86EED6EA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6" name="Picture 1752" descr="spacer">
          <a:extLst>
            <a:ext uri="{FF2B5EF4-FFF2-40B4-BE49-F238E27FC236}">
              <a16:creationId xmlns:a16="http://schemas.microsoft.com/office/drawing/2014/main" id="{A0E468D2-A498-4E20-B27E-852FD344C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7" name="Picture 1753" descr="spacer">
          <a:extLst>
            <a:ext uri="{FF2B5EF4-FFF2-40B4-BE49-F238E27FC236}">
              <a16:creationId xmlns:a16="http://schemas.microsoft.com/office/drawing/2014/main" id="{B0D9C4B3-38B5-4962-910D-E81872BF3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8" name="Picture 1754" descr="spacer">
          <a:extLst>
            <a:ext uri="{FF2B5EF4-FFF2-40B4-BE49-F238E27FC236}">
              <a16:creationId xmlns:a16="http://schemas.microsoft.com/office/drawing/2014/main" id="{B5034977-4FF8-4BFF-9F0B-20CBA2D7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099" name="Picture 1755" descr="spacer">
          <a:extLst>
            <a:ext uri="{FF2B5EF4-FFF2-40B4-BE49-F238E27FC236}">
              <a16:creationId xmlns:a16="http://schemas.microsoft.com/office/drawing/2014/main" id="{CF4AECA1-5D42-4C11-A3E0-BFCA91DFB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0" name="Picture 1756" descr="spacer">
          <a:extLst>
            <a:ext uri="{FF2B5EF4-FFF2-40B4-BE49-F238E27FC236}">
              <a16:creationId xmlns:a16="http://schemas.microsoft.com/office/drawing/2014/main" id="{E71583BB-9460-43D5-B316-4A0D7C947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1" name="Picture 1757" descr="spacer">
          <a:extLst>
            <a:ext uri="{FF2B5EF4-FFF2-40B4-BE49-F238E27FC236}">
              <a16:creationId xmlns:a16="http://schemas.microsoft.com/office/drawing/2014/main" id="{982CD7F9-AD27-4628-A7F9-BCB28294E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2" name="Picture 1758" descr="spacer">
          <a:extLst>
            <a:ext uri="{FF2B5EF4-FFF2-40B4-BE49-F238E27FC236}">
              <a16:creationId xmlns:a16="http://schemas.microsoft.com/office/drawing/2014/main" id="{5BDD36DA-1F9D-43F1-A71F-2FC0B9322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3" name="Picture 1759" descr="spacer">
          <a:extLst>
            <a:ext uri="{FF2B5EF4-FFF2-40B4-BE49-F238E27FC236}">
              <a16:creationId xmlns:a16="http://schemas.microsoft.com/office/drawing/2014/main" id="{9CA32E3F-0A45-432C-964D-DE7B3E046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4" name="Picture 1760" descr="spacer">
          <a:extLst>
            <a:ext uri="{FF2B5EF4-FFF2-40B4-BE49-F238E27FC236}">
              <a16:creationId xmlns:a16="http://schemas.microsoft.com/office/drawing/2014/main" id="{DE2C8207-718A-46C1-8653-19783CE88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5" name="Picture 1761" descr="spacer">
          <a:extLst>
            <a:ext uri="{FF2B5EF4-FFF2-40B4-BE49-F238E27FC236}">
              <a16:creationId xmlns:a16="http://schemas.microsoft.com/office/drawing/2014/main" id="{671BDB67-377B-4A94-B8C9-57C386D4A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6" name="Picture 1762" descr="spacer">
          <a:extLst>
            <a:ext uri="{FF2B5EF4-FFF2-40B4-BE49-F238E27FC236}">
              <a16:creationId xmlns:a16="http://schemas.microsoft.com/office/drawing/2014/main" id="{CC208B7C-7E53-4AB9-A541-88996F22B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7" name="Picture 1763" descr="spacer">
          <a:extLst>
            <a:ext uri="{FF2B5EF4-FFF2-40B4-BE49-F238E27FC236}">
              <a16:creationId xmlns:a16="http://schemas.microsoft.com/office/drawing/2014/main" id="{DD41E36E-FBAD-4E8B-8F9F-A70EFFE58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8" name="Picture 1764" descr="spacer">
          <a:extLst>
            <a:ext uri="{FF2B5EF4-FFF2-40B4-BE49-F238E27FC236}">
              <a16:creationId xmlns:a16="http://schemas.microsoft.com/office/drawing/2014/main" id="{643EA05E-DBCF-4F75-8A63-B67AB6BFC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09" name="Picture 1765" descr="spacer">
          <a:extLst>
            <a:ext uri="{FF2B5EF4-FFF2-40B4-BE49-F238E27FC236}">
              <a16:creationId xmlns:a16="http://schemas.microsoft.com/office/drawing/2014/main" id="{0DD42BB1-39E2-48B3-8D09-4D54F0487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0" name="Picture 7919" descr="spacer">
          <a:extLst>
            <a:ext uri="{FF2B5EF4-FFF2-40B4-BE49-F238E27FC236}">
              <a16:creationId xmlns:a16="http://schemas.microsoft.com/office/drawing/2014/main" id="{FAFF00D8-B9ED-49C1-A7BD-FB9518070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1" name="Picture 7920" descr="spacer">
          <a:extLst>
            <a:ext uri="{FF2B5EF4-FFF2-40B4-BE49-F238E27FC236}">
              <a16:creationId xmlns:a16="http://schemas.microsoft.com/office/drawing/2014/main" id="{EBE5A39F-4A2E-447C-9793-454F84441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2" name="Picture 7921" descr="spacer">
          <a:extLst>
            <a:ext uri="{FF2B5EF4-FFF2-40B4-BE49-F238E27FC236}">
              <a16:creationId xmlns:a16="http://schemas.microsoft.com/office/drawing/2014/main" id="{066D6C43-C36C-4FA1-99B2-C9121540C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3" name="Picture 7922" descr="spacer">
          <a:extLst>
            <a:ext uri="{FF2B5EF4-FFF2-40B4-BE49-F238E27FC236}">
              <a16:creationId xmlns:a16="http://schemas.microsoft.com/office/drawing/2014/main" id="{E0D52C38-D521-4E91-BE79-ADFBF0BF2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4" name="Picture 7923" descr="spacer">
          <a:extLst>
            <a:ext uri="{FF2B5EF4-FFF2-40B4-BE49-F238E27FC236}">
              <a16:creationId xmlns:a16="http://schemas.microsoft.com/office/drawing/2014/main" id="{E3F484CB-C229-4187-B5E5-9929FA1EE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5" name="Picture 7924" descr="spacer">
          <a:extLst>
            <a:ext uri="{FF2B5EF4-FFF2-40B4-BE49-F238E27FC236}">
              <a16:creationId xmlns:a16="http://schemas.microsoft.com/office/drawing/2014/main" id="{0A36DD3F-00AC-460A-9D55-43007D0FA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6" name="Picture 1252" descr="spacer">
          <a:extLst>
            <a:ext uri="{FF2B5EF4-FFF2-40B4-BE49-F238E27FC236}">
              <a16:creationId xmlns:a16="http://schemas.microsoft.com/office/drawing/2014/main" id="{19B45F15-243E-4ABC-ABB9-A3EA70AAA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7" name="Picture 1253" descr="spacer">
          <a:extLst>
            <a:ext uri="{FF2B5EF4-FFF2-40B4-BE49-F238E27FC236}">
              <a16:creationId xmlns:a16="http://schemas.microsoft.com/office/drawing/2014/main" id="{1B2DC654-58E9-40CF-96E6-73DD910D5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8" name="Picture 1406" descr="spacer">
          <a:extLst>
            <a:ext uri="{FF2B5EF4-FFF2-40B4-BE49-F238E27FC236}">
              <a16:creationId xmlns:a16="http://schemas.microsoft.com/office/drawing/2014/main" id="{10E9C10E-8FD0-4FDF-9C68-3CCC492FC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19" name="Picture 1407" descr="spacer">
          <a:extLst>
            <a:ext uri="{FF2B5EF4-FFF2-40B4-BE49-F238E27FC236}">
              <a16:creationId xmlns:a16="http://schemas.microsoft.com/office/drawing/2014/main" id="{7AB9C2BF-2BA5-43F4-BFFA-017E46C48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0" name="Picture 1418" descr="spacer">
          <a:extLst>
            <a:ext uri="{FF2B5EF4-FFF2-40B4-BE49-F238E27FC236}">
              <a16:creationId xmlns:a16="http://schemas.microsoft.com/office/drawing/2014/main" id="{12617AE6-A612-493A-B1F1-B09730535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1" name="Picture 1419" descr="spacer">
          <a:extLst>
            <a:ext uri="{FF2B5EF4-FFF2-40B4-BE49-F238E27FC236}">
              <a16:creationId xmlns:a16="http://schemas.microsoft.com/office/drawing/2014/main" id="{B5F795EB-949C-4E23-A858-B3E28E3C6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2" name="Picture 1750" descr="spacer">
          <a:extLst>
            <a:ext uri="{FF2B5EF4-FFF2-40B4-BE49-F238E27FC236}">
              <a16:creationId xmlns:a16="http://schemas.microsoft.com/office/drawing/2014/main" id="{97E4059B-9B06-47B1-A808-80D22DB7D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3" name="Picture 1751" descr="spacer">
          <a:extLst>
            <a:ext uri="{FF2B5EF4-FFF2-40B4-BE49-F238E27FC236}">
              <a16:creationId xmlns:a16="http://schemas.microsoft.com/office/drawing/2014/main" id="{CD4045B0-E835-40F5-9B89-F0A6E973C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4" name="Picture 1752" descr="spacer">
          <a:extLst>
            <a:ext uri="{FF2B5EF4-FFF2-40B4-BE49-F238E27FC236}">
              <a16:creationId xmlns:a16="http://schemas.microsoft.com/office/drawing/2014/main" id="{1C3A49D7-4C02-4835-991C-429FF07A9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5" name="Picture 1753" descr="spacer">
          <a:extLst>
            <a:ext uri="{FF2B5EF4-FFF2-40B4-BE49-F238E27FC236}">
              <a16:creationId xmlns:a16="http://schemas.microsoft.com/office/drawing/2014/main" id="{5F03DA44-12C6-4361-8B79-1FD62B1E8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6" name="Picture 1754" descr="spacer">
          <a:extLst>
            <a:ext uri="{FF2B5EF4-FFF2-40B4-BE49-F238E27FC236}">
              <a16:creationId xmlns:a16="http://schemas.microsoft.com/office/drawing/2014/main" id="{00485761-7E8D-4517-A2D8-D8F13A544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7" name="Picture 1755" descr="spacer">
          <a:extLst>
            <a:ext uri="{FF2B5EF4-FFF2-40B4-BE49-F238E27FC236}">
              <a16:creationId xmlns:a16="http://schemas.microsoft.com/office/drawing/2014/main" id="{079E9545-A4DD-4D09-8D40-DFA848D94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8" name="Picture 1756" descr="spacer">
          <a:extLst>
            <a:ext uri="{FF2B5EF4-FFF2-40B4-BE49-F238E27FC236}">
              <a16:creationId xmlns:a16="http://schemas.microsoft.com/office/drawing/2014/main" id="{DC8ADE0A-E589-427B-B1DA-678B0039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29" name="Picture 1757" descr="spacer">
          <a:extLst>
            <a:ext uri="{FF2B5EF4-FFF2-40B4-BE49-F238E27FC236}">
              <a16:creationId xmlns:a16="http://schemas.microsoft.com/office/drawing/2014/main" id="{FB0A0EC4-33BF-49B7-9B06-5183D9FC9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0" name="Picture 1758" descr="spacer">
          <a:extLst>
            <a:ext uri="{FF2B5EF4-FFF2-40B4-BE49-F238E27FC236}">
              <a16:creationId xmlns:a16="http://schemas.microsoft.com/office/drawing/2014/main" id="{F8BF8119-8222-4A33-AF35-BA8E09D32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1" name="Picture 1759" descr="spacer">
          <a:extLst>
            <a:ext uri="{FF2B5EF4-FFF2-40B4-BE49-F238E27FC236}">
              <a16:creationId xmlns:a16="http://schemas.microsoft.com/office/drawing/2014/main" id="{B21167A8-2556-466B-A7E7-497DEB4A8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2" name="Picture 1760" descr="spacer">
          <a:extLst>
            <a:ext uri="{FF2B5EF4-FFF2-40B4-BE49-F238E27FC236}">
              <a16:creationId xmlns:a16="http://schemas.microsoft.com/office/drawing/2014/main" id="{C69FAA72-BBD3-4412-AFB5-9F919D03D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3" name="Picture 1761" descr="spacer">
          <a:extLst>
            <a:ext uri="{FF2B5EF4-FFF2-40B4-BE49-F238E27FC236}">
              <a16:creationId xmlns:a16="http://schemas.microsoft.com/office/drawing/2014/main" id="{04517770-0BF2-49CD-8331-3A6D8D631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4" name="Picture 1762" descr="spacer">
          <a:extLst>
            <a:ext uri="{FF2B5EF4-FFF2-40B4-BE49-F238E27FC236}">
              <a16:creationId xmlns:a16="http://schemas.microsoft.com/office/drawing/2014/main" id="{B332B5ED-47B0-4C9D-9CE1-7FB70E6EA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5" name="Picture 1763" descr="spacer">
          <a:extLst>
            <a:ext uri="{FF2B5EF4-FFF2-40B4-BE49-F238E27FC236}">
              <a16:creationId xmlns:a16="http://schemas.microsoft.com/office/drawing/2014/main" id="{D88B4E68-7375-46C5-9BEF-597282C43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6" name="Picture 1764" descr="spacer">
          <a:extLst>
            <a:ext uri="{FF2B5EF4-FFF2-40B4-BE49-F238E27FC236}">
              <a16:creationId xmlns:a16="http://schemas.microsoft.com/office/drawing/2014/main" id="{A7CB6DE2-D0C6-4898-8292-976CD3C52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7" name="Picture 1765" descr="spacer">
          <a:extLst>
            <a:ext uri="{FF2B5EF4-FFF2-40B4-BE49-F238E27FC236}">
              <a16:creationId xmlns:a16="http://schemas.microsoft.com/office/drawing/2014/main" id="{DE7E2729-8CD6-41FD-B94D-D07B2E0A9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8" name="Picture 7919" descr="spacer">
          <a:extLst>
            <a:ext uri="{FF2B5EF4-FFF2-40B4-BE49-F238E27FC236}">
              <a16:creationId xmlns:a16="http://schemas.microsoft.com/office/drawing/2014/main" id="{18BD5935-7B76-48E4-A93B-1E5905CD6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39" name="Picture 7920" descr="spacer">
          <a:extLst>
            <a:ext uri="{FF2B5EF4-FFF2-40B4-BE49-F238E27FC236}">
              <a16:creationId xmlns:a16="http://schemas.microsoft.com/office/drawing/2014/main" id="{C418050F-781F-4EB6-8BD9-1E2AC32F8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0" name="Picture 7921" descr="spacer">
          <a:extLst>
            <a:ext uri="{FF2B5EF4-FFF2-40B4-BE49-F238E27FC236}">
              <a16:creationId xmlns:a16="http://schemas.microsoft.com/office/drawing/2014/main" id="{44F9C0C8-9210-4A12-BFA2-41268FB67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1" name="Picture 7922" descr="spacer">
          <a:extLst>
            <a:ext uri="{FF2B5EF4-FFF2-40B4-BE49-F238E27FC236}">
              <a16:creationId xmlns:a16="http://schemas.microsoft.com/office/drawing/2014/main" id="{738280EF-C8A8-45FC-BCBE-F7B31EF4F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2" name="Picture 7923" descr="spacer">
          <a:extLst>
            <a:ext uri="{FF2B5EF4-FFF2-40B4-BE49-F238E27FC236}">
              <a16:creationId xmlns:a16="http://schemas.microsoft.com/office/drawing/2014/main" id="{E29725CF-6DE3-4208-BC03-943375EFC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3" name="Picture 7924" descr="spacer">
          <a:extLst>
            <a:ext uri="{FF2B5EF4-FFF2-40B4-BE49-F238E27FC236}">
              <a16:creationId xmlns:a16="http://schemas.microsoft.com/office/drawing/2014/main" id="{8636BB1D-FC67-4C08-9A84-620E7F16F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4" name="Picture 1252" descr="spacer">
          <a:extLst>
            <a:ext uri="{FF2B5EF4-FFF2-40B4-BE49-F238E27FC236}">
              <a16:creationId xmlns:a16="http://schemas.microsoft.com/office/drawing/2014/main" id="{7C92CFB9-65CF-4C07-A4FA-47AC9EDE2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5" name="Picture 1253" descr="spacer">
          <a:extLst>
            <a:ext uri="{FF2B5EF4-FFF2-40B4-BE49-F238E27FC236}">
              <a16:creationId xmlns:a16="http://schemas.microsoft.com/office/drawing/2014/main" id="{E1C768A2-E55C-4D07-9552-AAF04B8D7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6" name="Picture 1406" descr="spacer">
          <a:extLst>
            <a:ext uri="{FF2B5EF4-FFF2-40B4-BE49-F238E27FC236}">
              <a16:creationId xmlns:a16="http://schemas.microsoft.com/office/drawing/2014/main" id="{AA14A2EA-F93B-4B6D-8F85-CFD22A757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7" name="Picture 1407" descr="spacer">
          <a:extLst>
            <a:ext uri="{FF2B5EF4-FFF2-40B4-BE49-F238E27FC236}">
              <a16:creationId xmlns:a16="http://schemas.microsoft.com/office/drawing/2014/main" id="{81AE9611-ACD5-4DFD-8BDF-ADD145950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8" name="Picture 1418" descr="spacer">
          <a:extLst>
            <a:ext uri="{FF2B5EF4-FFF2-40B4-BE49-F238E27FC236}">
              <a16:creationId xmlns:a16="http://schemas.microsoft.com/office/drawing/2014/main" id="{AE127FB3-6121-4D7E-ABE1-FBC138162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49" name="Picture 1419" descr="spacer">
          <a:extLst>
            <a:ext uri="{FF2B5EF4-FFF2-40B4-BE49-F238E27FC236}">
              <a16:creationId xmlns:a16="http://schemas.microsoft.com/office/drawing/2014/main" id="{F27997AB-B221-47C3-8111-9545326D2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0" name="Picture 1750" descr="spacer">
          <a:extLst>
            <a:ext uri="{FF2B5EF4-FFF2-40B4-BE49-F238E27FC236}">
              <a16:creationId xmlns:a16="http://schemas.microsoft.com/office/drawing/2014/main" id="{A1C630EB-5FE1-491E-A579-E4D5672A5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1" name="Picture 1751" descr="spacer">
          <a:extLst>
            <a:ext uri="{FF2B5EF4-FFF2-40B4-BE49-F238E27FC236}">
              <a16:creationId xmlns:a16="http://schemas.microsoft.com/office/drawing/2014/main" id="{1DEF890B-992B-45DA-BCB4-E761E4625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2" name="Picture 1752" descr="spacer">
          <a:extLst>
            <a:ext uri="{FF2B5EF4-FFF2-40B4-BE49-F238E27FC236}">
              <a16:creationId xmlns:a16="http://schemas.microsoft.com/office/drawing/2014/main" id="{FBB80DA4-1179-46D7-A34C-6328405B5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3" name="Picture 1753" descr="spacer">
          <a:extLst>
            <a:ext uri="{FF2B5EF4-FFF2-40B4-BE49-F238E27FC236}">
              <a16:creationId xmlns:a16="http://schemas.microsoft.com/office/drawing/2014/main" id="{C6F6E61E-3FD8-4A31-9B07-521C3CBE3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4" name="Picture 1754" descr="spacer">
          <a:extLst>
            <a:ext uri="{FF2B5EF4-FFF2-40B4-BE49-F238E27FC236}">
              <a16:creationId xmlns:a16="http://schemas.microsoft.com/office/drawing/2014/main" id="{815FA56A-E2BB-4E39-969D-55AECB570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5" name="Picture 1755" descr="spacer">
          <a:extLst>
            <a:ext uri="{FF2B5EF4-FFF2-40B4-BE49-F238E27FC236}">
              <a16:creationId xmlns:a16="http://schemas.microsoft.com/office/drawing/2014/main" id="{9ED26557-F25A-4350-8693-60BAF6A8B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6" name="Picture 1756" descr="spacer">
          <a:extLst>
            <a:ext uri="{FF2B5EF4-FFF2-40B4-BE49-F238E27FC236}">
              <a16:creationId xmlns:a16="http://schemas.microsoft.com/office/drawing/2014/main" id="{138C10E3-A54E-45C7-BE5E-87A67520C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7" name="Picture 1757" descr="spacer">
          <a:extLst>
            <a:ext uri="{FF2B5EF4-FFF2-40B4-BE49-F238E27FC236}">
              <a16:creationId xmlns:a16="http://schemas.microsoft.com/office/drawing/2014/main" id="{024CECA8-566A-43DA-920B-AC3031170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8" name="Picture 1758" descr="spacer">
          <a:extLst>
            <a:ext uri="{FF2B5EF4-FFF2-40B4-BE49-F238E27FC236}">
              <a16:creationId xmlns:a16="http://schemas.microsoft.com/office/drawing/2014/main" id="{FE88997A-C74E-4AC7-A63F-ECF64AA55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59" name="Picture 1759" descr="spacer">
          <a:extLst>
            <a:ext uri="{FF2B5EF4-FFF2-40B4-BE49-F238E27FC236}">
              <a16:creationId xmlns:a16="http://schemas.microsoft.com/office/drawing/2014/main" id="{A6C344AE-A608-4927-8C6E-10576C581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0" name="Picture 1760" descr="spacer">
          <a:extLst>
            <a:ext uri="{FF2B5EF4-FFF2-40B4-BE49-F238E27FC236}">
              <a16:creationId xmlns:a16="http://schemas.microsoft.com/office/drawing/2014/main" id="{D4D1EE93-E949-4FCD-84FB-3C079916B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1" name="Picture 1761" descr="spacer">
          <a:extLst>
            <a:ext uri="{FF2B5EF4-FFF2-40B4-BE49-F238E27FC236}">
              <a16:creationId xmlns:a16="http://schemas.microsoft.com/office/drawing/2014/main" id="{0AB6AEEF-FCE7-4799-A37A-3AB049F33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2" name="Picture 1762" descr="spacer">
          <a:extLst>
            <a:ext uri="{FF2B5EF4-FFF2-40B4-BE49-F238E27FC236}">
              <a16:creationId xmlns:a16="http://schemas.microsoft.com/office/drawing/2014/main" id="{525EAAF5-38AE-4FDC-8953-4DA83B8B6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3" name="Picture 1763" descr="spacer">
          <a:extLst>
            <a:ext uri="{FF2B5EF4-FFF2-40B4-BE49-F238E27FC236}">
              <a16:creationId xmlns:a16="http://schemas.microsoft.com/office/drawing/2014/main" id="{662ABBCA-AFE6-4049-AD48-4F66644A0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4" name="Picture 1764" descr="spacer">
          <a:extLst>
            <a:ext uri="{FF2B5EF4-FFF2-40B4-BE49-F238E27FC236}">
              <a16:creationId xmlns:a16="http://schemas.microsoft.com/office/drawing/2014/main" id="{25DCD28D-DE4E-45B5-8FA9-454D93752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5" name="Picture 1765" descr="spacer">
          <a:extLst>
            <a:ext uri="{FF2B5EF4-FFF2-40B4-BE49-F238E27FC236}">
              <a16:creationId xmlns:a16="http://schemas.microsoft.com/office/drawing/2014/main" id="{BC47A969-1CA0-408F-A448-249882CC5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6" name="Picture 7919" descr="spacer">
          <a:extLst>
            <a:ext uri="{FF2B5EF4-FFF2-40B4-BE49-F238E27FC236}">
              <a16:creationId xmlns:a16="http://schemas.microsoft.com/office/drawing/2014/main" id="{73E2E72F-9BCB-4332-B0BD-7EDBA899F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7" name="Picture 7920" descr="spacer">
          <a:extLst>
            <a:ext uri="{FF2B5EF4-FFF2-40B4-BE49-F238E27FC236}">
              <a16:creationId xmlns:a16="http://schemas.microsoft.com/office/drawing/2014/main" id="{31B9B11E-5C42-4B23-89CF-B284C1B4F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8" name="Picture 7921" descr="spacer">
          <a:extLst>
            <a:ext uri="{FF2B5EF4-FFF2-40B4-BE49-F238E27FC236}">
              <a16:creationId xmlns:a16="http://schemas.microsoft.com/office/drawing/2014/main" id="{4E813C22-5F0D-4760-8671-7AB6B4CD9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69" name="Picture 7922" descr="spacer">
          <a:extLst>
            <a:ext uri="{FF2B5EF4-FFF2-40B4-BE49-F238E27FC236}">
              <a16:creationId xmlns:a16="http://schemas.microsoft.com/office/drawing/2014/main" id="{552C1D31-CE45-4E36-88FE-AAE55F7C1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0" name="Picture 7923" descr="spacer">
          <a:extLst>
            <a:ext uri="{FF2B5EF4-FFF2-40B4-BE49-F238E27FC236}">
              <a16:creationId xmlns:a16="http://schemas.microsoft.com/office/drawing/2014/main" id="{DF2D6EC8-068A-4FCD-AAC0-D38784673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1" name="Picture 7924" descr="spacer">
          <a:extLst>
            <a:ext uri="{FF2B5EF4-FFF2-40B4-BE49-F238E27FC236}">
              <a16:creationId xmlns:a16="http://schemas.microsoft.com/office/drawing/2014/main" id="{D9B49B80-1F1F-437B-8406-C3C5CA436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2" name="Picture 1252" descr="spacer">
          <a:extLst>
            <a:ext uri="{FF2B5EF4-FFF2-40B4-BE49-F238E27FC236}">
              <a16:creationId xmlns:a16="http://schemas.microsoft.com/office/drawing/2014/main" id="{F5336A9E-9E1B-4BF4-AFDB-1F2C0F283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3" name="Picture 1253" descr="spacer">
          <a:extLst>
            <a:ext uri="{FF2B5EF4-FFF2-40B4-BE49-F238E27FC236}">
              <a16:creationId xmlns:a16="http://schemas.microsoft.com/office/drawing/2014/main" id="{0C543AAB-252A-44F3-8CA4-126C0B26B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976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4" name="Picture 1406" descr="spacer">
          <a:extLst>
            <a:ext uri="{FF2B5EF4-FFF2-40B4-BE49-F238E27FC236}">
              <a16:creationId xmlns:a16="http://schemas.microsoft.com/office/drawing/2014/main" id="{06F67C65-0DCC-4E73-B247-34252BF3F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5" name="Picture 1407" descr="spacer">
          <a:extLst>
            <a:ext uri="{FF2B5EF4-FFF2-40B4-BE49-F238E27FC236}">
              <a16:creationId xmlns:a16="http://schemas.microsoft.com/office/drawing/2014/main" id="{4065CCB1-3377-41FD-90E5-881B4DEF6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6" name="Picture 1418" descr="spacer">
          <a:extLst>
            <a:ext uri="{FF2B5EF4-FFF2-40B4-BE49-F238E27FC236}">
              <a16:creationId xmlns:a16="http://schemas.microsoft.com/office/drawing/2014/main" id="{90B45331-8DA4-4CC9-A799-ADDA59E34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7" name="Picture 1419" descr="spacer">
          <a:extLst>
            <a:ext uri="{FF2B5EF4-FFF2-40B4-BE49-F238E27FC236}">
              <a16:creationId xmlns:a16="http://schemas.microsoft.com/office/drawing/2014/main" id="{3BB04AF9-50AD-475B-9F42-6E8587600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8" name="Picture 1750" descr="spacer">
          <a:extLst>
            <a:ext uri="{FF2B5EF4-FFF2-40B4-BE49-F238E27FC236}">
              <a16:creationId xmlns:a16="http://schemas.microsoft.com/office/drawing/2014/main" id="{556085A9-4A32-4DF4-A76D-3CA598DF6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79" name="Picture 1751" descr="spacer">
          <a:extLst>
            <a:ext uri="{FF2B5EF4-FFF2-40B4-BE49-F238E27FC236}">
              <a16:creationId xmlns:a16="http://schemas.microsoft.com/office/drawing/2014/main" id="{9749FC6E-2EEE-4487-AD2E-59FBFC67A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0" name="Picture 1752" descr="spacer">
          <a:extLst>
            <a:ext uri="{FF2B5EF4-FFF2-40B4-BE49-F238E27FC236}">
              <a16:creationId xmlns:a16="http://schemas.microsoft.com/office/drawing/2014/main" id="{17EC29C1-FFA7-4EF9-A1F8-8780CA206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1" name="Picture 1753" descr="spacer">
          <a:extLst>
            <a:ext uri="{FF2B5EF4-FFF2-40B4-BE49-F238E27FC236}">
              <a16:creationId xmlns:a16="http://schemas.microsoft.com/office/drawing/2014/main" id="{122A57B3-FA74-425E-90B0-398048AE0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2" name="Picture 1754" descr="spacer">
          <a:extLst>
            <a:ext uri="{FF2B5EF4-FFF2-40B4-BE49-F238E27FC236}">
              <a16:creationId xmlns:a16="http://schemas.microsoft.com/office/drawing/2014/main" id="{F56DC680-012D-41F9-9603-DAEA03B84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3" name="Picture 1755" descr="spacer">
          <a:extLst>
            <a:ext uri="{FF2B5EF4-FFF2-40B4-BE49-F238E27FC236}">
              <a16:creationId xmlns:a16="http://schemas.microsoft.com/office/drawing/2014/main" id="{3AA26ED0-6108-4253-8240-DACA3C635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4" name="Picture 1756" descr="spacer">
          <a:extLst>
            <a:ext uri="{FF2B5EF4-FFF2-40B4-BE49-F238E27FC236}">
              <a16:creationId xmlns:a16="http://schemas.microsoft.com/office/drawing/2014/main" id="{E451BA15-04E7-46B0-8783-8D02831D2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5" name="Picture 1757" descr="spacer">
          <a:extLst>
            <a:ext uri="{FF2B5EF4-FFF2-40B4-BE49-F238E27FC236}">
              <a16:creationId xmlns:a16="http://schemas.microsoft.com/office/drawing/2014/main" id="{BD4C958D-DF72-4DC3-80BF-0F5BD313E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6" name="Picture 1758" descr="spacer">
          <a:extLst>
            <a:ext uri="{FF2B5EF4-FFF2-40B4-BE49-F238E27FC236}">
              <a16:creationId xmlns:a16="http://schemas.microsoft.com/office/drawing/2014/main" id="{21E03BF8-EF56-405C-AB18-DD59EFD4A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7" name="Picture 1759" descr="spacer">
          <a:extLst>
            <a:ext uri="{FF2B5EF4-FFF2-40B4-BE49-F238E27FC236}">
              <a16:creationId xmlns:a16="http://schemas.microsoft.com/office/drawing/2014/main" id="{FEA7DDBA-0D8A-421D-9E84-009A20B6B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8" name="Picture 1760" descr="spacer">
          <a:extLst>
            <a:ext uri="{FF2B5EF4-FFF2-40B4-BE49-F238E27FC236}">
              <a16:creationId xmlns:a16="http://schemas.microsoft.com/office/drawing/2014/main" id="{7CD2B2D4-A354-4BBD-A735-F14CDF9C5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89" name="Picture 1761" descr="spacer">
          <a:extLst>
            <a:ext uri="{FF2B5EF4-FFF2-40B4-BE49-F238E27FC236}">
              <a16:creationId xmlns:a16="http://schemas.microsoft.com/office/drawing/2014/main" id="{2CCA863B-13BC-4AC9-90B9-FCE7DD8AE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0" name="Picture 1762" descr="spacer">
          <a:extLst>
            <a:ext uri="{FF2B5EF4-FFF2-40B4-BE49-F238E27FC236}">
              <a16:creationId xmlns:a16="http://schemas.microsoft.com/office/drawing/2014/main" id="{FA91CF59-6A3D-499D-828F-023E3E293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1" name="Picture 1763" descr="spacer">
          <a:extLst>
            <a:ext uri="{FF2B5EF4-FFF2-40B4-BE49-F238E27FC236}">
              <a16:creationId xmlns:a16="http://schemas.microsoft.com/office/drawing/2014/main" id="{657FFC80-B1CE-49EC-AEAD-5A3BF872C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2" name="Picture 1764" descr="spacer">
          <a:extLst>
            <a:ext uri="{FF2B5EF4-FFF2-40B4-BE49-F238E27FC236}">
              <a16:creationId xmlns:a16="http://schemas.microsoft.com/office/drawing/2014/main" id="{EA4DB82F-A871-4A2B-A2E8-897D7F0F6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3" name="Picture 1765" descr="spacer">
          <a:extLst>
            <a:ext uri="{FF2B5EF4-FFF2-40B4-BE49-F238E27FC236}">
              <a16:creationId xmlns:a16="http://schemas.microsoft.com/office/drawing/2014/main" id="{BFB7868E-E057-44E7-8E92-89EB55A11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4" name="Picture 7919" descr="spacer">
          <a:extLst>
            <a:ext uri="{FF2B5EF4-FFF2-40B4-BE49-F238E27FC236}">
              <a16:creationId xmlns:a16="http://schemas.microsoft.com/office/drawing/2014/main" id="{E116DA95-F1E9-4152-A970-8F056488A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5" name="Picture 7920" descr="spacer">
          <a:extLst>
            <a:ext uri="{FF2B5EF4-FFF2-40B4-BE49-F238E27FC236}">
              <a16:creationId xmlns:a16="http://schemas.microsoft.com/office/drawing/2014/main" id="{F883F373-B3BD-4E52-8812-4DE0F1E5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6" name="Picture 7921" descr="spacer">
          <a:extLst>
            <a:ext uri="{FF2B5EF4-FFF2-40B4-BE49-F238E27FC236}">
              <a16:creationId xmlns:a16="http://schemas.microsoft.com/office/drawing/2014/main" id="{4E50412D-B02B-486C-9C5E-F513968ED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7" name="Picture 7922" descr="spacer">
          <a:extLst>
            <a:ext uri="{FF2B5EF4-FFF2-40B4-BE49-F238E27FC236}">
              <a16:creationId xmlns:a16="http://schemas.microsoft.com/office/drawing/2014/main" id="{E65446E6-191A-45B4-A5CC-1DBBB3546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8" name="Picture 7923" descr="spacer">
          <a:extLst>
            <a:ext uri="{FF2B5EF4-FFF2-40B4-BE49-F238E27FC236}">
              <a16:creationId xmlns:a16="http://schemas.microsoft.com/office/drawing/2014/main" id="{FDCC2176-ACD1-43B4-98F1-B18E0975E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199" name="Picture 7924" descr="spacer">
          <a:extLst>
            <a:ext uri="{FF2B5EF4-FFF2-40B4-BE49-F238E27FC236}">
              <a16:creationId xmlns:a16="http://schemas.microsoft.com/office/drawing/2014/main" id="{4BDE8D8F-4F78-4346-BF6F-8E670C1B8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0" name="Picture 1252" descr="spacer">
          <a:extLst>
            <a:ext uri="{FF2B5EF4-FFF2-40B4-BE49-F238E27FC236}">
              <a16:creationId xmlns:a16="http://schemas.microsoft.com/office/drawing/2014/main" id="{C0A5E2D2-FC25-4F77-BB73-B6C9AB89F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1" name="Picture 1253" descr="spacer">
          <a:extLst>
            <a:ext uri="{FF2B5EF4-FFF2-40B4-BE49-F238E27FC236}">
              <a16:creationId xmlns:a16="http://schemas.microsoft.com/office/drawing/2014/main" id="{B7A32E91-BDF6-46B0-8CEE-C15D01A33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2" name="Picture 1406" descr="spacer">
          <a:extLst>
            <a:ext uri="{FF2B5EF4-FFF2-40B4-BE49-F238E27FC236}">
              <a16:creationId xmlns:a16="http://schemas.microsoft.com/office/drawing/2014/main" id="{069425B5-74D6-4C4D-830D-CAFD74A2F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3" name="Picture 1407" descr="spacer">
          <a:extLst>
            <a:ext uri="{FF2B5EF4-FFF2-40B4-BE49-F238E27FC236}">
              <a16:creationId xmlns:a16="http://schemas.microsoft.com/office/drawing/2014/main" id="{5CB2AA91-3821-46B5-A45D-35E643E97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4" name="Picture 1418" descr="spacer">
          <a:extLst>
            <a:ext uri="{FF2B5EF4-FFF2-40B4-BE49-F238E27FC236}">
              <a16:creationId xmlns:a16="http://schemas.microsoft.com/office/drawing/2014/main" id="{7CD84037-22A0-4C90-82C2-2A901A8B6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5" name="Picture 1419" descr="spacer">
          <a:extLst>
            <a:ext uri="{FF2B5EF4-FFF2-40B4-BE49-F238E27FC236}">
              <a16:creationId xmlns:a16="http://schemas.microsoft.com/office/drawing/2014/main" id="{DA15216C-5717-421F-936C-F23CF15D9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6" name="Picture 1750" descr="spacer">
          <a:extLst>
            <a:ext uri="{FF2B5EF4-FFF2-40B4-BE49-F238E27FC236}">
              <a16:creationId xmlns:a16="http://schemas.microsoft.com/office/drawing/2014/main" id="{9D59274A-138F-4D43-8D46-8958989ED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7" name="Picture 1751" descr="spacer">
          <a:extLst>
            <a:ext uri="{FF2B5EF4-FFF2-40B4-BE49-F238E27FC236}">
              <a16:creationId xmlns:a16="http://schemas.microsoft.com/office/drawing/2014/main" id="{9E736226-7CBC-4ABF-97C4-4800BF917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8" name="Picture 1752" descr="spacer">
          <a:extLst>
            <a:ext uri="{FF2B5EF4-FFF2-40B4-BE49-F238E27FC236}">
              <a16:creationId xmlns:a16="http://schemas.microsoft.com/office/drawing/2014/main" id="{71124E0B-E5D2-467F-B7A6-F8F6AD95F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09" name="Picture 1753" descr="spacer">
          <a:extLst>
            <a:ext uri="{FF2B5EF4-FFF2-40B4-BE49-F238E27FC236}">
              <a16:creationId xmlns:a16="http://schemas.microsoft.com/office/drawing/2014/main" id="{D2CC90E9-F92E-4826-8FED-F7084E10E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0" name="Picture 1754" descr="spacer">
          <a:extLst>
            <a:ext uri="{FF2B5EF4-FFF2-40B4-BE49-F238E27FC236}">
              <a16:creationId xmlns:a16="http://schemas.microsoft.com/office/drawing/2014/main" id="{6A6F5FBF-8259-4DFB-8FD6-C7B66542A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1" name="Picture 1755" descr="spacer">
          <a:extLst>
            <a:ext uri="{FF2B5EF4-FFF2-40B4-BE49-F238E27FC236}">
              <a16:creationId xmlns:a16="http://schemas.microsoft.com/office/drawing/2014/main" id="{8C869B95-46FA-4E11-B41F-DA1040EFD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2" name="Picture 1756" descr="spacer">
          <a:extLst>
            <a:ext uri="{FF2B5EF4-FFF2-40B4-BE49-F238E27FC236}">
              <a16:creationId xmlns:a16="http://schemas.microsoft.com/office/drawing/2014/main" id="{FE46730F-3377-4C09-97DE-421C34AA3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3" name="Picture 1757" descr="spacer">
          <a:extLst>
            <a:ext uri="{FF2B5EF4-FFF2-40B4-BE49-F238E27FC236}">
              <a16:creationId xmlns:a16="http://schemas.microsoft.com/office/drawing/2014/main" id="{29288193-FB55-422E-905F-AA6301190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4" name="Picture 1758" descr="spacer">
          <a:extLst>
            <a:ext uri="{FF2B5EF4-FFF2-40B4-BE49-F238E27FC236}">
              <a16:creationId xmlns:a16="http://schemas.microsoft.com/office/drawing/2014/main" id="{9F580818-D3A4-43BB-A7CE-3558A2410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5" name="Picture 1759" descr="spacer">
          <a:extLst>
            <a:ext uri="{FF2B5EF4-FFF2-40B4-BE49-F238E27FC236}">
              <a16:creationId xmlns:a16="http://schemas.microsoft.com/office/drawing/2014/main" id="{373C3C5C-B684-4FB2-AD9D-12E399297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6" name="Picture 1760" descr="spacer">
          <a:extLst>
            <a:ext uri="{FF2B5EF4-FFF2-40B4-BE49-F238E27FC236}">
              <a16:creationId xmlns:a16="http://schemas.microsoft.com/office/drawing/2014/main" id="{E9F4C9DA-54EE-4923-A7EE-B2C79C547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7" name="Picture 1761" descr="spacer">
          <a:extLst>
            <a:ext uri="{FF2B5EF4-FFF2-40B4-BE49-F238E27FC236}">
              <a16:creationId xmlns:a16="http://schemas.microsoft.com/office/drawing/2014/main" id="{03A1AC3A-3152-44B7-B2F8-AF670CFA4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8" name="Picture 1762" descr="spacer">
          <a:extLst>
            <a:ext uri="{FF2B5EF4-FFF2-40B4-BE49-F238E27FC236}">
              <a16:creationId xmlns:a16="http://schemas.microsoft.com/office/drawing/2014/main" id="{00952B89-8BEB-4672-A2B2-3DD82295F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19" name="Picture 1763" descr="spacer">
          <a:extLst>
            <a:ext uri="{FF2B5EF4-FFF2-40B4-BE49-F238E27FC236}">
              <a16:creationId xmlns:a16="http://schemas.microsoft.com/office/drawing/2014/main" id="{4994C317-2B8F-47F6-966C-424D7A961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0" name="Picture 1764" descr="spacer">
          <a:extLst>
            <a:ext uri="{FF2B5EF4-FFF2-40B4-BE49-F238E27FC236}">
              <a16:creationId xmlns:a16="http://schemas.microsoft.com/office/drawing/2014/main" id="{E1667AC2-98B3-4E36-A445-73D63CD50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1" name="Picture 1765" descr="spacer">
          <a:extLst>
            <a:ext uri="{FF2B5EF4-FFF2-40B4-BE49-F238E27FC236}">
              <a16:creationId xmlns:a16="http://schemas.microsoft.com/office/drawing/2014/main" id="{3749FC4A-C3FB-48A4-B95D-34DEA59C2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2" name="Picture 7919" descr="spacer">
          <a:extLst>
            <a:ext uri="{FF2B5EF4-FFF2-40B4-BE49-F238E27FC236}">
              <a16:creationId xmlns:a16="http://schemas.microsoft.com/office/drawing/2014/main" id="{72B131FC-38CE-4B19-A0C8-BD6AA2ED3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3" name="Picture 7920" descr="spacer">
          <a:extLst>
            <a:ext uri="{FF2B5EF4-FFF2-40B4-BE49-F238E27FC236}">
              <a16:creationId xmlns:a16="http://schemas.microsoft.com/office/drawing/2014/main" id="{4BF4E9C2-7A95-46E7-A764-764E3A00F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4" name="Picture 7921" descr="spacer">
          <a:extLst>
            <a:ext uri="{FF2B5EF4-FFF2-40B4-BE49-F238E27FC236}">
              <a16:creationId xmlns:a16="http://schemas.microsoft.com/office/drawing/2014/main" id="{1AAAFBF2-DB63-4834-9EC2-6F4FE0348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5" name="Picture 7922" descr="spacer">
          <a:extLst>
            <a:ext uri="{FF2B5EF4-FFF2-40B4-BE49-F238E27FC236}">
              <a16:creationId xmlns:a16="http://schemas.microsoft.com/office/drawing/2014/main" id="{DE9D9F37-91AF-4FB0-A95D-AB702DFF4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6" name="Picture 7923" descr="spacer">
          <a:extLst>
            <a:ext uri="{FF2B5EF4-FFF2-40B4-BE49-F238E27FC236}">
              <a16:creationId xmlns:a16="http://schemas.microsoft.com/office/drawing/2014/main" id="{1320A25D-FB62-460E-92B6-D36B69859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7" name="Picture 7924" descr="spacer">
          <a:extLst>
            <a:ext uri="{FF2B5EF4-FFF2-40B4-BE49-F238E27FC236}">
              <a16:creationId xmlns:a16="http://schemas.microsoft.com/office/drawing/2014/main" id="{02488DC4-05CE-46C8-A003-C639AEFD3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8" name="Picture 1252" descr="spacer">
          <a:extLst>
            <a:ext uri="{FF2B5EF4-FFF2-40B4-BE49-F238E27FC236}">
              <a16:creationId xmlns:a16="http://schemas.microsoft.com/office/drawing/2014/main" id="{0CCFE6AC-02DA-4307-A8C3-FB4DA5BB8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29" name="Picture 1253" descr="spacer">
          <a:extLst>
            <a:ext uri="{FF2B5EF4-FFF2-40B4-BE49-F238E27FC236}">
              <a16:creationId xmlns:a16="http://schemas.microsoft.com/office/drawing/2014/main" id="{A1E660B8-80A5-4183-BACB-7BFE6FD20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0" name="Picture 1406" descr="spacer">
          <a:extLst>
            <a:ext uri="{FF2B5EF4-FFF2-40B4-BE49-F238E27FC236}">
              <a16:creationId xmlns:a16="http://schemas.microsoft.com/office/drawing/2014/main" id="{734682A6-CF61-4B99-AF47-8A71FC64D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1" name="Picture 1407" descr="spacer">
          <a:extLst>
            <a:ext uri="{FF2B5EF4-FFF2-40B4-BE49-F238E27FC236}">
              <a16:creationId xmlns:a16="http://schemas.microsoft.com/office/drawing/2014/main" id="{D0491A66-34D2-4E9A-B5E6-FB4DDEC5A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2" name="Picture 1418" descr="spacer">
          <a:extLst>
            <a:ext uri="{FF2B5EF4-FFF2-40B4-BE49-F238E27FC236}">
              <a16:creationId xmlns:a16="http://schemas.microsoft.com/office/drawing/2014/main" id="{7F7E1D06-9E78-488D-B26F-4BB90869D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3" name="Picture 1419" descr="spacer">
          <a:extLst>
            <a:ext uri="{FF2B5EF4-FFF2-40B4-BE49-F238E27FC236}">
              <a16:creationId xmlns:a16="http://schemas.microsoft.com/office/drawing/2014/main" id="{5E399230-2CB3-4504-A58F-0DE487D59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4" name="Picture 1750" descr="spacer">
          <a:extLst>
            <a:ext uri="{FF2B5EF4-FFF2-40B4-BE49-F238E27FC236}">
              <a16:creationId xmlns:a16="http://schemas.microsoft.com/office/drawing/2014/main" id="{C0D95AFD-E2F3-4871-BD91-37E7EB5F7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5" name="Picture 1751" descr="spacer">
          <a:extLst>
            <a:ext uri="{FF2B5EF4-FFF2-40B4-BE49-F238E27FC236}">
              <a16:creationId xmlns:a16="http://schemas.microsoft.com/office/drawing/2014/main" id="{6D92D5FA-3BCB-47B4-B16B-C6B63F56F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6" name="Picture 1752" descr="spacer">
          <a:extLst>
            <a:ext uri="{FF2B5EF4-FFF2-40B4-BE49-F238E27FC236}">
              <a16:creationId xmlns:a16="http://schemas.microsoft.com/office/drawing/2014/main" id="{CDB544DE-4023-4958-A270-E9558C79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7" name="Picture 1753" descr="spacer">
          <a:extLst>
            <a:ext uri="{FF2B5EF4-FFF2-40B4-BE49-F238E27FC236}">
              <a16:creationId xmlns:a16="http://schemas.microsoft.com/office/drawing/2014/main" id="{F1453C17-F8B5-480D-B572-755D9476A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8" name="Picture 1754" descr="spacer">
          <a:extLst>
            <a:ext uri="{FF2B5EF4-FFF2-40B4-BE49-F238E27FC236}">
              <a16:creationId xmlns:a16="http://schemas.microsoft.com/office/drawing/2014/main" id="{21F38827-28A7-4CEC-BEBC-C76BB5C95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39" name="Picture 1755" descr="spacer">
          <a:extLst>
            <a:ext uri="{FF2B5EF4-FFF2-40B4-BE49-F238E27FC236}">
              <a16:creationId xmlns:a16="http://schemas.microsoft.com/office/drawing/2014/main" id="{6B2B367A-97E1-4479-BD22-1FD9869D4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0" name="Picture 1756" descr="spacer">
          <a:extLst>
            <a:ext uri="{FF2B5EF4-FFF2-40B4-BE49-F238E27FC236}">
              <a16:creationId xmlns:a16="http://schemas.microsoft.com/office/drawing/2014/main" id="{E7FC8DE3-681D-40B2-997B-23648BC47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1" name="Picture 1757" descr="spacer">
          <a:extLst>
            <a:ext uri="{FF2B5EF4-FFF2-40B4-BE49-F238E27FC236}">
              <a16:creationId xmlns:a16="http://schemas.microsoft.com/office/drawing/2014/main" id="{E4BE04FE-45CB-484E-ACBF-BC14F740A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2" name="Picture 1758" descr="spacer">
          <a:extLst>
            <a:ext uri="{FF2B5EF4-FFF2-40B4-BE49-F238E27FC236}">
              <a16:creationId xmlns:a16="http://schemas.microsoft.com/office/drawing/2014/main" id="{C20BB2D5-D27A-4A23-A4FD-5AC4B638E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3" name="Picture 1759" descr="spacer">
          <a:extLst>
            <a:ext uri="{FF2B5EF4-FFF2-40B4-BE49-F238E27FC236}">
              <a16:creationId xmlns:a16="http://schemas.microsoft.com/office/drawing/2014/main" id="{7C8013B1-FFFF-477E-B748-0EA099D45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4" name="Picture 1760" descr="spacer">
          <a:extLst>
            <a:ext uri="{FF2B5EF4-FFF2-40B4-BE49-F238E27FC236}">
              <a16:creationId xmlns:a16="http://schemas.microsoft.com/office/drawing/2014/main" id="{0E73C953-2615-4B51-8CED-2ADB518D9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5" name="Picture 1761" descr="spacer">
          <a:extLst>
            <a:ext uri="{FF2B5EF4-FFF2-40B4-BE49-F238E27FC236}">
              <a16:creationId xmlns:a16="http://schemas.microsoft.com/office/drawing/2014/main" id="{6BAF44E7-9CAD-4B49-8C8F-9AF700D69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6" name="Picture 1762" descr="spacer">
          <a:extLst>
            <a:ext uri="{FF2B5EF4-FFF2-40B4-BE49-F238E27FC236}">
              <a16:creationId xmlns:a16="http://schemas.microsoft.com/office/drawing/2014/main" id="{F43A0E6B-5159-4CA6-BE0C-5FAE727A1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7" name="Picture 1763" descr="spacer">
          <a:extLst>
            <a:ext uri="{FF2B5EF4-FFF2-40B4-BE49-F238E27FC236}">
              <a16:creationId xmlns:a16="http://schemas.microsoft.com/office/drawing/2014/main" id="{A9B5B44A-91B8-4EC2-8865-672991782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8" name="Picture 1764" descr="spacer">
          <a:extLst>
            <a:ext uri="{FF2B5EF4-FFF2-40B4-BE49-F238E27FC236}">
              <a16:creationId xmlns:a16="http://schemas.microsoft.com/office/drawing/2014/main" id="{4A6B1E54-3BA7-48FB-96A9-D50991910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49" name="Picture 1765" descr="spacer">
          <a:extLst>
            <a:ext uri="{FF2B5EF4-FFF2-40B4-BE49-F238E27FC236}">
              <a16:creationId xmlns:a16="http://schemas.microsoft.com/office/drawing/2014/main" id="{9E9F5DDA-20ED-4995-B2E4-B7D7B5E15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0" name="Picture 7919" descr="spacer">
          <a:extLst>
            <a:ext uri="{FF2B5EF4-FFF2-40B4-BE49-F238E27FC236}">
              <a16:creationId xmlns:a16="http://schemas.microsoft.com/office/drawing/2014/main" id="{DC6E3F18-FA26-454E-BEC7-6987C0B38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1" name="Picture 7920" descr="spacer">
          <a:extLst>
            <a:ext uri="{FF2B5EF4-FFF2-40B4-BE49-F238E27FC236}">
              <a16:creationId xmlns:a16="http://schemas.microsoft.com/office/drawing/2014/main" id="{13BB51FD-4893-4191-B546-C3781C5A9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2" name="Picture 7921" descr="spacer">
          <a:extLst>
            <a:ext uri="{FF2B5EF4-FFF2-40B4-BE49-F238E27FC236}">
              <a16:creationId xmlns:a16="http://schemas.microsoft.com/office/drawing/2014/main" id="{064EE069-F62B-4ABE-B0E3-74EDC2123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3" name="Picture 7922" descr="spacer">
          <a:extLst>
            <a:ext uri="{FF2B5EF4-FFF2-40B4-BE49-F238E27FC236}">
              <a16:creationId xmlns:a16="http://schemas.microsoft.com/office/drawing/2014/main" id="{000ECCC3-930A-463F-A8F7-3D6FF6367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4" name="Picture 7923" descr="spacer">
          <a:extLst>
            <a:ext uri="{FF2B5EF4-FFF2-40B4-BE49-F238E27FC236}">
              <a16:creationId xmlns:a16="http://schemas.microsoft.com/office/drawing/2014/main" id="{2F4948DD-E0E5-4623-B390-E9F73511F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5" name="Picture 7924" descr="spacer">
          <a:extLst>
            <a:ext uri="{FF2B5EF4-FFF2-40B4-BE49-F238E27FC236}">
              <a16:creationId xmlns:a16="http://schemas.microsoft.com/office/drawing/2014/main" id="{A545FA65-60DF-49C0-94EF-289CD8DA7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6" name="Picture 1252" descr="spacer">
          <a:extLst>
            <a:ext uri="{FF2B5EF4-FFF2-40B4-BE49-F238E27FC236}">
              <a16:creationId xmlns:a16="http://schemas.microsoft.com/office/drawing/2014/main" id="{C8046982-B0B2-4ACD-99F7-ABF6CD560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7" name="Picture 1253" descr="spacer">
          <a:extLst>
            <a:ext uri="{FF2B5EF4-FFF2-40B4-BE49-F238E27FC236}">
              <a16:creationId xmlns:a16="http://schemas.microsoft.com/office/drawing/2014/main" id="{42A1174D-34D4-48AC-95F5-32CE1F928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8" name="Picture 1406" descr="spacer">
          <a:extLst>
            <a:ext uri="{FF2B5EF4-FFF2-40B4-BE49-F238E27FC236}">
              <a16:creationId xmlns:a16="http://schemas.microsoft.com/office/drawing/2014/main" id="{B0E42B06-8FBE-4E39-9039-4E1889849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59" name="Picture 1407" descr="spacer">
          <a:extLst>
            <a:ext uri="{FF2B5EF4-FFF2-40B4-BE49-F238E27FC236}">
              <a16:creationId xmlns:a16="http://schemas.microsoft.com/office/drawing/2014/main" id="{920016F0-30E4-40C8-B22E-ED3CD80B5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0" name="Picture 1418" descr="spacer">
          <a:extLst>
            <a:ext uri="{FF2B5EF4-FFF2-40B4-BE49-F238E27FC236}">
              <a16:creationId xmlns:a16="http://schemas.microsoft.com/office/drawing/2014/main" id="{48351498-EC93-4CE0-8AC7-DB6BC460F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1" name="Picture 1419" descr="spacer">
          <a:extLst>
            <a:ext uri="{FF2B5EF4-FFF2-40B4-BE49-F238E27FC236}">
              <a16:creationId xmlns:a16="http://schemas.microsoft.com/office/drawing/2014/main" id="{6D8E7F84-361A-4D20-BC7B-EF96BB178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2" name="Picture 1750" descr="spacer">
          <a:extLst>
            <a:ext uri="{FF2B5EF4-FFF2-40B4-BE49-F238E27FC236}">
              <a16:creationId xmlns:a16="http://schemas.microsoft.com/office/drawing/2014/main" id="{16EBF031-D839-4C95-95D5-8A6D8889F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3" name="Picture 1751" descr="spacer">
          <a:extLst>
            <a:ext uri="{FF2B5EF4-FFF2-40B4-BE49-F238E27FC236}">
              <a16:creationId xmlns:a16="http://schemas.microsoft.com/office/drawing/2014/main" id="{0EEDB13B-AD7B-449D-83EB-B0432F7CE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4" name="Picture 1752" descr="spacer">
          <a:extLst>
            <a:ext uri="{FF2B5EF4-FFF2-40B4-BE49-F238E27FC236}">
              <a16:creationId xmlns:a16="http://schemas.microsoft.com/office/drawing/2014/main" id="{2E3B751B-B159-4E0A-ABA6-AA54790DC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5" name="Picture 1753" descr="spacer">
          <a:extLst>
            <a:ext uri="{FF2B5EF4-FFF2-40B4-BE49-F238E27FC236}">
              <a16:creationId xmlns:a16="http://schemas.microsoft.com/office/drawing/2014/main" id="{6246BC6B-816F-4411-8099-EFA243944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6" name="Picture 1754" descr="spacer">
          <a:extLst>
            <a:ext uri="{FF2B5EF4-FFF2-40B4-BE49-F238E27FC236}">
              <a16:creationId xmlns:a16="http://schemas.microsoft.com/office/drawing/2014/main" id="{803E646D-840B-4DC6-8E8E-26388BBB0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7" name="Picture 1755" descr="spacer">
          <a:extLst>
            <a:ext uri="{FF2B5EF4-FFF2-40B4-BE49-F238E27FC236}">
              <a16:creationId xmlns:a16="http://schemas.microsoft.com/office/drawing/2014/main" id="{55C275ED-C0ED-4F84-8EF5-18A56CB85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8" name="Picture 1756" descr="spacer">
          <a:extLst>
            <a:ext uri="{FF2B5EF4-FFF2-40B4-BE49-F238E27FC236}">
              <a16:creationId xmlns:a16="http://schemas.microsoft.com/office/drawing/2014/main" id="{13731A20-43DD-48C8-B715-EC18CEED6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69" name="Picture 1757" descr="spacer">
          <a:extLst>
            <a:ext uri="{FF2B5EF4-FFF2-40B4-BE49-F238E27FC236}">
              <a16:creationId xmlns:a16="http://schemas.microsoft.com/office/drawing/2014/main" id="{6C930A63-A058-4D6F-AAC7-785EBE048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0" name="Picture 1758" descr="spacer">
          <a:extLst>
            <a:ext uri="{FF2B5EF4-FFF2-40B4-BE49-F238E27FC236}">
              <a16:creationId xmlns:a16="http://schemas.microsoft.com/office/drawing/2014/main" id="{064AE8BF-AAEF-4954-849C-73DE82FE9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1" name="Picture 1759" descr="spacer">
          <a:extLst>
            <a:ext uri="{FF2B5EF4-FFF2-40B4-BE49-F238E27FC236}">
              <a16:creationId xmlns:a16="http://schemas.microsoft.com/office/drawing/2014/main" id="{1F0A01B1-06F1-4A01-B2E2-452640E52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2" name="Picture 1760" descr="spacer">
          <a:extLst>
            <a:ext uri="{FF2B5EF4-FFF2-40B4-BE49-F238E27FC236}">
              <a16:creationId xmlns:a16="http://schemas.microsoft.com/office/drawing/2014/main" id="{7DBC3C50-E1BB-4C92-B389-2B634A1EB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3" name="Picture 1761" descr="spacer">
          <a:extLst>
            <a:ext uri="{FF2B5EF4-FFF2-40B4-BE49-F238E27FC236}">
              <a16:creationId xmlns:a16="http://schemas.microsoft.com/office/drawing/2014/main" id="{1861AF84-A070-4537-BA28-F68231630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4" name="Picture 1762" descr="spacer">
          <a:extLst>
            <a:ext uri="{FF2B5EF4-FFF2-40B4-BE49-F238E27FC236}">
              <a16:creationId xmlns:a16="http://schemas.microsoft.com/office/drawing/2014/main" id="{976F167C-429D-4448-ABE2-41CF3FBD4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5" name="Picture 1763" descr="spacer">
          <a:extLst>
            <a:ext uri="{FF2B5EF4-FFF2-40B4-BE49-F238E27FC236}">
              <a16:creationId xmlns:a16="http://schemas.microsoft.com/office/drawing/2014/main" id="{A03BFA64-5DEC-4472-BBB4-8A49F515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6" name="Picture 1764" descr="spacer">
          <a:extLst>
            <a:ext uri="{FF2B5EF4-FFF2-40B4-BE49-F238E27FC236}">
              <a16:creationId xmlns:a16="http://schemas.microsoft.com/office/drawing/2014/main" id="{31133C54-5CF7-4F42-ADBE-DE937CA54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7" name="Picture 1765" descr="spacer">
          <a:extLst>
            <a:ext uri="{FF2B5EF4-FFF2-40B4-BE49-F238E27FC236}">
              <a16:creationId xmlns:a16="http://schemas.microsoft.com/office/drawing/2014/main" id="{51F30473-A146-4C08-9B9E-19C157A4B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8" name="Picture 7919" descr="spacer">
          <a:extLst>
            <a:ext uri="{FF2B5EF4-FFF2-40B4-BE49-F238E27FC236}">
              <a16:creationId xmlns:a16="http://schemas.microsoft.com/office/drawing/2014/main" id="{D1FC1E16-EBEC-418D-A791-2A082CC39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79" name="Picture 7920" descr="spacer">
          <a:extLst>
            <a:ext uri="{FF2B5EF4-FFF2-40B4-BE49-F238E27FC236}">
              <a16:creationId xmlns:a16="http://schemas.microsoft.com/office/drawing/2014/main" id="{6EEFBF31-A383-4B11-BF75-F0DEBF422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0" name="Picture 7921" descr="spacer">
          <a:extLst>
            <a:ext uri="{FF2B5EF4-FFF2-40B4-BE49-F238E27FC236}">
              <a16:creationId xmlns:a16="http://schemas.microsoft.com/office/drawing/2014/main" id="{DE6701EA-C7E0-4DFD-8BB7-538FA186D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1" name="Picture 7922" descr="spacer">
          <a:extLst>
            <a:ext uri="{FF2B5EF4-FFF2-40B4-BE49-F238E27FC236}">
              <a16:creationId xmlns:a16="http://schemas.microsoft.com/office/drawing/2014/main" id="{15E2A1C6-96C7-475F-B469-E0D31A5B1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2" name="Picture 7923" descr="spacer">
          <a:extLst>
            <a:ext uri="{FF2B5EF4-FFF2-40B4-BE49-F238E27FC236}">
              <a16:creationId xmlns:a16="http://schemas.microsoft.com/office/drawing/2014/main" id="{53DE0D0F-02DC-4BAB-8985-B86510DC6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3" name="Picture 7924" descr="spacer">
          <a:extLst>
            <a:ext uri="{FF2B5EF4-FFF2-40B4-BE49-F238E27FC236}">
              <a16:creationId xmlns:a16="http://schemas.microsoft.com/office/drawing/2014/main" id="{BDF01104-55B5-4B3F-99D4-4A167C765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4" name="Picture 1252" descr="spacer">
          <a:extLst>
            <a:ext uri="{FF2B5EF4-FFF2-40B4-BE49-F238E27FC236}">
              <a16:creationId xmlns:a16="http://schemas.microsoft.com/office/drawing/2014/main" id="{BC1C8C51-FBE8-4B23-93E5-75F4A2FA9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5" name="Picture 1253" descr="spacer">
          <a:extLst>
            <a:ext uri="{FF2B5EF4-FFF2-40B4-BE49-F238E27FC236}">
              <a16:creationId xmlns:a16="http://schemas.microsoft.com/office/drawing/2014/main" id="{A3864EB3-A50D-42BC-B7F6-85AC20CA2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6" name="Picture 1406" descr="spacer">
          <a:extLst>
            <a:ext uri="{FF2B5EF4-FFF2-40B4-BE49-F238E27FC236}">
              <a16:creationId xmlns:a16="http://schemas.microsoft.com/office/drawing/2014/main" id="{BB7193C9-3E8D-46A8-9EE8-4A70C31A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7" name="Picture 1407" descr="spacer">
          <a:extLst>
            <a:ext uri="{FF2B5EF4-FFF2-40B4-BE49-F238E27FC236}">
              <a16:creationId xmlns:a16="http://schemas.microsoft.com/office/drawing/2014/main" id="{99A36A17-109B-4469-AC4E-606A6F508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8" name="Picture 1418" descr="spacer">
          <a:extLst>
            <a:ext uri="{FF2B5EF4-FFF2-40B4-BE49-F238E27FC236}">
              <a16:creationId xmlns:a16="http://schemas.microsoft.com/office/drawing/2014/main" id="{28E548F6-ADE1-40DF-AF9C-F2F57E23F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89" name="Picture 1419" descr="spacer">
          <a:extLst>
            <a:ext uri="{FF2B5EF4-FFF2-40B4-BE49-F238E27FC236}">
              <a16:creationId xmlns:a16="http://schemas.microsoft.com/office/drawing/2014/main" id="{2384623E-5138-440E-9C9E-265C39133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0" name="Picture 1750" descr="spacer">
          <a:extLst>
            <a:ext uri="{FF2B5EF4-FFF2-40B4-BE49-F238E27FC236}">
              <a16:creationId xmlns:a16="http://schemas.microsoft.com/office/drawing/2014/main" id="{C8BE0B39-1198-4FA7-AC39-AB5F6FD82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1" name="Picture 1751" descr="spacer">
          <a:extLst>
            <a:ext uri="{FF2B5EF4-FFF2-40B4-BE49-F238E27FC236}">
              <a16:creationId xmlns:a16="http://schemas.microsoft.com/office/drawing/2014/main" id="{0795BF87-41C8-4693-8F14-F7928E213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2" name="Picture 1752" descr="spacer">
          <a:extLst>
            <a:ext uri="{FF2B5EF4-FFF2-40B4-BE49-F238E27FC236}">
              <a16:creationId xmlns:a16="http://schemas.microsoft.com/office/drawing/2014/main" id="{617A7CB3-9F0C-407B-9BDA-E290648EB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3" name="Picture 1753" descr="spacer">
          <a:extLst>
            <a:ext uri="{FF2B5EF4-FFF2-40B4-BE49-F238E27FC236}">
              <a16:creationId xmlns:a16="http://schemas.microsoft.com/office/drawing/2014/main" id="{CF8F4922-C488-4EB5-BDF6-633D5A521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4" name="Picture 1754" descr="spacer">
          <a:extLst>
            <a:ext uri="{FF2B5EF4-FFF2-40B4-BE49-F238E27FC236}">
              <a16:creationId xmlns:a16="http://schemas.microsoft.com/office/drawing/2014/main" id="{71689590-662E-48A0-84A1-5233226B0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5" name="Picture 1755" descr="spacer">
          <a:extLst>
            <a:ext uri="{FF2B5EF4-FFF2-40B4-BE49-F238E27FC236}">
              <a16:creationId xmlns:a16="http://schemas.microsoft.com/office/drawing/2014/main" id="{856C54A4-2CF8-46FB-BBB8-11DDB7F00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6" name="Picture 1756" descr="spacer">
          <a:extLst>
            <a:ext uri="{FF2B5EF4-FFF2-40B4-BE49-F238E27FC236}">
              <a16:creationId xmlns:a16="http://schemas.microsoft.com/office/drawing/2014/main" id="{6C59DE8C-EE94-4FC7-90AF-CEB5DB9A4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7" name="Picture 1757" descr="spacer">
          <a:extLst>
            <a:ext uri="{FF2B5EF4-FFF2-40B4-BE49-F238E27FC236}">
              <a16:creationId xmlns:a16="http://schemas.microsoft.com/office/drawing/2014/main" id="{930AC1F2-E414-48CA-B1BB-3864D997F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8" name="Picture 1758" descr="spacer">
          <a:extLst>
            <a:ext uri="{FF2B5EF4-FFF2-40B4-BE49-F238E27FC236}">
              <a16:creationId xmlns:a16="http://schemas.microsoft.com/office/drawing/2014/main" id="{4037D7DE-7ED6-4192-91D6-2E1F11610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299" name="Picture 1759" descr="spacer">
          <a:extLst>
            <a:ext uri="{FF2B5EF4-FFF2-40B4-BE49-F238E27FC236}">
              <a16:creationId xmlns:a16="http://schemas.microsoft.com/office/drawing/2014/main" id="{7320CA22-174F-470F-8224-7DA5527C7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0" name="Picture 1760" descr="spacer">
          <a:extLst>
            <a:ext uri="{FF2B5EF4-FFF2-40B4-BE49-F238E27FC236}">
              <a16:creationId xmlns:a16="http://schemas.microsoft.com/office/drawing/2014/main" id="{654E5549-3EE6-4560-A63D-878BA365D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1" name="Picture 1761" descr="spacer">
          <a:extLst>
            <a:ext uri="{FF2B5EF4-FFF2-40B4-BE49-F238E27FC236}">
              <a16:creationId xmlns:a16="http://schemas.microsoft.com/office/drawing/2014/main" id="{81F19708-3CC3-4261-BA81-528077662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2" name="Picture 1762" descr="spacer">
          <a:extLst>
            <a:ext uri="{FF2B5EF4-FFF2-40B4-BE49-F238E27FC236}">
              <a16:creationId xmlns:a16="http://schemas.microsoft.com/office/drawing/2014/main" id="{04588CA7-3AEE-45D0-AECD-DD0D3C647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3" name="Picture 1763" descr="spacer">
          <a:extLst>
            <a:ext uri="{FF2B5EF4-FFF2-40B4-BE49-F238E27FC236}">
              <a16:creationId xmlns:a16="http://schemas.microsoft.com/office/drawing/2014/main" id="{783CCCE7-A46A-4C44-A76F-2DBE92387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4" name="Picture 1764" descr="spacer">
          <a:extLst>
            <a:ext uri="{FF2B5EF4-FFF2-40B4-BE49-F238E27FC236}">
              <a16:creationId xmlns:a16="http://schemas.microsoft.com/office/drawing/2014/main" id="{3DEADF1E-8A7C-4BF0-A22A-C4FAFFF5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5" name="Picture 1765" descr="spacer">
          <a:extLst>
            <a:ext uri="{FF2B5EF4-FFF2-40B4-BE49-F238E27FC236}">
              <a16:creationId xmlns:a16="http://schemas.microsoft.com/office/drawing/2014/main" id="{ABD278A9-0987-4C73-B22E-3FEDB8E1C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6" name="Picture 7919" descr="spacer">
          <a:extLst>
            <a:ext uri="{FF2B5EF4-FFF2-40B4-BE49-F238E27FC236}">
              <a16:creationId xmlns:a16="http://schemas.microsoft.com/office/drawing/2014/main" id="{7B33884D-B41C-4786-8D3B-7A1DC93D3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7" name="Picture 7920" descr="spacer">
          <a:extLst>
            <a:ext uri="{FF2B5EF4-FFF2-40B4-BE49-F238E27FC236}">
              <a16:creationId xmlns:a16="http://schemas.microsoft.com/office/drawing/2014/main" id="{48C3510F-8F23-4EDB-9EA5-391539640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8" name="Picture 7921" descr="spacer">
          <a:extLst>
            <a:ext uri="{FF2B5EF4-FFF2-40B4-BE49-F238E27FC236}">
              <a16:creationId xmlns:a16="http://schemas.microsoft.com/office/drawing/2014/main" id="{4DBA2E49-7A6F-4D2B-B4BD-C542F19EC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09" name="Picture 7922" descr="spacer">
          <a:extLst>
            <a:ext uri="{FF2B5EF4-FFF2-40B4-BE49-F238E27FC236}">
              <a16:creationId xmlns:a16="http://schemas.microsoft.com/office/drawing/2014/main" id="{6E9BFC84-9DB3-4273-9755-206F64951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0" name="Picture 7923" descr="spacer">
          <a:extLst>
            <a:ext uri="{FF2B5EF4-FFF2-40B4-BE49-F238E27FC236}">
              <a16:creationId xmlns:a16="http://schemas.microsoft.com/office/drawing/2014/main" id="{E2B7D208-60E2-4DE6-A2C5-322F87B4F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1" name="Picture 7924" descr="spacer">
          <a:extLst>
            <a:ext uri="{FF2B5EF4-FFF2-40B4-BE49-F238E27FC236}">
              <a16:creationId xmlns:a16="http://schemas.microsoft.com/office/drawing/2014/main" id="{D432FF15-4CDF-49D6-A8D8-B8F2AE729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2" name="Picture 1252" descr="spacer">
          <a:extLst>
            <a:ext uri="{FF2B5EF4-FFF2-40B4-BE49-F238E27FC236}">
              <a16:creationId xmlns:a16="http://schemas.microsoft.com/office/drawing/2014/main" id="{65BB6423-623B-4F3D-8CC5-0B5FB1298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3" name="Picture 1253" descr="spacer">
          <a:extLst>
            <a:ext uri="{FF2B5EF4-FFF2-40B4-BE49-F238E27FC236}">
              <a16:creationId xmlns:a16="http://schemas.microsoft.com/office/drawing/2014/main" id="{44B59015-8A98-420B-A3A1-558BC8AB1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4" name="Picture 1406" descr="spacer">
          <a:extLst>
            <a:ext uri="{FF2B5EF4-FFF2-40B4-BE49-F238E27FC236}">
              <a16:creationId xmlns:a16="http://schemas.microsoft.com/office/drawing/2014/main" id="{6EEF86C8-2AAD-4074-90FF-085F9E512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5" name="Picture 1407" descr="spacer">
          <a:extLst>
            <a:ext uri="{FF2B5EF4-FFF2-40B4-BE49-F238E27FC236}">
              <a16:creationId xmlns:a16="http://schemas.microsoft.com/office/drawing/2014/main" id="{3BCE65D0-B30A-473F-AC3A-7B9FAE996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6" name="Picture 1418" descr="spacer">
          <a:extLst>
            <a:ext uri="{FF2B5EF4-FFF2-40B4-BE49-F238E27FC236}">
              <a16:creationId xmlns:a16="http://schemas.microsoft.com/office/drawing/2014/main" id="{16E432E5-07F8-4908-B361-EA1329D6B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7" name="Picture 1419" descr="spacer">
          <a:extLst>
            <a:ext uri="{FF2B5EF4-FFF2-40B4-BE49-F238E27FC236}">
              <a16:creationId xmlns:a16="http://schemas.microsoft.com/office/drawing/2014/main" id="{D9446084-3A29-4985-A0DC-B0491268A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8" name="Picture 1750" descr="spacer">
          <a:extLst>
            <a:ext uri="{FF2B5EF4-FFF2-40B4-BE49-F238E27FC236}">
              <a16:creationId xmlns:a16="http://schemas.microsoft.com/office/drawing/2014/main" id="{CC88974B-F624-4128-8654-348680D05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19" name="Picture 1751" descr="spacer">
          <a:extLst>
            <a:ext uri="{FF2B5EF4-FFF2-40B4-BE49-F238E27FC236}">
              <a16:creationId xmlns:a16="http://schemas.microsoft.com/office/drawing/2014/main" id="{5DD3A4A2-B4BA-4CBB-90AB-7556C381F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0" name="Picture 1752" descr="spacer">
          <a:extLst>
            <a:ext uri="{FF2B5EF4-FFF2-40B4-BE49-F238E27FC236}">
              <a16:creationId xmlns:a16="http://schemas.microsoft.com/office/drawing/2014/main" id="{ADF20BCB-B4EF-40E3-9552-11DE800E4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1" name="Picture 1753" descr="spacer">
          <a:extLst>
            <a:ext uri="{FF2B5EF4-FFF2-40B4-BE49-F238E27FC236}">
              <a16:creationId xmlns:a16="http://schemas.microsoft.com/office/drawing/2014/main" id="{996FAF4A-DE47-4B6A-8977-35DD176A9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2" name="Picture 1754" descr="spacer">
          <a:extLst>
            <a:ext uri="{FF2B5EF4-FFF2-40B4-BE49-F238E27FC236}">
              <a16:creationId xmlns:a16="http://schemas.microsoft.com/office/drawing/2014/main" id="{54E98412-0E8F-4FE4-82DF-0984ADC99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3" name="Picture 1755" descr="spacer">
          <a:extLst>
            <a:ext uri="{FF2B5EF4-FFF2-40B4-BE49-F238E27FC236}">
              <a16:creationId xmlns:a16="http://schemas.microsoft.com/office/drawing/2014/main" id="{37085C93-B1DB-40C7-A3F0-8E07BC6C5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4" name="Picture 1756" descr="spacer">
          <a:extLst>
            <a:ext uri="{FF2B5EF4-FFF2-40B4-BE49-F238E27FC236}">
              <a16:creationId xmlns:a16="http://schemas.microsoft.com/office/drawing/2014/main" id="{19470F6C-6111-4D0E-8840-B34CC15B2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5" name="Picture 1757" descr="spacer">
          <a:extLst>
            <a:ext uri="{FF2B5EF4-FFF2-40B4-BE49-F238E27FC236}">
              <a16:creationId xmlns:a16="http://schemas.microsoft.com/office/drawing/2014/main" id="{3D088831-933A-4F48-91A9-06F3F5CEB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6" name="Picture 1758" descr="spacer">
          <a:extLst>
            <a:ext uri="{FF2B5EF4-FFF2-40B4-BE49-F238E27FC236}">
              <a16:creationId xmlns:a16="http://schemas.microsoft.com/office/drawing/2014/main" id="{3C966718-4810-4686-8047-0C7189779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7" name="Picture 1759" descr="spacer">
          <a:extLst>
            <a:ext uri="{FF2B5EF4-FFF2-40B4-BE49-F238E27FC236}">
              <a16:creationId xmlns:a16="http://schemas.microsoft.com/office/drawing/2014/main" id="{97997AB8-1BA6-4191-99FE-3FA8CCCAB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8" name="Picture 1760" descr="spacer">
          <a:extLst>
            <a:ext uri="{FF2B5EF4-FFF2-40B4-BE49-F238E27FC236}">
              <a16:creationId xmlns:a16="http://schemas.microsoft.com/office/drawing/2014/main" id="{32CA2327-1A0F-4219-A287-BB8B378D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29" name="Picture 1761" descr="spacer">
          <a:extLst>
            <a:ext uri="{FF2B5EF4-FFF2-40B4-BE49-F238E27FC236}">
              <a16:creationId xmlns:a16="http://schemas.microsoft.com/office/drawing/2014/main" id="{F6EAFC05-A37F-4FA3-A6BA-F7C5935D1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0" name="Picture 1762" descr="spacer">
          <a:extLst>
            <a:ext uri="{FF2B5EF4-FFF2-40B4-BE49-F238E27FC236}">
              <a16:creationId xmlns:a16="http://schemas.microsoft.com/office/drawing/2014/main" id="{1B35D665-5520-41F2-A69F-DCCBBF876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1" name="Picture 1763" descr="spacer">
          <a:extLst>
            <a:ext uri="{FF2B5EF4-FFF2-40B4-BE49-F238E27FC236}">
              <a16:creationId xmlns:a16="http://schemas.microsoft.com/office/drawing/2014/main" id="{F038F81F-72C5-425D-8DEC-7102807B2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2" name="Picture 1764" descr="spacer">
          <a:extLst>
            <a:ext uri="{FF2B5EF4-FFF2-40B4-BE49-F238E27FC236}">
              <a16:creationId xmlns:a16="http://schemas.microsoft.com/office/drawing/2014/main" id="{96AD89F6-74F8-4EE7-B396-669973C30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3" name="Picture 1765" descr="spacer">
          <a:extLst>
            <a:ext uri="{FF2B5EF4-FFF2-40B4-BE49-F238E27FC236}">
              <a16:creationId xmlns:a16="http://schemas.microsoft.com/office/drawing/2014/main" id="{3CF20D42-B44F-4F06-9806-3BE5E9CC7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4" name="Picture 7919" descr="spacer">
          <a:extLst>
            <a:ext uri="{FF2B5EF4-FFF2-40B4-BE49-F238E27FC236}">
              <a16:creationId xmlns:a16="http://schemas.microsoft.com/office/drawing/2014/main" id="{DF8361EE-E26B-44A2-809D-B4F375838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5" name="Picture 7920" descr="spacer">
          <a:extLst>
            <a:ext uri="{FF2B5EF4-FFF2-40B4-BE49-F238E27FC236}">
              <a16:creationId xmlns:a16="http://schemas.microsoft.com/office/drawing/2014/main" id="{882A3761-1C33-427F-9519-DB0D04870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6" name="Picture 7921" descr="spacer">
          <a:extLst>
            <a:ext uri="{FF2B5EF4-FFF2-40B4-BE49-F238E27FC236}">
              <a16:creationId xmlns:a16="http://schemas.microsoft.com/office/drawing/2014/main" id="{46F03066-34BE-4E55-B1E7-1D115620F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7" name="Picture 7922" descr="spacer">
          <a:extLst>
            <a:ext uri="{FF2B5EF4-FFF2-40B4-BE49-F238E27FC236}">
              <a16:creationId xmlns:a16="http://schemas.microsoft.com/office/drawing/2014/main" id="{49C93BB2-EC99-42B3-A140-874EC2B93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8" name="Picture 7923" descr="spacer">
          <a:extLst>
            <a:ext uri="{FF2B5EF4-FFF2-40B4-BE49-F238E27FC236}">
              <a16:creationId xmlns:a16="http://schemas.microsoft.com/office/drawing/2014/main" id="{E39B1796-AA84-4E61-8351-8370CB5DB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39" name="Picture 7924" descr="spacer">
          <a:extLst>
            <a:ext uri="{FF2B5EF4-FFF2-40B4-BE49-F238E27FC236}">
              <a16:creationId xmlns:a16="http://schemas.microsoft.com/office/drawing/2014/main" id="{F273D8C4-34AC-4E0B-8400-03194DF64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40" name="Picture 1252" descr="spacer">
          <a:extLst>
            <a:ext uri="{FF2B5EF4-FFF2-40B4-BE49-F238E27FC236}">
              <a16:creationId xmlns:a16="http://schemas.microsoft.com/office/drawing/2014/main" id="{C587615E-CFC3-4EEB-9B2F-FACD00DDE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6341" name="Picture 1253" descr="spacer">
          <a:extLst>
            <a:ext uri="{FF2B5EF4-FFF2-40B4-BE49-F238E27FC236}">
              <a16:creationId xmlns:a16="http://schemas.microsoft.com/office/drawing/2014/main" id="{DD9BFD35-FA2F-4EAC-9495-29DE8AF4B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42" name="Picture 1406" descr="spacer">
          <a:extLst>
            <a:ext uri="{FF2B5EF4-FFF2-40B4-BE49-F238E27FC236}">
              <a16:creationId xmlns:a16="http://schemas.microsoft.com/office/drawing/2014/main" id="{AAEC9F5D-BADC-479B-AB74-B2493565B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43" name="Picture 1407" descr="spacer">
          <a:extLst>
            <a:ext uri="{FF2B5EF4-FFF2-40B4-BE49-F238E27FC236}">
              <a16:creationId xmlns:a16="http://schemas.microsoft.com/office/drawing/2014/main" id="{671FD4BE-E5E1-4221-BBEA-0CE52120E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44" name="Picture 1418" descr="spacer">
          <a:extLst>
            <a:ext uri="{FF2B5EF4-FFF2-40B4-BE49-F238E27FC236}">
              <a16:creationId xmlns:a16="http://schemas.microsoft.com/office/drawing/2014/main" id="{916AAB4E-0E20-4FD3-B911-4A6E1D81D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45" name="Picture 1419" descr="spacer">
          <a:extLst>
            <a:ext uri="{FF2B5EF4-FFF2-40B4-BE49-F238E27FC236}">
              <a16:creationId xmlns:a16="http://schemas.microsoft.com/office/drawing/2014/main" id="{426916C6-7CF8-4732-9373-74A3915DD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46" name="Picture 1750" descr="spacer">
          <a:extLst>
            <a:ext uri="{FF2B5EF4-FFF2-40B4-BE49-F238E27FC236}">
              <a16:creationId xmlns:a16="http://schemas.microsoft.com/office/drawing/2014/main" id="{B0192A15-313C-4BD7-98D0-0DEA5D8EC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47" name="Picture 1751" descr="spacer">
          <a:extLst>
            <a:ext uri="{FF2B5EF4-FFF2-40B4-BE49-F238E27FC236}">
              <a16:creationId xmlns:a16="http://schemas.microsoft.com/office/drawing/2014/main" id="{EEB35F99-0F90-4AB3-8DEF-E3D9999D3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48" name="Picture 1752" descr="spacer">
          <a:extLst>
            <a:ext uri="{FF2B5EF4-FFF2-40B4-BE49-F238E27FC236}">
              <a16:creationId xmlns:a16="http://schemas.microsoft.com/office/drawing/2014/main" id="{8A29AA45-2AFE-41C3-9C6E-4CF8AD268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49" name="Picture 1753" descr="spacer">
          <a:extLst>
            <a:ext uri="{FF2B5EF4-FFF2-40B4-BE49-F238E27FC236}">
              <a16:creationId xmlns:a16="http://schemas.microsoft.com/office/drawing/2014/main" id="{1575AA03-7545-4C47-BDC4-5021E0A3C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0" name="Picture 1754" descr="spacer">
          <a:extLst>
            <a:ext uri="{FF2B5EF4-FFF2-40B4-BE49-F238E27FC236}">
              <a16:creationId xmlns:a16="http://schemas.microsoft.com/office/drawing/2014/main" id="{2F77BBDF-8940-4A65-8FFE-B95219C66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1" name="Picture 1755" descr="spacer">
          <a:extLst>
            <a:ext uri="{FF2B5EF4-FFF2-40B4-BE49-F238E27FC236}">
              <a16:creationId xmlns:a16="http://schemas.microsoft.com/office/drawing/2014/main" id="{6E75AEF7-4467-4AF1-8B70-75DFA2339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2" name="Picture 1756" descr="spacer">
          <a:extLst>
            <a:ext uri="{FF2B5EF4-FFF2-40B4-BE49-F238E27FC236}">
              <a16:creationId xmlns:a16="http://schemas.microsoft.com/office/drawing/2014/main" id="{C7D5D98A-C822-4AFC-A03D-1D5DEFBB1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3" name="Picture 1757" descr="spacer">
          <a:extLst>
            <a:ext uri="{FF2B5EF4-FFF2-40B4-BE49-F238E27FC236}">
              <a16:creationId xmlns:a16="http://schemas.microsoft.com/office/drawing/2014/main" id="{F28D4B77-32B7-44BC-AA92-828535D58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4" name="Picture 1758" descr="spacer">
          <a:extLst>
            <a:ext uri="{FF2B5EF4-FFF2-40B4-BE49-F238E27FC236}">
              <a16:creationId xmlns:a16="http://schemas.microsoft.com/office/drawing/2014/main" id="{1FCD9034-8294-482E-9FCB-D56D429B5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5" name="Picture 1759" descr="spacer">
          <a:extLst>
            <a:ext uri="{FF2B5EF4-FFF2-40B4-BE49-F238E27FC236}">
              <a16:creationId xmlns:a16="http://schemas.microsoft.com/office/drawing/2014/main" id="{10B12D45-660F-4109-92AC-71D3D4C6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6" name="Picture 1760" descr="spacer">
          <a:extLst>
            <a:ext uri="{FF2B5EF4-FFF2-40B4-BE49-F238E27FC236}">
              <a16:creationId xmlns:a16="http://schemas.microsoft.com/office/drawing/2014/main" id="{94F9AC60-7445-49EF-9F00-F8C4C1C71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7" name="Picture 1761" descr="spacer">
          <a:extLst>
            <a:ext uri="{FF2B5EF4-FFF2-40B4-BE49-F238E27FC236}">
              <a16:creationId xmlns:a16="http://schemas.microsoft.com/office/drawing/2014/main" id="{78F1C075-5C58-4DF5-ADDA-860EE935D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8" name="Picture 1762" descr="spacer">
          <a:extLst>
            <a:ext uri="{FF2B5EF4-FFF2-40B4-BE49-F238E27FC236}">
              <a16:creationId xmlns:a16="http://schemas.microsoft.com/office/drawing/2014/main" id="{EFDB7D76-FB86-44A0-8517-1D9618E6A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59" name="Picture 1763" descr="spacer">
          <a:extLst>
            <a:ext uri="{FF2B5EF4-FFF2-40B4-BE49-F238E27FC236}">
              <a16:creationId xmlns:a16="http://schemas.microsoft.com/office/drawing/2014/main" id="{6CC4E1DD-F404-4245-B064-77381B884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0" name="Picture 1764" descr="spacer">
          <a:extLst>
            <a:ext uri="{FF2B5EF4-FFF2-40B4-BE49-F238E27FC236}">
              <a16:creationId xmlns:a16="http://schemas.microsoft.com/office/drawing/2014/main" id="{0219B6EE-9E2B-449D-8785-DF59D41F9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1" name="Picture 1765" descr="spacer">
          <a:extLst>
            <a:ext uri="{FF2B5EF4-FFF2-40B4-BE49-F238E27FC236}">
              <a16:creationId xmlns:a16="http://schemas.microsoft.com/office/drawing/2014/main" id="{3B345A2F-447C-40C2-A13F-DFA794664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2" name="Picture 7919" descr="spacer">
          <a:extLst>
            <a:ext uri="{FF2B5EF4-FFF2-40B4-BE49-F238E27FC236}">
              <a16:creationId xmlns:a16="http://schemas.microsoft.com/office/drawing/2014/main" id="{AA3544A5-6DA6-4E29-AF54-1585090A2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3" name="Picture 7920" descr="spacer">
          <a:extLst>
            <a:ext uri="{FF2B5EF4-FFF2-40B4-BE49-F238E27FC236}">
              <a16:creationId xmlns:a16="http://schemas.microsoft.com/office/drawing/2014/main" id="{127C37B8-BB47-4665-98E5-37268ED6A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4" name="Picture 7921" descr="spacer">
          <a:extLst>
            <a:ext uri="{FF2B5EF4-FFF2-40B4-BE49-F238E27FC236}">
              <a16:creationId xmlns:a16="http://schemas.microsoft.com/office/drawing/2014/main" id="{6CEFEB0B-84FD-4C35-B974-3AEE99A31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5" name="Picture 7922" descr="spacer">
          <a:extLst>
            <a:ext uri="{FF2B5EF4-FFF2-40B4-BE49-F238E27FC236}">
              <a16:creationId xmlns:a16="http://schemas.microsoft.com/office/drawing/2014/main" id="{911E596F-E8DB-477D-BAA0-10654E03C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6" name="Picture 7923" descr="spacer">
          <a:extLst>
            <a:ext uri="{FF2B5EF4-FFF2-40B4-BE49-F238E27FC236}">
              <a16:creationId xmlns:a16="http://schemas.microsoft.com/office/drawing/2014/main" id="{FD29B3E4-56FC-4249-90DF-AF45C50AD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7" name="Picture 7924" descr="spacer">
          <a:extLst>
            <a:ext uri="{FF2B5EF4-FFF2-40B4-BE49-F238E27FC236}">
              <a16:creationId xmlns:a16="http://schemas.microsoft.com/office/drawing/2014/main" id="{9146C15A-BDEB-4FA9-B13C-61E0F93AB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8" name="Picture 1252" descr="spacer">
          <a:extLst>
            <a:ext uri="{FF2B5EF4-FFF2-40B4-BE49-F238E27FC236}">
              <a16:creationId xmlns:a16="http://schemas.microsoft.com/office/drawing/2014/main" id="{BCF76879-CB73-41DB-AD98-3A11EA184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69" name="Picture 1253" descr="spacer">
          <a:extLst>
            <a:ext uri="{FF2B5EF4-FFF2-40B4-BE49-F238E27FC236}">
              <a16:creationId xmlns:a16="http://schemas.microsoft.com/office/drawing/2014/main" id="{3B4C46AF-99F4-46D1-9C18-33292108B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0" name="Picture 1406" descr="spacer">
          <a:extLst>
            <a:ext uri="{FF2B5EF4-FFF2-40B4-BE49-F238E27FC236}">
              <a16:creationId xmlns:a16="http://schemas.microsoft.com/office/drawing/2014/main" id="{BB100D52-6826-4A08-8FD1-4273FCDE2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1" name="Picture 1407" descr="spacer">
          <a:extLst>
            <a:ext uri="{FF2B5EF4-FFF2-40B4-BE49-F238E27FC236}">
              <a16:creationId xmlns:a16="http://schemas.microsoft.com/office/drawing/2014/main" id="{B3B7E7D8-B687-40FB-AFE5-D7FD4EA94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2" name="Picture 1418" descr="spacer">
          <a:extLst>
            <a:ext uri="{FF2B5EF4-FFF2-40B4-BE49-F238E27FC236}">
              <a16:creationId xmlns:a16="http://schemas.microsoft.com/office/drawing/2014/main" id="{8A04A6C4-20B9-42D4-98F5-807C504F7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3" name="Picture 1419" descr="spacer">
          <a:extLst>
            <a:ext uri="{FF2B5EF4-FFF2-40B4-BE49-F238E27FC236}">
              <a16:creationId xmlns:a16="http://schemas.microsoft.com/office/drawing/2014/main" id="{59458F3E-2052-4978-87B1-257E942E5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4" name="Picture 1750" descr="spacer">
          <a:extLst>
            <a:ext uri="{FF2B5EF4-FFF2-40B4-BE49-F238E27FC236}">
              <a16:creationId xmlns:a16="http://schemas.microsoft.com/office/drawing/2014/main" id="{AD858695-0BC8-4A95-A9D0-F40B1DAA2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5" name="Picture 1751" descr="spacer">
          <a:extLst>
            <a:ext uri="{FF2B5EF4-FFF2-40B4-BE49-F238E27FC236}">
              <a16:creationId xmlns:a16="http://schemas.microsoft.com/office/drawing/2014/main" id="{53B498C0-84FD-401F-9FD0-07B885AF7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6" name="Picture 1752" descr="spacer">
          <a:extLst>
            <a:ext uri="{FF2B5EF4-FFF2-40B4-BE49-F238E27FC236}">
              <a16:creationId xmlns:a16="http://schemas.microsoft.com/office/drawing/2014/main" id="{983C2641-E695-40FA-8153-05055D536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7" name="Picture 1753" descr="spacer">
          <a:extLst>
            <a:ext uri="{FF2B5EF4-FFF2-40B4-BE49-F238E27FC236}">
              <a16:creationId xmlns:a16="http://schemas.microsoft.com/office/drawing/2014/main" id="{429461B2-2FA1-4213-9D65-217963B6C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8" name="Picture 1754" descr="spacer">
          <a:extLst>
            <a:ext uri="{FF2B5EF4-FFF2-40B4-BE49-F238E27FC236}">
              <a16:creationId xmlns:a16="http://schemas.microsoft.com/office/drawing/2014/main" id="{C719AB81-9B1E-44C2-A30B-C55B32FD7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79" name="Picture 1755" descr="spacer">
          <a:extLst>
            <a:ext uri="{FF2B5EF4-FFF2-40B4-BE49-F238E27FC236}">
              <a16:creationId xmlns:a16="http://schemas.microsoft.com/office/drawing/2014/main" id="{D06AAD03-120A-493D-896C-1214A8964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0" name="Picture 1756" descr="spacer">
          <a:extLst>
            <a:ext uri="{FF2B5EF4-FFF2-40B4-BE49-F238E27FC236}">
              <a16:creationId xmlns:a16="http://schemas.microsoft.com/office/drawing/2014/main" id="{478B8EEE-4764-4343-BC88-42A0CDDA6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1" name="Picture 1757" descr="spacer">
          <a:extLst>
            <a:ext uri="{FF2B5EF4-FFF2-40B4-BE49-F238E27FC236}">
              <a16:creationId xmlns:a16="http://schemas.microsoft.com/office/drawing/2014/main" id="{D9FDD87F-9CDB-4F12-B2E4-7B573F3E4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2" name="Picture 1758" descr="spacer">
          <a:extLst>
            <a:ext uri="{FF2B5EF4-FFF2-40B4-BE49-F238E27FC236}">
              <a16:creationId xmlns:a16="http://schemas.microsoft.com/office/drawing/2014/main" id="{AA0CDEB0-6DE5-45AA-8B09-CBEF01F31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3" name="Picture 1759" descr="spacer">
          <a:extLst>
            <a:ext uri="{FF2B5EF4-FFF2-40B4-BE49-F238E27FC236}">
              <a16:creationId xmlns:a16="http://schemas.microsoft.com/office/drawing/2014/main" id="{9C6D5F2E-662D-45CF-BCEC-823854E03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4" name="Picture 1760" descr="spacer">
          <a:extLst>
            <a:ext uri="{FF2B5EF4-FFF2-40B4-BE49-F238E27FC236}">
              <a16:creationId xmlns:a16="http://schemas.microsoft.com/office/drawing/2014/main" id="{F89C782F-B059-4E8A-A477-ADCC9C2DB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5" name="Picture 1761" descr="spacer">
          <a:extLst>
            <a:ext uri="{FF2B5EF4-FFF2-40B4-BE49-F238E27FC236}">
              <a16:creationId xmlns:a16="http://schemas.microsoft.com/office/drawing/2014/main" id="{76A2F14A-3298-4959-9472-4817D8EDD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6" name="Picture 1762" descr="spacer">
          <a:extLst>
            <a:ext uri="{FF2B5EF4-FFF2-40B4-BE49-F238E27FC236}">
              <a16:creationId xmlns:a16="http://schemas.microsoft.com/office/drawing/2014/main" id="{F9D1855F-8EAC-450D-8CE4-DB6FC8006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7" name="Picture 1763" descr="spacer">
          <a:extLst>
            <a:ext uri="{FF2B5EF4-FFF2-40B4-BE49-F238E27FC236}">
              <a16:creationId xmlns:a16="http://schemas.microsoft.com/office/drawing/2014/main" id="{67D111DD-FF4F-418E-AEAB-65529E471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8" name="Picture 1764" descr="spacer">
          <a:extLst>
            <a:ext uri="{FF2B5EF4-FFF2-40B4-BE49-F238E27FC236}">
              <a16:creationId xmlns:a16="http://schemas.microsoft.com/office/drawing/2014/main" id="{17C5392B-32AF-4807-B118-E05134885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89" name="Picture 1765" descr="spacer">
          <a:extLst>
            <a:ext uri="{FF2B5EF4-FFF2-40B4-BE49-F238E27FC236}">
              <a16:creationId xmlns:a16="http://schemas.microsoft.com/office/drawing/2014/main" id="{A7299568-2445-48C9-90B8-C2D733645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0" name="Picture 7919" descr="spacer">
          <a:extLst>
            <a:ext uri="{FF2B5EF4-FFF2-40B4-BE49-F238E27FC236}">
              <a16:creationId xmlns:a16="http://schemas.microsoft.com/office/drawing/2014/main" id="{E6F1B264-9FE8-4DC9-9CFA-6187CBC9F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1" name="Picture 7920" descr="spacer">
          <a:extLst>
            <a:ext uri="{FF2B5EF4-FFF2-40B4-BE49-F238E27FC236}">
              <a16:creationId xmlns:a16="http://schemas.microsoft.com/office/drawing/2014/main" id="{E41318C4-CD86-4038-9C65-779760008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2" name="Picture 7921" descr="spacer">
          <a:extLst>
            <a:ext uri="{FF2B5EF4-FFF2-40B4-BE49-F238E27FC236}">
              <a16:creationId xmlns:a16="http://schemas.microsoft.com/office/drawing/2014/main" id="{B7D6E93C-4F83-4178-91C0-AE6B1737C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3" name="Picture 7922" descr="spacer">
          <a:extLst>
            <a:ext uri="{FF2B5EF4-FFF2-40B4-BE49-F238E27FC236}">
              <a16:creationId xmlns:a16="http://schemas.microsoft.com/office/drawing/2014/main" id="{575134B0-B7C5-481C-BECB-A96D53FFF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4" name="Picture 7923" descr="spacer">
          <a:extLst>
            <a:ext uri="{FF2B5EF4-FFF2-40B4-BE49-F238E27FC236}">
              <a16:creationId xmlns:a16="http://schemas.microsoft.com/office/drawing/2014/main" id="{D8886CA7-B89F-4C0A-8EB6-FABC51F85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5" name="Picture 7924" descr="spacer">
          <a:extLst>
            <a:ext uri="{FF2B5EF4-FFF2-40B4-BE49-F238E27FC236}">
              <a16:creationId xmlns:a16="http://schemas.microsoft.com/office/drawing/2014/main" id="{C2D7C2BF-FBD7-4B90-AEFE-34BDCBA7C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6" name="Picture 1252" descr="spacer">
          <a:extLst>
            <a:ext uri="{FF2B5EF4-FFF2-40B4-BE49-F238E27FC236}">
              <a16:creationId xmlns:a16="http://schemas.microsoft.com/office/drawing/2014/main" id="{AC63DADB-2DB9-4705-ADEE-C8F09C3D1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7" name="Picture 1253" descr="spacer">
          <a:extLst>
            <a:ext uri="{FF2B5EF4-FFF2-40B4-BE49-F238E27FC236}">
              <a16:creationId xmlns:a16="http://schemas.microsoft.com/office/drawing/2014/main" id="{51BBE022-859B-4F69-8663-A4811486D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8" name="Picture 1406" descr="spacer">
          <a:extLst>
            <a:ext uri="{FF2B5EF4-FFF2-40B4-BE49-F238E27FC236}">
              <a16:creationId xmlns:a16="http://schemas.microsoft.com/office/drawing/2014/main" id="{7827ACDF-2731-459E-91BF-5A9815216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399" name="Picture 1407" descr="spacer">
          <a:extLst>
            <a:ext uri="{FF2B5EF4-FFF2-40B4-BE49-F238E27FC236}">
              <a16:creationId xmlns:a16="http://schemas.microsoft.com/office/drawing/2014/main" id="{8C749AE1-0981-4185-9743-A7C19D89E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0" name="Picture 1418" descr="spacer">
          <a:extLst>
            <a:ext uri="{FF2B5EF4-FFF2-40B4-BE49-F238E27FC236}">
              <a16:creationId xmlns:a16="http://schemas.microsoft.com/office/drawing/2014/main" id="{E3A13209-01E9-45BE-9E96-F3E4DF1D7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1" name="Picture 1419" descr="spacer">
          <a:extLst>
            <a:ext uri="{FF2B5EF4-FFF2-40B4-BE49-F238E27FC236}">
              <a16:creationId xmlns:a16="http://schemas.microsoft.com/office/drawing/2014/main" id="{4520536A-695A-44D5-862A-19B8B989D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2" name="Picture 1750" descr="spacer">
          <a:extLst>
            <a:ext uri="{FF2B5EF4-FFF2-40B4-BE49-F238E27FC236}">
              <a16:creationId xmlns:a16="http://schemas.microsoft.com/office/drawing/2014/main" id="{1D36B359-662A-41E2-8A0D-144A61719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3" name="Picture 1751" descr="spacer">
          <a:extLst>
            <a:ext uri="{FF2B5EF4-FFF2-40B4-BE49-F238E27FC236}">
              <a16:creationId xmlns:a16="http://schemas.microsoft.com/office/drawing/2014/main" id="{623D59A0-94C2-4E6D-B24E-529088FEE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4" name="Picture 1752" descr="spacer">
          <a:extLst>
            <a:ext uri="{FF2B5EF4-FFF2-40B4-BE49-F238E27FC236}">
              <a16:creationId xmlns:a16="http://schemas.microsoft.com/office/drawing/2014/main" id="{063D3242-71DD-4090-919A-07C483464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5" name="Picture 1753" descr="spacer">
          <a:extLst>
            <a:ext uri="{FF2B5EF4-FFF2-40B4-BE49-F238E27FC236}">
              <a16:creationId xmlns:a16="http://schemas.microsoft.com/office/drawing/2014/main" id="{7872C263-0756-48FF-87FE-D17D4BF9D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6" name="Picture 1754" descr="spacer">
          <a:extLst>
            <a:ext uri="{FF2B5EF4-FFF2-40B4-BE49-F238E27FC236}">
              <a16:creationId xmlns:a16="http://schemas.microsoft.com/office/drawing/2014/main" id="{DB2DA725-026E-4DED-B634-C5493F8FE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7" name="Picture 1755" descr="spacer">
          <a:extLst>
            <a:ext uri="{FF2B5EF4-FFF2-40B4-BE49-F238E27FC236}">
              <a16:creationId xmlns:a16="http://schemas.microsoft.com/office/drawing/2014/main" id="{E8D4B8E0-4F9F-45A0-BE0B-FD5C4FED7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8" name="Picture 1756" descr="spacer">
          <a:extLst>
            <a:ext uri="{FF2B5EF4-FFF2-40B4-BE49-F238E27FC236}">
              <a16:creationId xmlns:a16="http://schemas.microsoft.com/office/drawing/2014/main" id="{C4C4FC4E-8A9F-4B8D-8C68-BEC476E89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09" name="Picture 1757" descr="spacer">
          <a:extLst>
            <a:ext uri="{FF2B5EF4-FFF2-40B4-BE49-F238E27FC236}">
              <a16:creationId xmlns:a16="http://schemas.microsoft.com/office/drawing/2014/main" id="{14E4AD59-0594-4DEE-8436-6CB4E7C33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0" name="Picture 1758" descr="spacer">
          <a:extLst>
            <a:ext uri="{FF2B5EF4-FFF2-40B4-BE49-F238E27FC236}">
              <a16:creationId xmlns:a16="http://schemas.microsoft.com/office/drawing/2014/main" id="{5EDA2E31-0354-4C45-BCE7-DF807B8A2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1" name="Picture 1759" descr="spacer">
          <a:extLst>
            <a:ext uri="{FF2B5EF4-FFF2-40B4-BE49-F238E27FC236}">
              <a16:creationId xmlns:a16="http://schemas.microsoft.com/office/drawing/2014/main" id="{EC61F135-773E-4ADF-9A82-7592FC3BC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2" name="Picture 1760" descr="spacer">
          <a:extLst>
            <a:ext uri="{FF2B5EF4-FFF2-40B4-BE49-F238E27FC236}">
              <a16:creationId xmlns:a16="http://schemas.microsoft.com/office/drawing/2014/main" id="{31F82317-0343-4DDD-9F2F-E07D4BFDF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3" name="Picture 1761" descr="spacer">
          <a:extLst>
            <a:ext uri="{FF2B5EF4-FFF2-40B4-BE49-F238E27FC236}">
              <a16:creationId xmlns:a16="http://schemas.microsoft.com/office/drawing/2014/main" id="{91CA6F17-A318-42EB-8CF3-086FE4B66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4" name="Picture 1762" descr="spacer">
          <a:extLst>
            <a:ext uri="{FF2B5EF4-FFF2-40B4-BE49-F238E27FC236}">
              <a16:creationId xmlns:a16="http://schemas.microsoft.com/office/drawing/2014/main" id="{EA9CD5E0-5F18-4AD3-B37B-F44DBC906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5" name="Picture 1763" descr="spacer">
          <a:extLst>
            <a:ext uri="{FF2B5EF4-FFF2-40B4-BE49-F238E27FC236}">
              <a16:creationId xmlns:a16="http://schemas.microsoft.com/office/drawing/2014/main" id="{88D3C200-7C9E-409F-BBE5-29D7256AD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6" name="Picture 1764" descr="spacer">
          <a:extLst>
            <a:ext uri="{FF2B5EF4-FFF2-40B4-BE49-F238E27FC236}">
              <a16:creationId xmlns:a16="http://schemas.microsoft.com/office/drawing/2014/main" id="{13F625A4-A1E7-4355-83AD-3C36E2360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7" name="Picture 1765" descr="spacer">
          <a:extLst>
            <a:ext uri="{FF2B5EF4-FFF2-40B4-BE49-F238E27FC236}">
              <a16:creationId xmlns:a16="http://schemas.microsoft.com/office/drawing/2014/main" id="{5C1042AC-4D79-4CC5-B20E-C12EE042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8" name="Picture 7919" descr="spacer">
          <a:extLst>
            <a:ext uri="{FF2B5EF4-FFF2-40B4-BE49-F238E27FC236}">
              <a16:creationId xmlns:a16="http://schemas.microsoft.com/office/drawing/2014/main" id="{F3DC3C56-D783-4E42-AB58-22AA9D0B4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19" name="Picture 7920" descr="spacer">
          <a:extLst>
            <a:ext uri="{FF2B5EF4-FFF2-40B4-BE49-F238E27FC236}">
              <a16:creationId xmlns:a16="http://schemas.microsoft.com/office/drawing/2014/main" id="{DCF366E5-0ED6-4359-BBB1-B851E71A8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0" name="Picture 7921" descr="spacer">
          <a:extLst>
            <a:ext uri="{FF2B5EF4-FFF2-40B4-BE49-F238E27FC236}">
              <a16:creationId xmlns:a16="http://schemas.microsoft.com/office/drawing/2014/main" id="{33A78938-EA6E-4F1A-996F-43F39DA62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1" name="Picture 7922" descr="spacer">
          <a:extLst>
            <a:ext uri="{FF2B5EF4-FFF2-40B4-BE49-F238E27FC236}">
              <a16:creationId xmlns:a16="http://schemas.microsoft.com/office/drawing/2014/main" id="{742143B0-65D4-475F-AEF4-EEE7F506D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2" name="Picture 7923" descr="spacer">
          <a:extLst>
            <a:ext uri="{FF2B5EF4-FFF2-40B4-BE49-F238E27FC236}">
              <a16:creationId xmlns:a16="http://schemas.microsoft.com/office/drawing/2014/main" id="{9AA915B2-CBC3-4539-B7AB-3DD7327CC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3" name="Picture 7924" descr="spacer">
          <a:extLst>
            <a:ext uri="{FF2B5EF4-FFF2-40B4-BE49-F238E27FC236}">
              <a16:creationId xmlns:a16="http://schemas.microsoft.com/office/drawing/2014/main" id="{6FA6EBC3-4A3E-4E85-8AF8-978811273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4" name="Picture 1252" descr="spacer">
          <a:extLst>
            <a:ext uri="{FF2B5EF4-FFF2-40B4-BE49-F238E27FC236}">
              <a16:creationId xmlns:a16="http://schemas.microsoft.com/office/drawing/2014/main" id="{35110896-4816-4796-8A43-F7AF64E58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5" name="Picture 1253" descr="spacer">
          <a:extLst>
            <a:ext uri="{FF2B5EF4-FFF2-40B4-BE49-F238E27FC236}">
              <a16:creationId xmlns:a16="http://schemas.microsoft.com/office/drawing/2014/main" id="{C8C2B6F6-EF26-4EF4-9218-8789BE2BE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6" name="Picture 1406" descr="spacer">
          <a:extLst>
            <a:ext uri="{FF2B5EF4-FFF2-40B4-BE49-F238E27FC236}">
              <a16:creationId xmlns:a16="http://schemas.microsoft.com/office/drawing/2014/main" id="{43DAC9A2-B850-4B50-B940-B6F49ECA0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7" name="Picture 1407" descr="spacer">
          <a:extLst>
            <a:ext uri="{FF2B5EF4-FFF2-40B4-BE49-F238E27FC236}">
              <a16:creationId xmlns:a16="http://schemas.microsoft.com/office/drawing/2014/main" id="{72507C20-5C48-4F47-8A4D-08CB68367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8" name="Picture 1418" descr="spacer">
          <a:extLst>
            <a:ext uri="{FF2B5EF4-FFF2-40B4-BE49-F238E27FC236}">
              <a16:creationId xmlns:a16="http://schemas.microsoft.com/office/drawing/2014/main" id="{68FA2B09-4784-4473-8659-BB44D2DEE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29" name="Picture 1419" descr="spacer">
          <a:extLst>
            <a:ext uri="{FF2B5EF4-FFF2-40B4-BE49-F238E27FC236}">
              <a16:creationId xmlns:a16="http://schemas.microsoft.com/office/drawing/2014/main" id="{6D57C6D5-D38D-4BD7-B633-C94D59BF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0" name="Picture 1750" descr="spacer">
          <a:extLst>
            <a:ext uri="{FF2B5EF4-FFF2-40B4-BE49-F238E27FC236}">
              <a16:creationId xmlns:a16="http://schemas.microsoft.com/office/drawing/2014/main" id="{814A2711-AD09-4F25-9578-73036A168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1" name="Picture 1751" descr="spacer">
          <a:extLst>
            <a:ext uri="{FF2B5EF4-FFF2-40B4-BE49-F238E27FC236}">
              <a16:creationId xmlns:a16="http://schemas.microsoft.com/office/drawing/2014/main" id="{79C42697-D142-4F0B-9768-999761F81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2" name="Picture 1752" descr="spacer">
          <a:extLst>
            <a:ext uri="{FF2B5EF4-FFF2-40B4-BE49-F238E27FC236}">
              <a16:creationId xmlns:a16="http://schemas.microsoft.com/office/drawing/2014/main" id="{168D2AD9-C949-4D43-916A-72D4CA947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3" name="Picture 1753" descr="spacer">
          <a:extLst>
            <a:ext uri="{FF2B5EF4-FFF2-40B4-BE49-F238E27FC236}">
              <a16:creationId xmlns:a16="http://schemas.microsoft.com/office/drawing/2014/main" id="{C0A36085-D8B8-41F8-91A8-DA435A05A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4" name="Picture 1754" descr="spacer">
          <a:extLst>
            <a:ext uri="{FF2B5EF4-FFF2-40B4-BE49-F238E27FC236}">
              <a16:creationId xmlns:a16="http://schemas.microsoft.com/office/drawing/2014/main" id="{7BC7A81C-879E-4302-835E-43A2FE378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5" name="Picture 1755" descr="spacer">
          <a:extLst>
            <a:ext uri="{FF2B5EF4-FFF2-40B4-BE49-F238E27FC236}">
              <a16:creationId xmlns:a16="http://schemas.microsoft.com/office/drawing/2014/main" id="{EA2ADFB3-550E-440D-9432-72386AFBD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6" name="Picture 1756" descr="spacer">
          <a:extLst>
            <a:ext uri="{FF2B5EF4-FFF2-40B4-BE49-F238E27FC236}">
              <a16:creationId xmlns:a16="http://schemas.microsoft.com/office/drawing/2014/main" id="{72A35268-A990-4F6C-BE06-130A3FB61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7" name="Picture 1757" descr="spacer">
          <a:extLst>
            <a:ext uri="{FF2B5EF4-FFF2-40B4-BE49-F238E27FC236}">
              <a16:creationId xmlns:a16="http://schemas.microsoft.com/office/drawing/2014/main" id="{26155110-9842-47EB-9379-C19EEE3E8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8" name="Picture 1758" descr="spacer">
          <a:extLst>
            <a:ext uri="{FF2B5EF4-FFF2-40B4-BE49-F238E27FC236}">
              <a16:creationId xmlns:a16="http://schemas.microsoft.com/office/drawing/2014/main" id="{AC1A9993-6DC7-4E86-8173-9C2A9DDA2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39" name="Picture 1759" descr="spacer">
          <a:extLst>
            <a:ext uri="{FF2B5EF4-FFF2-40B4-BE49-F238E27FC236}">
              <a16:creationId xmlns:a16="http://schemas.microsoft.com/office/drawing/2014/main" id="{24CC1C7A-1905-4BC8-82CB-04D098DDF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0" name="Picture 1760" descr="spacer">
          <a:extLst>
            <a:ext uri="{FF2B5EF4-FFF2-40B4-BE49-F238E27FC236}">
              <a16:creationId xmlns:a16="http://schemas.microsoft.com/office/drawing/2014/main" id="{B611FA3A-5828-4593-BB2C-31E52DF70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1" name="Picture 1761" descr="spacer">
          <a:extLst>
            <a:ext uri="{FF2B5EF4-FFF2-40B4-BE49-F238E27FC236}">
              <a16:creationId xmlns:a16="http://schemas.microsoft.com/office/drawing/2014/main" id="{1CE0951E-6142-459B-A291-A3995D04A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2" name="Picture 1762" descr="spacer">
          <a:extLst>
            <a:ext uri="{FF2B5EF4-FFF2-40B4-BE49-F238E27FC236}">
              <a16:creationId xmlns:a16="http://schemas.microsoft.com/office/drawing/2014/main" id="{4B03B80D-C7F1-4BEC-A32D-F49871FFA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3" name="Picture 1763" descr="spacer">
          <a:extLst>
            <a:ext uri="{FF2B5EF4-FFF2-40B4-BE49-F238E27FC236}">
              <a16:creationId xmlns:a16="http://schemas.microsoft.com/office/drawing/2014/main" id="{6876EF1F-9442-42E7-85CC-4A8637BF1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4" name="Picture 1764" descr="spacer">
          <a:extLst>
            <a:ext uri="{FF2B5EF4-FFF2-40B4-BE49-F238E27FC236}">
              <a16:creationId xmlns:a16="http://schemas.microsoft.com/office/drawing/2014/main" id="{9299924C-82EF-43BA-8157-45DC1C04D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5" name="Picture 1765" descr="spacer">
          <a:extLst>
            <a:ext uri="{FF2B5EF4-FFF2-40B4-BE49-F238E27FC236}">
              <a16:creationId xmlns:a16="http://schemas.microsoft.com/office/drawing/2014/main" id="{B5BF87F4-12F6-4C49-8A2B-2201EE7AB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6" name="Picture 7919" descr="spacer">
          <a:extLst>
            <a:ext uri="{FF2B5EF4-FFF2-40B4-BE49-F238E27FC236}">
              <a16:creationId xmlns:a16="http://schemas.microsoft.com/office/drawing/2014/main" id="{8B5687EC-A1AF-4D42-8EAC-FDB09976D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7" name="Picture 7920" descr="spacer">
          <a:extLst>
            <a:ext uri="{FF2B5EF4-FFF2-40B4-BE49-F238E27FC236}">
              <a16:creationId xmlns:a16="http://schemas.microsoft.com/office/drawing/2014/main" id="{93E9AFCA-300E-438B-9D5C-C4473C0D1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8" name="Picture 7921" descr="spacer">
          <a:extLst>
            <a:ext uri="{FF2B5EF4-FFF2-40B4-BE49-F238E27FC236}">
              <a16:creationId xmlns:a16="http://schemas.microsoft.com/office/drawing/2014/main" id="{214B15AD-0D6A-4C7C-807B-0F379930D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49" name="Picture 7922" descr="spacer">
          <a:extLst>
            <a:ext uri="{FF2B5EF4-FFF2-40B4-BE49-F238E27FC236}">
              <a16:creationId xmlns:a16="http://schemas.microsoft.com/office/drawing/2014/main" id="{CE373AC9-9AF2-4BB5-8B45-2AB529E5F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0" name="Picture 7923" descr="spacer">
          <a:extLst>
            <a:ext uri="{FF2B5EF4-FFF2-40B4-BE49-F238E27FC236}">
              <a16:creationId xmlns:a16="http://schemas.microsoft.com/office/drawing/2014/main" id="{38B0AAFD-73EA-4889-87B0-447A8E25D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1" name="Picture 7924" descr="spacer">
          <a:extLst>
            <a:ext uri="{FF2B5EF4-FFF2-40B4-BE49-F238E27FC236}">
              <a16:creationId xmlns:a16="http://schemas.microsoft.com/office/drawing/2014/main" id="{3F59E226-0116-4CA6-A57E-C0A8D1813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2" name="Picture 1252" descr="spacer">
          <a:extLst>
            <a:ext uri="{FF2B5EF4-FFF2-40B4-BE49-F238E27FC236}">
              <a16:creationId xmlns:a16="http://schemas.microsoft.com/office/drawing/2014/main" id="{0514B44A-C148-4BF0-917E-B0921E2F1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3" name="Picture 1253" descr="spacer">
          <a:extLst>
            <a:ext uri="{FF2B5EF4-FFF2-40B4-BE49-F238E27FC236}">
              <a16:creationId xmlns:a16="http://schemas.microsoft.com/office/drawing/2014/main" id="{15E016FE-EF3C-4ABB-B483-6F8474839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4" name="Picture 1406" descr="spacer">
          <a:extLst>
            <a:ext uri="{FF2B5EF4-FFF2-40B4-BE49-F238E27FC236}">
              <a16:creationId xmlns:a16="http://schemas.microsoft.com/office/drawing/2014/main" id="{638473C5-F6D8-4B45-A58D-CFBE7640E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5" name="Picture 1407" descr="spacer">
          <a:extLst>
            <a:ext uri="{FF2B5EF4-FFF2-40B4-BE49-F238E27FC236}">
              <a16:creationId xmlns:a16="http://schemas.microsoft.com/office/drawing/2014/main" id="{9ACEBD32-D623-499D-A67F-8E9D0C635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6" name="Picture 1418" descr="spacer">
          <a:extLst>
            <a:ext uri="{FF2B5EF4-FFF2-40B4-BE49-F238E27FC236}">
              <a16:creationId xmlns:a16="http://schemas.microsoft.com/office/drawing/2014/main" id="{12D3FF37-11E7-46A2-92E1-E9806D112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7" name="Picture 1419" descr="spacer">
          <a:extLst>
            <a:ext uri="{FF2B5EF4-FFF2-40B4-BE49-F238E27FC236}">
              <a16:creationId xmlns:a16="http://schemas.microsoft.com/office/drawing/2014/main" id="{FDCFFADD-B71B-4DC8-9B01-68769CCB9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8" name="Picture 1750" descr="spacer">
          <a:extLst>
            <a:ext uri="{FF2B5EF4-FFF2-40B4-BE49-F238E27FC236}">
              <a16:creationId xmlns:a16="http://schemas.microsoft.com/office/drawing/2014/main" id="{27A618DB-1616-4DE3-AD63-2433A4058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59" name="Picture 1751" descr="spacer">
          <a:extLst>
            <a:ext uri="{FF2B5EF4-FFF2-40B4-BE49-F238E27FC236}">
              <a16:creationId xmlns:a16="http://schemas.microsoft.com/office/drawing/2014/main" id="{A447606E-B786-40A5-B6DC-12576B79C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0" name="Picture 1752" descr="spacer">
          <a:extLst>
            <a:ext uri="{FF2B5EF4-FFF2-40B4-BE49-F238E27FC236}">
              <a16:creationId xmlns:a16="http://schemas.microsoft.com/office/drawing/2014/main" id="{2BFDEA2D-F836-4034-B24A-8350B5D56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1" name="Picture 1753" descr="spacer">
          <a:extLst>
            <a:ext uri="{FF2B5EF4-FFF2-40B4-BE49-F238E27FC236}">
              <a16:creationId xmlns:a16="http://schemas.microsoft.com/office/drawing/2014/main" id="{75A2D59A-B7A0-4C2B-BC99-6D44525C1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2" name="Picture 1754" descr="spacer">
          <a:extLst>
            <a:ext uri="{FF2B5EF4-FFF2-40B4-BE49-F238E27FC236}">
              <a16:creationId xmlns:a16="http://schemas.microsoft.com/office/drawing/2014/main" id="{999B1D2F-48C1-4861-84E0-D96A1455E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3" name="Picture 1755" descr="spacer">
          <a:extLst>
            <a:ext uri="{FF2B5EF4-FFF2-40B4-BE49-F238E27FC236}">
              <a16:creationId xmlns:a16="http://schemas.microsoft.com/office/drawing/2014/main" id="{2C105D71-1913-4756-9CD4-A4361FC35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4" name="Picture 1756" descr="spacer">
          <a:extLst>
            <a:ext uri="{FF2B5EF4-FFF2-40B4-BE49-F238E27FC236}">
              <a16:creationId xmlns:a16="http://schemas.microsoft.com/office/drawing/2014/main" id="{F3710B06-CD32-4810-AB53-62A987650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5" name="Picture 1757" descr="spacer">
          <a:extLst>
            <a:ext uri="{FF2B5EF4-FFF2-40B4-BE49-F238E27FC236}">
              <a16:creationId xmlns:a16="http://schemas.microsoft.com/office/drawing/2014/main" id="{ABF3DBC4-8AB3-4FAF-9A12-64FEA5BA2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6" name="Picture 1758" descr="spacer">
          <a:extLst>
            <a:ext uri="{FF2B5EF4-FFF2-40B4-BE49-F238E27FC236}">
              <a16:creationId xmlns:a16="http://schemas.microsoft.com/office/drawing/2014/main" id="{F8F48D65-A7CE-4C1F-BAC2-AA3FE4CBA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7" name="Picture 1759" descr="spacer">
          <a:extLst>
            <a:ext uri="{FF2B5EF4-FFF2-40B4-BE49-F238E27FC236}">
              <a16:creationId xmlns:a16="http://schemas.microsoft.com/office/drawing/2014/main" id="{5EEB0D53-9DB5-4109-A4C5-12B7A4DEB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8" name="Picture 1760" descr="spacer">
          <a:extLst>
            <a:ext uri="{FF2B5EF4-FFF2-40B4-BE49-F238E27FC236}">
              <a16:creationId xmlns:a16="http://schemas.microsoft.com/office/drawing/2014/main" id="{96FEA3C3-D9C5-4808-8DAE-96340F9F5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69" name="Picture 1761" descr="spacer">
          <a:extLst>
            <a:ext uri="{FF2B5EF4-FFF2-40B4-BE49-F238E27FC236}">
              <a16:creationId xmlns:a16="http://schemas.microsoft.com/office/drawing/2014/main" id="{C53701FD-02A8-4994-B160-71966C2BA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0" name="Picture 1762" descr="spacer">
          <a:extLst>
            <a:ext uri="{FF2B5EF4-FFF2-40B4-BE49-F238E27FC236}">
              <a16:creationId xmlns:a16="http://schemas.microsoft.com/office/drawing/2014/main" id="{9F85FEDD-880C-48F7-808A-DB8FFE06E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1" name="Picture 1763" descr="spacer">
          <a:extLst>
            <a:ext uri="{FF2B5EF4-FFF2-40B4-BE49-F238E27FC236}">
              <a16:creationId xmlns:a16="http://schemas.microsoft.com/office/drawing/2014/main" id="{5A5EF55A-1E4A-449C-A37D-C99BEE375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2" name="Picture 1764" descr="spacer">
          <a:extLst>
            <a:ext uri="{FF2B5EF4-FFF2-40B4-BE49-F238E27FC236}">
              <a16:creationId xmlns:a16="http://schemas.microsoft.com/office/drawing/2014/main" id="{1BBD0F86-BD1D-4B20-ADC3-58E3BD345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3" name="Picture 1765" descr="spacer">
          <a:extLst>
            <a:ext uri="{FF2B5EF4-FFF2-40B4-BE49-F238E27FC236}">
              <a16:creationId xmlns:a16="http://schemas.microsoft.com/office/drawing/2014/main" id="{73F8DF10-3341-4B4E-9862-F38A0B908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4" name="Picture 7919" descr="spacer">
          <a:extLst>
            <a:ext uri="{FF2B5EF4-FFF2-40B4-BE49-F238E27FC236}">
              <a16:creationId xmlns:a16="http://schemas.microsoft.com/office/drawing/2014/main" id="{3F3E04FB-7AD0-41D4-AF79-5E5885A46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5" name="Picture 7920" descr="spacer">
          <a:extLst>
            <a:ext uri="{FF2B5EF4-FFF2-40B4-BE49-F238E27FC236}">
              <a16:creationId xmlns:a16="http://schemas.microsoft.com/office/drawing/2014/main" id="{73B9BEA1-8FDD-4858-9E2D-0F9424ED5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6" name="Picture 7921" descr="spacer">
          <a:extLst>
            <a:ext uri="{FF2B5EF4-FFF2-40B4-BE49-F238E27FC236}">
              <a16:creationId xmlns:a16="http://schemas.microsoft.com/office/drawing/2014/main" id="{4BE63D40-CC9C-4B23-8DB2-7D490CBA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7" name="Picture 7922" descr="spacer">
          <a:extLst>
            <a:ext uri="{FF2B5EF4-FFF2-40B4-BE49-F238E27FC236}">
              <a16:creationId xmlns:a16="http://schemas.microsoft.com/office/drawing/2014/main" id="{71344686-233F-4D49-B3A4-DBCF095A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8" name="Picture 7923" descr="spacer">
          <a:extLst>
            <a:ext uri="{FF2B5EF4-FFF2-40B4-BE49-F238E27FC236}">
              <a16:creationId xmlns:a16="http://schemas.microsoft.com/office/drawing/2014/main" id="{3586FD82-B9C6-4400-BD4E-C8AAA26D2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79" name="Picture 7924" descr="spacer">
          <a:extLst>
            <a:ext uri="{FF2B5EF4-FFF2-40B4-BE49-F238E27FC236}">
              <a16:creationId xmlns:a16="http://schemas.microsoft.com/office/drawing/2014/main" id="{4E3A352A-FC52-4AD2-9EA7-941E0BA05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0" name="Picture 1252" descr="spacer">
          <a:extLst>
            <a:ext uri="{FF2B5EF4-FFF2-40B4-BE49-F238E27FC236}">
              <a16:creationId xmlns:a16="http://schemas.microsoft.com/office/drawing/2014/main" id="{39C65AEA-4835-4FAA-BDF8-3332D77E3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1" name="Picture 1253" descr="spacer">
          <a:extLst>
            <a:ext uri="{FF2B5EF4-FFF2-40B4-BE49-F238E27FC236}">
              <a16:creationId xmlns:a16="http://schemas.microsoft.com/office/drawing/2014/main" id="{ECFC723F-A99B-4B49-B426-8E50A4720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2" name="Picture 1406" descr="spacer">
          <a:extLst>
            <a:ext uri="{FF2B5EF4-FFF2-40B4-BE49-F238E27FC236}">
              <a16:creationId xmlns:a16="http://schemas.microsoft.com/office/drawing/2014/main" id="{B379E30F-1D78-4F04-9B9C-A2A7F2002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3" name="Picture 1407" descr="spacer">
          <a:extLst>
            <a:ext uri="{FF2B5EF4-FFF2-40B4-BE49-F238E27FC236}">
              <a16:creationId xmlns:a16="http://schemas.microsoft.com/office/drawing/2014/main" id="{8DE9E758-50A3-4580-9358-431A876CC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4" name="Picture 1418" descr="spacer">
          <a:extLst>
            <a:ext uri="{FF2B5EF4-FFF2-40B4-BE49-F238E27FC236}">
              <a16:creationId xmlns:a16="http://schemas.microsoft.com/office/drawing/2014/main" id="{ACCCF4A1-45C6-4552-B64C-BA49435CB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5" name="Picture 1419" descr="spacer">
          <a:extLst>
            <a:ext uri="{FF2B5EF4-FFF2-40B4-BE49-F238E27FC236}">
              <a16:creationId xmlns:a16="http://schemas.microsoft.com/office/drawing/2014/main" id="{5036E24B-4B26-4DE9-A525-17567B218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6" name="Picture 1750" descr="spacer">
          <a:extLst>
            <a:ext uri="{FF2B5EF4-FFF2-40B4-BE49-F238E27FC236}">
              <a16:creationId xmlns:a16="http://schemas.microsoft.com/office/drawing/2014/main" id="{7C7FC10D-0006-43BA-9CC6-716D13985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7" name="Picture 1751" descr="spacer">
          <a:extLst>
            <a:ext uri="{FF2B5EF4-FFF2-40B4-BE49-F238E27FC236}">
              <a16:creationId xmlns:a16="http://schemas.microsoft.com/office/drawing/2014/main" id="{02019567-D01A-4AF3-8DEA-63B2E1613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8" name="Picture 1752" descr="spacer">
          <a:extLst>
            <a:ext uri="{FF2B5EF4-FFF2-40B4-BE49-F238E27FC236}">
              <a16:creationId xmlns:a16="http://schemas.microsoft.com/office/drawing/2014/main" id="{7039B092-20C5-402E-83C2-047CA8459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89" name="Picture 1753" descr="spacer">
          <a:extLst>
            <a:ext uri="{FF2B5EF4-FFF2-40B4-BE49-F238E27FC236}">
              <a16:creationId xmlns:a16="http://schemas.microsoft.com/office/drawing/2014/main" id="{81300931-E4C1-45CD-B6B7-493DF9CE4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0" name="Picture 1754" descr="spacer">
          <a:extLst>
            <a:ext uri="{FF2B5EF4-FFF2-40B4-BE49-F238E27FC236}">
              <a16:creationId xmlns:a16="http://schemas.microsoft.com/office/drawing/2014/main" id="{D021AAC4-B358-46C4-9BA1-15C6DE86B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1" name="Picture 1755" descr="spacer">
          <a:extLst>
            <a:ext uri="{FF2B5EF4-FFF2-40B4-BE49-F238E27FC236}">
              <a16:creationId xmlns:a16="http://schemas.microsoft.com/office/drawing/2014/main" id="{A841939B-C902-4140-A068-9DFC45190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2" name="Picture 1756" descr="spacer">
          <a:extLst>
            <a:ext uri="{FF2B5EF4-FFF2-40B4-BE49-F238E27FC236}">
              <a16:creationId xmlns:a16="http://schemas.microsoft.com/office/drawing/2014/main" id="{443A28F8-7C34-413E-A0D3-F421AC2CE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3" name="Picture 1757" descr="spacer">
          <a:extLst>
            <a:ext uri="{FF2B5EF4-FFF2-40B4-BE49-F238E27FC236}">
              <a16:creationId xmlns:a16="http://schemas.microsoft.com/office/drawing/2014/main" id="{6962BA7B-1227-4B59-B16C-9C79DE410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4" name="Picture 1758" descr="spacer">
          <a:extLst>
            <a:ext uri="{FF2B5EF4-FFF2-40B4-BE49-F238E27FC236}">
              <a16:creationId xmlns:a16="http://schemas.microsoft.com/office/drawing/2014/main" id="{36665C47-3DC6-4DC3-8577-24BCF3085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5" name="Picture 1759" descr="spacer">
          <a:extLst>
            <a:ext uri="{FF2B5EF4-FFF2-40B4-BE49-F238E27FC236}">
              <a16:creationId xmlns:a16="http://schemas.microsoft.com/office/drawing/2014/main" id="{C8E8BBCE-9A27-4A6C-8C5C-CABBA5876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6" name="Picture 1760" descr="spacer">
          <a:extLst>
            <a:ext uri="{FF2B5EF4-FFF2-40B4-BE49-F238E27FC236}">
              <a16:creationId xmlns:a16="http://schemas.microsoft.com/office/drawing/2014/main" id="{65891C67-F32D-463A-8C81-7BED8A396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7" name="Picture 1761" descr="spacer">
          <a:extLst>
            <a:ext uri="{FF2B5EF4-FFF2-40B4-BE49-F238E27FC236}">
              <a16:creationId xmlns:a16="http://schemas.microsoft.com/office/drawing/2014/main" id="{B3BFC4F4-D5E7-41A5-97DF-6B8D39B6F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8" name="Picture 1762" descr="spacer">
          <a:extLst>
            <a:ext uri="{FF2B5EF4-FFF2-40B4-BE49-F238E27FC236}">
              <a16:creationId xmlns:a16="http://schemas.microsoft.com/office/drawing/2014/main" id="{7D498CD9-0863-4E03-92E6-A89B5E759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499" name="Picture 1763" descr="spacer">
          <a:extLst>
            <a:ext uri="{FF2B5EF4-FFF2-40B4-BE49-F238E27FC236}">
              <a16:creationId xmlns:a16="http://schemas.microsoft.com/office/drawing/2014/main" id="{DB6BE4B9-BC45-493A-B489-01E199E43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0" name="Picture 1764" descr="spacer">
          <a:extLst>
            <a:ext uri="{FF2B5EF4-FFF2-40B4-BE49-F238E27FC236}">
              <a16:creationId xmlns:a16="http://schemas.microsoft.com/office/drawing/2014/main" id="{0CC58DAC-618D-4BE9-936B-20DC094A2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1" name="Picture 1765" descr="spacer">
          <a:extLst>
            <a:ext uri="{FF2B5EF4-FFF2-40B4-BE49-F238E27FC236}">
              <a16:creationId xmlns:a16="http://schemas.microsoft.com/office/drawing/2014/main" id="{4D4FBBCF-9413-4908-AC17-A97A9904D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2" name="Picture 7919" descr="spacer">
          <a:extLst>
            <a:ext uri="{FF2B5EF4-FFF2-40B4-BE49-F238E27FC236}">
              <a16:creationId xmlns:a16="http://schemas.microsoft.com/office/drawing/2014/main" id="{79CBDBAA-1F55-44E9-B8F6-EA3554ED2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3" name="Picture 7920" descr="spacer">
          <a:extLst>
            <a:ext uri="{FF2B5EF4-FFF2-40B4-BE49-F238E27FC236}">
              <a16:creationId xmlns:a16="http://schemas.microsoft.com/office/drawing/2014/main" id="{351EA0A0-5C3D-4B06-9EF7-89B18162D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4" name="Picture 7921" descr="spacer">
          <a:extLst>
            <a:ext uri="{FF2B5EF4-FFF2-40B4-BE49-F238E27FC236}">
              <a16:creationId xmlns:a16="http://schemas.microsoft.com/office/drawing/2014/main" id="{393C1DB3-0879-4A26-8A4E-43F00771B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5" name="Picture 7922" descr="spacer">
          <a:extLst>
            <a:ext uri="{FF2B5EF4-FFF2-40B4-BE49-F238E27FC236}">
              <a16:creationId xmlns:a16="http://schemas.microsoft.com/office/drawing/2014/main" id="{2D286616-6597-4CBA-A4A0-4E7324EB6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6" name="Picture 7923" descr="spacer">
          <a:extLst>
            <a:ext uri="{FF2B5EF4-FFF2-40B4-BE49-F238E27FC236}">
              <a16:creationId xmlns:a16="http://schemas.microsoft.com/office/drawing/2014/main" id="{F8DFB34F-D4E4-4045-B2A4-97965127C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7" name="Picture 7924" descr="spacer">
          <a:extLst>
            <a:ext uri="{FF2B5EF4-FFF2-40B4-BE49-F238E27FC236}">
              <a16:creationId xmlns:a16="http://schemas.microsoft.com/office/drawing/2014/main" id="{1F7FA424-5F32-45A1-B488-459A416E5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8" name="Picture 1252" descr="spacer">
          <a:extLst>
            <a:ext uri="{FF2B5EF4-FFF2-40B4-BE49-F238E27FC236}">
              <a16:creationId xmlns:a16="http://schemas.microsoft.com/office/drawing/2014/main" id="{806BDA08-C0B3-4175-8898-A3DD499FA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09" name="Picture 1253" descr="spacer">
          <a:extLst>
            <a:ext uri="{FF2B5EF4-FFF2-40B4-BE49-F238E27FC236}">
              <a16:creationId xmlns:a16="http://schemas.microsoft.com/office/drawing/2014/main" id="{084E252E-960D-4A47-9C03-6A06777D1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0" name="Picture 1406" descr="spacer">
          <a:extLst>
            <a:ext uri="{FF2B5EF4-FFF2-40B4-BE49-F238E27FC236}">
              <a16:creationId xmlns:a16="http://schemas.microsoft.com/office/drawing/2014/main" id="{DE08DB1D-E11C-4E4B-8A43-D9FF18DBC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1" name="Picture 1407" descr="spacer">
          <a:extLst>
            <a:ext uri="{FF2B5EF4-FFF2-40B4-BE49-F238E27FC236}">
              <a16:creationId xmlns:a16="http://schemas.microsoft.com/office/drawing/2014/main" id="{6D94CC45-F1D9-4AEF-B27D-F3988FDEE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2" name="Picture 1418" descr="spacer">
          <a:extLst>
            <a:ext uri="{FF2B5EF4-FFF2-40B4-BE49-F238E27FC236}">
              <a16:creationId xmlns:a16="http://schemas.microsoft.com/office/drawing/2014/main" id="{4471C3A3-9A32-4163-9CDA-DBF35275F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3" name="Picture 1419" descr="spacer">
          <a:extLst>
            <a:ext uri="{FF2B5EF4-FFF2-40B4-BE49-F238E27FC236}">
              <a16:creationId xmlns:a16="http://schemas.microsoft.com/office/drawing/2014/main" id="{B5A75552-B688-4120-AD59-8CDA5AE08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4" name="Picture 1750" descr="spacer">
          <a:extLst>
            <a:ext uri="{FF2B5EF4-FFF2-40B4-BE49-F238E27FC236}">
              <a16:creationId xmlns:a16="http://schemas.microsoft.com/office/drawing/2014/main" id="{0811D3B4-4F06-4837-92BF-D270087C2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5" name="Picture 1751" descr="spacer">
          <a:extLst>
            <a:ext uri="{FF2B5EF4-FFF2-40B4-BE49-F238E27FC236}">
              <a16:creationId xmlns:a16="http://schemas.microsoft.com/office/drawing/2014/main" id="{BE40F601-AE3E-43A3-A7E7-2DD79BB3B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6" name="Picture 1752" descr="spacer">
          <a:extLst>
            <a:ext uri="{FF2B5EF4-FFF2-40B4-BE49-F238E27FC236}">
              <a16:creationId xmlns:a16="http://schemas.microsoft.com/office/drawing/2014/main" id="{64D2A31E-F0ED-4895-8A13-46BB94B31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7" name="Picture 1753" descr="spacer">
          <a:extLst>
            <a:ext uri="{FF2B5EF4-FFF2-40B4-BE49-F238E27FC236}">
              <a16:creationId xmlns:a16="http://schemas.microsoft.com/office/drawing/2014/main" id="{A0E0A982-05B9-43B7-9789-6B3222626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8" name="Picture 1754" descr="spacer">
          <a:extLst>
            <a:ext uri="{FF2B5EF4-FFF2-40B4-BE49-F238E27FC236}">
              <a16:creationId xmlns:a16="http://schemas.microsoft.com/office/drawing/2014/main" id="{1FF3EBFB-BACC-4661-98BC-F6783F8E1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19" name="Picture 1755" descr="spacer">
          <a:extLst>
            <a:ext uri="{FF2B5EF4-FFF2-40B4-BE49-F238E27FC236}">
              <a16:creationId xmlns:a16="http://schemas.microsoft.com/office/drawing/2014/main" id="{4281765F-C61A-4BE9-9AA4-3EC3F037A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0" name="Picture 1756" descr="spacer">
          <a:extLst>
            <a:ext uri="{FF2B5EF4-FFF2-40B4-BE49-F238E27FC236}">
              <a16:creationId xmlns:a16="http://schemas.microsoft.com/office/drawing/2014/main" id="{5DF21EA4-6CED-49C6-A463-11B6335C4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1" name="Picture 1757" descr="spacer">
          <a:extLst>
            <a:ext uri="{FF2B5EF4-FFF2-40B4-BE49-F238E27FC236}">
              <a16:creationId xmlns:a16="http://schemas.microsoft.com/office/drawing/2014/main" id="{85077129-CC7F-483B-A2A0-5D30314B5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2" name="Picture 1758" descr="spacer">
          <a:extLst>
            <a:ext uri="{FF2B5EF4-FFF2-40B4-BE49-F238E27FC236}">
              <a16:creationId xmlns:a16="http://schemas.microsoft.com/office/drawing/2014/main" id="{95EAEEF1-9639-40AB-8A35-D589501FC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3" name="Picture 1759" descr="spacer">
          <a:extLst>
            <a:ext uri="{FF2B5EF4-FFF2-40B4-BE49-F238E27FC236}">
              <a16:creationId xmlns:a16="http://schemas.microsoft.com/office/drawing/2014/main" id="{AC9E6B9C-82EC-451D-9D82-5149A5D5F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4" name="Picture 1760" descr="spacer">
          <a:extLst>
            <a:ext uri="{FF2B5EF4-FFF2-40B4-BE49-F238E27FC236}">
              <a16:creationId xmlns:a16="http://schemas.microsoft.com/office/drawing/2014/main" id="{27D49221-04E2-4C5C-9A8D-DB040F538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5" name="Picture 1761" descr="spacer">
          <a:extLst>
            <a:ext uri="{FF2B5EF4-FFF2-40B4-BE49-F238E27FC236}">
              <a16:creationId xmlns:a16="http://schemas.microsoft.com/office/drawing/2014/main" id="{5BB70029-718F-4655-A491-BA7FF10F0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6" name="Picture 1762" descr="spacer">
          <a:extLst>
            <a:ext uri="{FF2B5EF4-FFF2-40B4-BE49-F238E27FC236}">
              <a16:creationId xmlns:a16="http://schemas.microsoft.com/office/drawing/2014/main" id="{0B82202C-83AE-499C-9326-AB55DABD2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7" name="Picture 1763" descr="spacer">
          <a:extLst>
            <a:ext uri="{FF2B5EF4-FFF2-40B4-BE49-F238E27FC236}">
              <a16:creationId xmlns:a16="http://schemas.microsoft.com/office/drawing/2014/main" id="{631C034D-29AF-4B2F-AA35-A9075CF4E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8" name="Picture 1764" descr="spacer">
          <a:extLst>
            <a:ext uri="{FF2B5EF4-FFF2-40B4-BE49-F238E27FC236}">
              <a16:creationId xmlns:a16="http://schemas.microsoft.com/office/drawing/2014/main" id="{8149B852-E552-4D30-9CC2-10E699443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29" name="Picture 1765" descr="spacer">
          <a:extLst>
            <a:ext uri="{FF2B5EF4-FFF2-40B4-BE49-F238E27FC236}">
              <a16:creationId xmlns:a16="http://schemas.microsoft.com/office/drawing/2014/main" id="{3B638CAD-FDBE-42C9-B51F-DF43B3E5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0" name="Picture 7919" descr="spacer">
          <a:extLst>
            <a:ext uri="{FF2B5EF4-FFF2-40B4-BE49-F238E27FC236}">
              <a16:creationId xmlns:a16="http://schemas.microsoft.com/office/drawing/2014/main" id="{A84B7CF7-0378-40FF-BCE0-35BC243DC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1" name="Picture 7920" descr="spacer">
          <a:extLst>
            <a:ext uri="{FF2B5EF4-FFF2-40B4-BE49-F238E27FC236}">
              <a16:creationId xmlns:a16="http://schemas.microsoft.com/office/drawing/2014/main" id="{37E87313-523D-440B-8C64-7E98995CA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2" name="Picture 7921" descr="spacer">
          <a:extLst>
            <a:ext uri="{FF2B5EF4-FFF2-40B4-BE49-F238E27FC236}">
              <a16:creationId xmlns:a16="http://schemas.microsoft.com/office/drawing/2014/main" id="{981C47CD-84DA-4CE6-830F-D22A81F85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3" name="Picture 7922" descr="spacer">
          <a:extLst>
            <a:ext uri="{FF2B5EF4-FFF2-40B4-BE49-F238E27FC236}">
              <a16:creationId xmlns:a16="http://schemas.microsoft.com/office/drawing/2014/main" id="{F9771ADC-0992-41AE-B63A-A1EA1133F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4" name="Picture 7923" descr="spacer">
          <a:extLst>
            <a:ext uri="{FF2B5EF4-FFF2-40B4-BE49-F238E27FC236}">
              <a16:creationId xmlns:a16="http://schemas.microsoft.com/office/drawing/2014/main" id="{CACD99BD-F6F5-417C-8D1E-AF8D7921E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5" name="Picture 7924" descr="spacer">
          <a:extLst>
            <a:ext uri="{FF2B5EF4-FFF2-40B4-BE49-F238E27FC236}">
              <a16:creationId xmlns:a16="http://schemas.microsoft.com/office/drawing/2014/main" id="{C7FFAB38-FEDE-4E47-A4FE-EEB05AD77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6" name="Picture 1252" descr="spacer">
          <a:extLst>
            <a:ext uri="{FF2B5EF4-FFF2-40B4-BE49-F238E27FC236}">
              <a16:creationId xmlns:a16="http://schemas.microsoft.com/office/drawing/2014/main" id="{21D07B6D-6E40-4E79-B03A-71BFF78C4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7" name="Picture 1253" descr="spacer">
          <a:extLst>
            <a:ext uri="{FF2B5EF4-FFF2-40B4-BE49-F238E27FC236}">
              <a16:creationId xmlns:a16="http://schemas.microsoft.com/office/drawing/2014/main" id="{760352F2-8D29-4D37-B5E3-F2F49D83A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8" name="Picture 1406" descr="spacer">
          <a:extLst>
            <a:ext uri="{FF2B5EF4-FFF2-40B4-BE49-F238E27FC236}">
              <a16:creationId xmlns:a16="http://schemas.microsoft.com/office/drawing/2014/main" id="{75707768-36E5-41AD-9720-9359A44F7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39" name="Picture 1407" descr="spacer">
          <a:extLst>
            <a:ext uri="{FF2B5EF4-FFF2-40B4-BE49-F238E27FC236}">
              <a16:creationId xmlns:a16="http://schemas.microsoft.com/office/drawing/2014/main" id="{4F8D7800-F6AE-47FA-8B97-4153D9C86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0" name="Picture 1418" descr="spacer">
          <a:extLst>
            <a:ext uri="{FF2B5EF4-FFF2-40B4-BE49-F238E27FC236}">
              <a16:creationId xmlns:a16="http://schemas.microsoft.com/office/drawing/2014/main" id="{329EB355-3278-4DAB-9508-0C9044319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1" name="Picture 1419" descr="spacer">
          <a:extLst>
            <a:ext uri="{FF2B5EF4-FFF2-40B4-BE49-F238E27FC236}">
              <a16:creationId xmlns:a16="http://schemas.microsoft.com/office/drawing/2014/main" id="{57014BB0-92C1-42EC-945F-0C1BC6ADB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2" name="Picture 1750" descr="spacer">
          <a:extLst>
            <a:ext uri="{FF2B5EF4-FFF2-40B4-BE49-F238E27FC236}">
              <a16:creationId xmlns:a16="http://schemas.microsoft.com/office/drawing/2014/main" id="{AF712AC6-EE08-4D65-8079-96A12BB0F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3" name="Picture 1751" descr="spacer">
          <a:extLst>
            <a:ext uri="{FF2B5EF4-FFF2-40B4-BE49-F238E27FC236}">
              <a16:creationId xmlns:a16="http://schemas.microsoft.com/office/drawing/2014/main" id="{42670DDA-2D04-4F0E-9D14-A799F9BD0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4" name="Picture 1752" descr="spacer">
          <a:extLst>
            <a:ext uri="{FF2B5EF4-FFF2-40B4-BE49-F238E27FC236}">
              <a16:creationId xmlns:a16="http://schemas.microsoft.com/office/drawing/2014/main" id="{4385A9FE-2CF8-400E-80A6-8F417FA44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5" name="Picture 1753" descr="spacer">
          <a:extLst>
            <a:ext uri="{FF2B5EF4-FFF2-40B4-BE49-F238E27FC236}">
              <a16:creationId xmlns:a16="http://schemas.microsoft.com/office/drawing/2014/main" id="{BDFE6BE6-6F47-473A-BFA7-ECBC8E7A5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6" name="Picture 1754" descr="spacer">
          <a:extLst>
            <a:ext uri="{FF2B5EF4-FFF2-40B4-BE49-F238E27FC236}">
              <a16:creationId xmlns:a16="http://schemas.microsoft.com/office/drawing/2014/main" id="{C314DF0D-0BA2-4BA0-BD08-D67E08B51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7" name="Picture 1755" descr="spacer">
          <a:extLst>
            <a:ext uri="{FF2B5EF4-FFF2-40B4-BE49-F238E27FC236}">
              <a16:creationId xmlns:a16="http://schemas.microsoft.com/office/drawing/2014/main" id="{383BAFE4-72F4-45C1-AF05-D0FE904EB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8" name="Picture 1756" descr="spacer">
          <a:extLst>
            <a:ext uri="{FF2B5EF4-FFF2-40B4-BE49-F238E27FC236}">
              <a16:creationId xmlns:a16="http://schemas.microsoft.com/office/drawing/2014/main" id="{05232BD9-61B7-408A-87B7-F96C6CAE5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49" name="Picture 1757" descr="spacer">
          <a:extLst>
            <a:ext uri="{FF2B5EF4-FFF2-40B4-BE49-F238E27FC236}">
              <a16:creationId xmlns:a16="http://schemas.microsoft.com/office/drawing/2014/main" id="{3BCF475B-4E6B-40E0-9A3A-4760874CE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0" name="Picture 1758" descr="spacer">
          <a:extLst>
            <a:ext uri="{FF2B5EF4-FFF2-40B4-BE49-F238E27FC236}">
              <a16:creationId xmlns:a16="http://schemas.microsoft.com/office/drawing/2014/main" id="{E464478C-15ED-4CA7-AE81-578D7F73F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1" name="Picture 1759" descr="spacer">
          <a:extLst>
            <a:ext uri="{FF2B5EF4-FFF2-40B4-BE49-F238E27FC236}">
              <a16:creationId xmlns:a16="http://schemas.microsoft.com/office/drawing/2014/main" id="{BDCB7D0F-9B74-4DAD-B9D9-6AB14C974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2" name="Picture 1760" descr="spacer">
          <a:extLst>
            <a:ext uri="{FF2B5EF4-FFF2-40B4-BE49-F238E27FC236}">
              <a16:creationId xmlns:a16="http://schemas.microsoft.com/office/drawing/2014/main" id="{8AD46DFD-D69A-4572-8A8D-E1AFB9EA2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3" name="Picture 1761" descr="spacer">
          <a:extLst>
            <a:ext uri="{FF2B5EF4-FFF2-40B4-BE49-F238E27FC236}">
              <a16:creationId xmlns:a16="http://schemas.microsoft.com/office/drawing/2014/main" id="{D0C8CFFF-2C93-443F-82A2-7420AD301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4" name="Picture 1762" descr="spacer">
          <a:extLst>
            <a:ext uri="{FF2B5EF4-FFF2-40B4-BE49-F238E27FC236}">
              <a16:creationId xmlns:a16="http://schemas.microsoft.com/office/drawing/2014/main" id="{254FAFFC-7B65-4896-AB92-1DD73A673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5" name="Picture 1763" descr="spacer">
          <a:extLst>
            <a:ext uri="{FF2B5EF4-FFF2-40B4-BE49-F238E27FC236}">
              <a16:creationId xmlns:a16="http://schemas.microsoft.com/office/drawing/2014/main" id="{37D96B27-9333-4A72-89D6-2451E8607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6" name="Picture 1764" descr="spacer">
          <a:extLst>
            <a:ext uri="{FF2B5EF4-FFF2-40B4-BE49-F238E27FC236}">
              <a16:creationId xmlns:a16="http://schemas.microsoft.com/office/drawing/2014/main" id="{3B949A78-625E-4DF5-8134-6751B7A7C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7" name="Picture 1765" descr="spacer">
          <a:extLst>
            <a:ext uri="{FF2B5EF4-FFF2-40B4-BE49-F238E27FC236}">
              <a16:creationId xmlns:a16="http://schemas.microsoft.com/office/drawing/2014/main" id="{49BEDD2A-5622-4F5E-8109-4C48D0577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8" name="Picture 7919" descr="spacer">
          <a:extLst>
            <a:ext uri="{FF2B5EF4-FFF2-40B4-BE49-F238E27FC236}">
              <a16:creationId xmlns:a16="http://schemas.microsoft.com/office/drawing/2014/main" id="{C902D3A9-8028-496B-94EB-32E6AFAF5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59" name="Picture 7920" descr="spacer">
          <a:extLst>
            <a:ext uri="{FF2B5EF4-FFF2-40B4-BE49-F238E27FC236}">
              <a16:creationId xmlns:a16="http://schemas.microsoft.com/office/drawing/2014/main" id="{426DBFFD-1A1C-48C7-A525-785297C1B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0" name="Picture 7921" descr="spacer">
          <a:extLst>
            <a:ext uri="{FF2B5EF4-FFF2-40B4-BE49-F238E27FC236}">
              <a16:creationId xmlns:a16="http://schemas.microsoft.com/office/drawing/2014/main" id="{02DCE3AA-87E9-4D22-B969-7A9FDC4A0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1" name="Picture 7922" descr="spacer">
          <a:extLst>
            <a:ext uri="{FF2B5EF4-FFF2-40B4-BE49-F238E27FC236}">
              <a16:creationId xmlns:a16="http://schemas.microsoft.com/office/drawing/2014/main" id="{898A3B33-16DA-419C-973C-845FF3E05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2" name="Picture 7923" descr="spacer">
          <a:extLst>
            <a:ext uri="{FF2B5EF4-FFF2-40B4-BE49-F238E27FC236}">
              <a16:creationId xmlns:a16="http://schemas.microsoft.com/office/drawing/2014/main" id="{A6A8572B-F2F0-4332-B698-806D8A988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3" name="Picture 7924" descr="spacer">
          <a:extLst>
            <a:ext uri="{FF2B5EF4-FFF2-40B4-BE49-F238E27FC236}">
              <a16:creationId xmlns:a16="http://schemas.microsoft.com/office/drawing/2014/main" id="{D1A96587-74C1-4913-8C06-D2D9DFFEC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4" name="Picture 1252" descr="spacer">
          <a:extLst>
            <a:ext uri="{FF2B5EF4-FFF2-40B4-BE49-F238E27FC236}">
              <a16:creationId xmlns:a16="http://schemas.microsoft.com/office/drawing/2014/main" id="{E1A7AAA8-A132-4DA3-848C-D80063CCE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5" name="Picture 1253" descr="spacer">
          <a:extLst>
            <a:ext uri="{FF2B5EF4-FFF2-40B4-BE49-F238E27FC236}">
              <a16:creationId xmlns:a16="http://schemas.microsoft.com/office/drawing/2014/main" id="{43903B03-5601-4EBF-B9FA-6AEC1ABD1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6" name="Picture 1406" descr="spacer">
          <a:extLst>
            <a:ext uri="{FF2B5EF4-FFF2-40B4-BE49-F238E27FC236}">
              <a16:creationId xmlns:a16="http://schemas.microsoft.com/office/drawing/2014/main" id="{7A472177-F733-49C3-943A-91B126D5A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7" name="Picture 1407" descr="spacer">
          <a:extLst>
            <a:ext uri="{FF2B5EF4-FFF2-40B4-BE49-F238E27FC236}">
              <a16:creationId xmlns:a16="http://schemas.microsoft.com/office/drawing/2014/main" id="{2CC37E9A-031C-4DAC-97CD-5B29733BF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8" name="Picture 1418" descr="spacer">
          <a:extLst>
            <a:ext uri="{FF2B5EF4-FFF2-40B4-BE49-F238E27FC236}">
              <a16:creationId xmlns:a16="http://schemas.microsoft.com/office/drawing/2014/main" id="{95593608-D713-4B32-9876-EE0953B0C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69" name="Picture 1419" descr="spacer">
          <a:extLst>
            <a:ext uri="{FF2B5EF4-FFF2-40B4-BE49-F238E27FC236}">
              <a16:creationId xmlns:a16="http://schemas.microsoft.com/office/drawing/2014/main" id="{22C40DEF-A233-404C-9B99-56D4E27F2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0" name="Picture 1750" descr="spacer">
          <a:extLst>
            <a:ext uri="{FF2B5EF4-FFF2-40B4-BE49-F238E27FC236}">
              <a16:creationId xmlns:a16="http://schemas.microsoft.com/office/drawing/2014/main" id="{201CB894-8F26-49D0-813F-4A518818D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1" name="Picture 1751" descr="spacer">
          <a:extLst>
            <a:ext uri="{FF2B5EF4-FFF2-40B4-BE49-F238E27FC236}">
              <a16:creationId xmlns:a16="http://schemas.microsoft.com/office/drawing/2014/main" id="{7B61DC9B-4B47-4799-B111-0F101A797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2" name="Picture 1752" descr="spacer">
          <a:extLst>
            <a:ext uri="{FF2B5EF4-FFF2-40B4-BE49-F238E27FC236}">
              <a16:creationId xmlns:a16="http://schemas.microsoft.com/office/drawing/2014/main" id="{FBEA966E-9CEF-47C2-AFC2-C439FDC4F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3" name="Picture 1753" descr="spacer">
          <a:extLst>
            <a:ext uri="{FF2B5EF4-FFF2-40B4-BE49-F238E27FC236}">
              <a16:creationId xmlns:a16="http://schemas.microsoft.com/office/drawing/2014/main" id="{CDD2CD59-C216-499B-9E2A-500270852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4" name="Picture 1754" descr="spacer">
          <a:extLst>
            <a:ext uri="{FF2B5EF4-FFF2-40B4-BE49-F238E27FC236}">
              <a16:creationId xmlns:a16="http://schemas.microsoft.com/office/drawing/2014/main" id="{01E5B892-770B-4E31-8EEF-71CA5018A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5" name="Picture 1755" descr="spacer">
          <a:extLst>
            <a:ext uri="{FF2B5EF4-FFF2-40B4-BE49-F238E27FC236}">
              <a16:creationId xmlns:a16="http://schemas.microsoft.com/office/drawing/2014/main" id="{C0A0EFBD-C2BD-4F94-9657-C0458232A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6" name="Picture 1756" descr="spacer">
          <a:extLst>
            <a:ext uri="{FF2B5EF4-FFF2-40B4-BE49-F238E27FC236}">
              <a16:creationId xmlns:a16="http://schemas.microsoft.com/office/drawing/2014/main" id="{CE0929F2-B421-4081-A04A-52C7C4930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7" name="Picture 1757" descr="spacer">
          <a:extLst>
            <a:ext uri="{FF2B5EF4-FFF2-40B4-BE49-F238E27FC236}">
              <a16:creationId xmlns:a16="http://schemas.microsoft.com/office/drawing/2014/main" id="{120B30DE-D5FE-4C38-878F-1BAB76132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8" name="Picture 1758" descr="spacer">
          <a:extLst>
            <a:ext uri="{FF2B5EF4-FFF2-40B4-BE49-F238E27FC236}">
              <a16:creationId xmlns:a16="http://schemas.microsoft.com/office/drawing/2014/main" id="{5AF9A498-C793-42E2-AEB4-F4DE760A4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79" name="Picture 1759" descr="spacer">
          <a:extLst>
            <a:ext uri="{FF2B5EF4-FFF2-40B4-BE49-F238E27FC236}">
              <a16:creationId xmlns:a16="http://schemas.microsoft.com/office/drawing/2014/main" id="{F6D84400-6A14-4612-8A8E-6F5AACC66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0" name="Picture 1760" descr="spacer">
          <a:extLst>
            <a:ext uri="{FF2B5EF4-FFF2-40B4-BE49-F238E27FC236}">
              <a16:creationId xmlns:a16="http://schemas.microsoft.com/office/drawing/2014/main" id="{28DCB986-3F61-4995-9131-E3525F136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1" name="Picture 1761" descr="spacer">
          <a:extLst>
            <a:ext uri="{FF2B5EF4-FFF2-40B4-BE49-F238E27FC236}">
              <a16:creationId xmlns:a16="http://schemas.microsoft.com/office/drawing/2014/main" id="{50B899D5-170E-4DBC-B170-41020DEAA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2" name="Picture 1762" descr="spacer">
          <a:extLst>
            <a:ext uri="{FF2B5EF4-FFF2-40B4-BE49-F238E27FC236}">
              <a16:creationId xmlns:a16="http://schemas.microsoft.com/office/drawing/2014/main" id="{28382ED9-E43A-4083-9C5D-61908BA39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3" name="Picture 1763" descr="spacer">
          <a:extLst>
            <a:ext uri="{FF2B5EF4-FFF2-40B4-BE49-F238E27FC236}">
              <a16:creationId xmlns:a16="http://schemas.microsoft.com/office/drawing/2014/main" id="{804150A1-E265-4B1C-AA4B-97F7767A7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4" name="Picture 1764" descr="spacer">
          <a:extLst>
            <a:ext uri="{FF2B5EF4-FFF2-40B4-BE49-F238E27FC236}">
              <a16:creationId xmlns:a16="http://schemas.microsoft.com/office/drawing/2014/main" id="{6E09795C-782F-4C5E-A430-498181816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5" name="Picture 1765" descr="spacer">
          <a:extLst>
            <a:ext uri="{FF2B5EF4-FFF2-40B4-BE49-F238E27FC236}">
              <a16:creationId xmlns:a16="http://schemas.microsoft.com/office/drawing/2014/main" id="{1672CDC6-C858-4F90-8673-BFBEA8B67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6" name="Picture 7919" descr="spacer">
          <a:extLst>
            <a:ext uri="{FF2B5EF4-FFF2-40B4-BE49-F238E27FC236}">
              <a16:creationId xmlns:a16="http://schemas.microsoft.com/office/drawing/2014/main" id="{CB301B35-0D4B-4A37-AFC3-342514971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7" name="Picture 7920" descr="spacer">
          <a:extLst>
            <a:ext uri="{FF2B5EF4-FFF2-40B4-BE49-F238E27FC236}">
              <a16:creationId xmlns:a16="http://schemas.microsoft.com/office/drawing/2014/main" id="{658A915F-9895-4357-9224-36CF20978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8" name="Picture 7921" descr="spacer">
          <a:extLst>
            <a:ext uri="{FF2B5EF4-FFF2-40B4-BE49-F238E27FC236}">
              <a16:creationId xmlns:a16="http://schemas.microsoft.com/office/drawing/2014/main" id="{E4075EE4-E9FA-489B-8EF5-CA050C3E7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89" name="Picture 7922" descr="spacer">
          <a:extLst>
            <a:ext uri="{FF2B5EF4-FFF2-40B4-BE49-F238E27FC236}">
              <a16:creationId xmlns:a16="http://schemas.microsoft.com/office/drawing/2014/main" id="{D9691297-0819-41EE-8121-995E34D70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0" name="Picture 7923" descr="spacer">
          <a:extLst>
            <a:ext uri="{FF2B5EF4-FFF2-40B4-BE49-F238E27FC236}">
              <a16:creationId xmlns:a16="http://schemas.microsoft.com/office/drawing/2014/main" id="{021D37E8-73E9-4A9E-816C-0F5586D22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1" name="Picture 7924" descr="spacer">
          <a:extLst>
            <a:ext uri="{FF2B5EF4-FFF2-40B4-BE49-F238E27FC236}">
              <a16:creationId xmlns:a16="http://schemas.microsoft.com/office/drawing/2014/main" id="{59F97296-3BC2-4694-89C4-2E05EAF42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2" name="Picture 1252" descr="spacer">
          <a:extLst>
            <a:ext uri="{FF2B5EF4-FFF2-40B4-BE49-F238E27FC236}">
              <a16:creationId xmlns:a16="http://schemas.microsoft.com/office/drawing/2014/main" id="{C4C40344-50AB-4B6C-A6C7-529F0C263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3" name="Picture 1253" descr="spacer">
          <a:extLst>
            <a:ext uri="{FF2B5EF4-FFF2-40B4-BE49-F238E27FC236}">
              <a16:creationId xmlns:a16="http://schemas.microsoft.com/office/drawing/2014/main" id="{C3CFB0C1-D2C9-432F-9AC5-256F18E54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4" name="Picture 1406" descr="spacer">
          <a:extLst>
            <a:ext uri="{FF2B5EF4-FFF2-40B4-BE49-F238E27FC236}">
              <a16:creationId xmlns:a16="http://schemas.microsoft.com/office/drawing/2014/main" id="{5CE25935-59DC-4829-AED4-A982A142C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5" name="Picture 1407" descr="spacer">
          <a:extLst>
            <a:ext uri="{FF2B5EF4-FFF2-40B4-BE49-F238E27FC236}">
              <a16:creationId xmlns:a16="http://schemas.microsoft.com/office/drawing/2014/main" id="{72CCC94F-3C9E-45CC-8195-ADC14C075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6" name="Picture 1418" descr="spacer">
          <a:extLst>
            <a:ext uri="{FF2B5EF4-FFF2-40B4-BE49-F238E27FC236}">
              <a16:creationId xmlns:a16="http://schemas.microsoft.com/office/drawing/2014/main" id="{52C06C2A-3364-4E68-90FB-219B6598E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7" name="Picture 1419" descr="spacer">
          <a:extLst>
            <a:ext uri="{FF2B5EF4-FFF2-40B4-BE49-F238E27FC236}">
              <a16:creationId xmlns:a16="http://schemas.microsoft.com/office/drawing/2014/main" id="{D41E4A06-0317-4BC6-B7CD-A5A3CCFF4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8" name="Picture 1750" descr="spacer">
          <a:extLst>
            <a:ext uri="{FF2B5EF4-FFF2-40B4-BE49-F238E27FC236}">
              <a16:creationId xmlns:a16="http://schemas.microsoft.com/office/drawing/2014/main" id="{A2EA359C-D78A-4803-9DA2-49E984796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599" name="Picture 1751" descr="spacer">
          <a:extLst>
            <a:ext uri="{FF2B5EF4-FFF2-40B4-BE49-F238E27FC236}">
              <a16:creationId xmlns:a16="http://schemas.microsoft.com/office/drawing/2014/main" id="{A9D999CE-B2CC-416D-BCE5-85E9D573A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0" name="Picture 1752" descr="spacer">
          <a:extLst>
            <a:ext uri="{FF2B5EF4-FFF2-40B4-BE49-F238E27FC236}">
              <a16:creationId xmlns:a16="http://schemas.microsoft.com/office/drawing/2014/main" id="{96EABCAA-836E-4946-ACE6-24942A827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1" name="Picture 1753" descr="spacer">
          <a:extLst>
            <a:ext uri="{FF2B5EF4-FFF2-40B4-BE49-F238E27FC236}">
              <a16:creationId xmlns:a16="http://schemas.microsoft.com/office/drawing/2014/main" id="{5851C931-C6E4-41F0-B44A-D6EFA9214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2" name="Picture 1754" descr="spacer">
          <a:extLst>
            <a:ext uri="{FF2B5EF4-FFF2-40B4-BE49-F238E27FC236}">
              <a16:creationId xmlns:a16="http://schemas.microsoft.com/office/drawing/2014/main" id="{20B075AF-8511-4C9D-9C7D-631DD425E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3" name="Picture 1755" descr="spacer">
          <a:extLst>
            <a:ext uri="{FF2B5EF4-FFF2-40B4-BE49-F238E27FC236}">
              <a16:creationId xmlns:a16="http://schemas.microsoft.com/office/drawing/2014/main" id="{45DA94AE-BFC0-448E-8403-E69296097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4" name="Picture 1756" descr="spacer">
          <a:extLst>
            <a:ext uri="{FF2B5EF4-FFF2-40B4-BE49-F238E27FC236}">
              <a16:creationId xmlns:a16="http://schemas.microsoft.com/office/drawing/2014/main" id="{6CFC8C9B-4A13-42F8-89FD-E32ED342E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5" name="Picture 1757" descr="spacer">
          <a:extLst>
            <a:ext uri="{FF2B5EF4-FFF2-40B4-BE49-F238E27FC236}">
              <a16:creationId xmlns:a16="http://schemas.microsoft.com/office/drawing/2014/main" id="{121356CD-F484-4A5F-BD27-7D8BB3C3C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6" name="Picture 1758" descr="spacer">
          <a:extLst>
            <a:ext uri="{FF2B5EF4-FFF2-40B4-BE49-F238E27FC236}">
              <a16:creationId xmlns:a16="http://schemas.microsoft.com/office/drawing/2014/main" id="{E852EB55-3600-4D13-AA39-759E6D8E5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7" name="Picture 1759" descr="spacer">
          <a:extLst>
            <a:ext uri="{FF2B5EF4-FFF2-40B4-BE49-F238E27FC236}">
              <a16:creationId xmlns:a16="http://schemas.microsoft.com/office/drawing/2014/main" id="{E301DFD1-D7FC-4F71-8D26-D9F357F72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8" name="Picture 1760" descr="spacer">
          <a:extLst>
            <a:ext uri="{FF2B5EF4-FFF2-40B4-BE49-F238E27FC236}">
              <a16:creationId xmlns:a16="http://schemas.microsoft.com/office/drawing/2014/main" id="{89E16CE0-B157-4D2D-B683-0AE22751B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09" name="Picture 1761" descr="spacer">
          <a:extLst>
            <a:ext uri="{FF2B5EF4-FFF2-40B4-BE49-F238E27FC236}">
              <a16:creationId xmlns:a16="http://schemas.microsoft.com/office/drawing/2014/main" id="{F9A5B9F8-2849-4A9E-8A38-31B7D5FD0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0" name="Picture 1762" descr="spacer">
          <a:extLst>
            <a:ext uri="{FF2B5EF4-FFF2-40B4-BE49-F238E27FC236}">
              <a16:creationId xmlns:a16="http://schemas.microsoft.com/office/drawing/2014/main" id="{710BB3D5-4871-4EA1-9ADA-0C45F2F2A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1" name="Picture 1763" descr="spacer">
          <a:extLst>
            <a:ext uri="{FF2B5EF4-FFF2-40B4-BE49-F238E27FC236}">
              <a16:creationId xmlns:a16="http://schemas.microsoft.com/office/drawing/2014/main" id="{A46CF8CC-BC7D-4A74-8A2A-576949ACC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2" name="Picture 1764" descr="spacer">
          <a:extLst>
            <a:ext uri="{FF2B5EF4-FFF2-40B4-BE49-F238E27FC236}">
              <a16:creationId xmlns:a16="http://schemas.microsoft.com/office/drawing/2014/main" id="{56FDA617-399E-4AC2-9A96-9F65162A9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3" name="Picture 1765" descr="spacer">
          <a:extLst>
            <a:ext uri="{FF2B5EF4-FFF2-40B4-BE49-F238E27FC236}">
              <a16:creationId xmlns:a16="http://schemas.microsoft.com/office/drawing/2014/main" id="{E830F4D5-13ED-43E7-87D3-8079C3136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4" name="Picture 7919" descr="spacer">
          <a:extLst>
            <a:ext uri="{FF2B5EF4-FFF2-40B4-BE49-F238E27FC236}">
              <a16:creationId xmlns:a16="http://schemas.microsoft.com/office/drawing/2014/main" id="{80FD9E28-5DD4-48F2-978F-8BF3A734D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5" name="Picture 7920" descr="spacer">
          <a:extLst>
            <a:ext uri="{FF2B5EF4-FFF2-40B4-BE49-F238E27FC236}">
              <a16:creationId xmlns:a16="http://schemas.microsoft.com/office/drawing/2014/main" id="{78CE99B0-8DFC-4BA4-9E94-14BD15EDF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6" name="Picture 7921" descr="spacer">
          <a:extLst>
            <a:ext uri="{FF2B5EF4-FFF2-40B4-BE49-F238E27FC236}">
              <a16:creationId xmlns:a16="http://schemas.microsoft.com/office/drawing/2014/main" id="{F0C96A54-7974-40A3-8380-97225F95D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7" name="Picture 7922" descr="spacer">
          <a:extLst>
            <a:ext uri="{FF2B5EF4-FFF2-40B4-BE49-F238E27FC236}">
              <a16:creationId xmlns:a16="http://schemas.microsoft.com/office/drawing/2014/main" id="{E767BDC0-3009-4919-9FE2-18C2717E9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8" name="Picture 7923" descr="spacer">
          <a:extLst>
            <a:ext uri="{FF2B5EF4-FFF2-40B4-BE49-F238E27FC236}">
              <a16:creationId xmlns:a16="http://schemas.microsoft.com/office/drawing/2014/main" id="{D6834A2B-3C23-4B24-9162-9922CD9FC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19" name="Picture 7924" descr="spacer">
          <a:extLst>
            <a:ext uri="{FF2B5EF4-FFF2-40B4-BE49-F238E27FC236}">
              <a16:creationId xmlns:a16="http://schemas.microsoft.com/office/drawing/2014/main" id="{62C60389-F46A-45B3-B8E0-C3BF80255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0" name="Picture 1252" descr="spacer">
          <a:extLst>
            <a:ext uri="{FF2B5EF4-FFF2-40B4-BE49-F238E27FC236}">
              <a16:creationId xmlns:a16="http://schemas.microsoft.com/office/drawing/2014/main" id="{948BC936-3793-4734-9E95-0B0057E70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1" name="Picture 1253" descr="spacer">
          <a:extLst>
            <a:ext uri="{FF2B5EF4-FFF2-40B4-BE49-F238E27FC236}">
              <a16:creationId xmlns:a16="http://schemas.microsoft.com/office/drawing/2014/main" id="{9CB2E0EA-F336-4478-9D61-4E246D874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2" name="Picture 1406" descr="spacer">
          <a:extLst>
            <a:ext uri="{FF2B5EF4-FFF2-40B4-BE49-F238E27FC236}">
              <a16:creationId xmlns:a16="http://schemas.microsoft.com/office/drawing/2014/main" id="{E944AE4C-875F-4933-8386-A7073090A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3" name="Picture 1407" descr="spacer">
          <a:extLst>
            <a:ext uri="{FF2B5EF4-FFF2-40B4-BE49-F238E27FC236}">
              <a16:creationId xmlns:a16="http://schemas.microsoft.com/office/drawing/2014/main" id="{21AC75D6-FB3B-4C63-BABB-8593D1B13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4" name="Picture 1418" descr="spacer">
          <a:extLst>
            <a:ext uri="{FF2B5EF4-FFF2-40B4-BE49-F238E27FC236}">
              <a16:creationId xmlns:a16="http://schemas.microsoft.com/office/drawing/2014/main" id="{A13B75E3-EAEF-4B23-9BDA-2794646A2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5" name="Picture 1419" descr="spacer">
          <a:extLst>
            <a:ext uri="{FF2B5EF4-FFF2-40B4-BE49-F238E27FC236}">
              <a16:creationId xmlns:a16="http://schemas.microsoft.com/office/drawing/2014/main" id="{AAE70E3F-B0DF-47CB-9A55-167D530EC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6" name="Picture 1750" descr="spacer">
          <a:extLst>
            <a:ext uri="{FF2B5EF4-FFF2-40B4-BE49-F238E27FC236}">
              <a16:creationId xmlns:a16="http://schemas.microsoft.com/office/drawing/2014/main" id="{685A1E4B-2894-4BEC-BC14-E67A4552B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7" name="Picture 1751" descr="spacer">
          <a:extLst>
            <a:ext uri="{FF2B5EF4-FFF2-40B4-BE49-F238E27FC236}">
              <a16:creationId xmlns:a16="http://schemas.microsoft.com/office/drawing/2014/main" id="{120AA451-1C09-45C8-A695-601B46082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8" name="Picture 1752" descr="spacer">
          <a:extLst>
            <a:ext uri="{FF2B5EF4-FFF2-40B4-BE49-F238E27FC236}">
              <a16:creationId xmlns:a16="http://schemas.microsoft.com/office/drawing/2014/main" id="{2784913F-D440-41EB-B34A-3ED4F9D15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29" name="Picture 1753" descr="spacer">
          <a:extLst>
            <a:ext uri="{FF2B5EF4-FFF2-40B4-BE49-F238E27FC236}">
              <a16:creationId xmlns:a16="http://schemas.microsoft.com/office/drawing/2014/main" id="{BA423FFD-EE3E-471E-ADDA-4F1723570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0" name="Picture 1754" descr="spacer">
          <a:extLst>
            <a:ext uri="{FF2B5EF4-FFF2-40B4-BE49-F238E27FC236}">
              <a16:creationId xmlns:a16="http://schemas.microsoft.com/office/drawing/2014/main" id="{446D0FD1-979C-4031-A92C-625F9CEDD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1" name="Picture 1755" descr="spacer">
          <a:extLst>
            <a:ext uri="{FF2B5EF4-FFF2-40B4-BE49-F238E27FC236}">
              <a16:creationId xmlns:a16="http://schemas.microsoft.com/office/drawing/2014/main" id="{790BD886-D3B3-458D-9B87-93C0DACBE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2" name="Picture 1756" descr="spacer">
          <a:extLst>
            <a:ext uri="{FF2B5EF4-FFF2-40B4-BE49-F238E27FC236}">
              <a16:creationId xmlns:a16="http://schemas.microsoft.com/office/drawing/2014/main" id="{92031266-1385-4AFE-88B8-1276BB8B4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3" name="Picture 1757" descr="spacer">
          <a:extLst>
            <a:ext uri="{FF2B5EF4-FFF2-40B4-BE49-F238E27FC236}">
              <a16:creationId xmlns:a16="http://schemas.microsoft.com/office/drawing/2014/main" id="{0E8FD91C-97C1-45C9-B8A7-010A55DD8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4" name="Picture 1758" descr="spacer">
          <a:extLst>
            <a:ext uri="{FF2B5EF4-FFF2-40B4-BE49-F238E27FC236}">
              <a16:creationId xmlns:a16="http://schemas.microsoft.com/office/drawing/2014/main" id="{9A73D33C-C7BC-4EDE-9246-B7DF6B91C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5" name="Picture 1759" descr="spacer">
          <a:extLst>
            <a:ext uri="{FF2B5EF4-FFF2-40B4-BE49-F238E27FC236}">
              <a16:creationId xmlns:a16="http://schemas.microsoft.com/office/drawing/2014/main" id="{EABB070D-A22A-4DA7-8690-9874593BE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6" name="Picture 1760" descr="spacer">
          <a:extLst>
            <a:ext uri="{FF2B5EF4-FFF2-40B4-BE49-F238E27FC236}">
              <a16:creationId xmlns:a16="http://schemas.microsoft.com/office/drawing/2014/main" id="{B3DB49A2-4D36-4DA9-9ECE-BD2B409B0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7" name="Picture 1761" descr="spacer">
          <a:extLst>
            <a:ext uri="{FF2B5EF4-FFF2-40B4-BE49-F238E27FC236}">
              <a16:creationId xmlns:a16="http://schemas.microsoft.com/office/drawing/2014/main" id="{6424AC7F-5D8C-44A9-A46B-142C3669D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8" name="Picture 1762" descr="spacer">
          <a:extLst>
            <a:ext uri="{FF2B5EF4-FFF2-40B4-BE49-F238E27FC236}">
              <a16:creationId xmlns:a16="http://schemas.microsoft.com/office/drawing/2014/main" id="{7B5CCA26-6AB9-4C8F-B30C-FE5680085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39" name="Picture 1763" descr="spacer">
          <a:extLst>
            <a:ext uri="{FF2B5EF4-FFF2-40B4-BE49-F238E27FC236}">
              <a16:creationId xmlns:a16="http://schemas.microsoft.com/office/drawing/2014/main" id="{A8C333AC-77AD-4AFB-A9B6-1B6E82A4D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0" name="Picture 1764" descr="spacer">
          <a:extLst>
            <a:ext uri="{FF2B5EF4-FFF2-40B4-BE49-F238E27FC236}">
              <a16:creationId xmlns:a16="http://schemas.microsoft.com/office/drawing/2014/main" id="{830E855B-E546-4FBC-809B-A7718A869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1" name="Picture 1765" descr="spacer">
          <a:extLst>
            <a:ext uri="{FF2B5EF4-FFF2-40B4-BE49-F238E27FC236}">
              <a16:creationId xmlns:a16="http://schemas.microsoft.com/office/drawing/2014/main" id="{677BF07D-BD3C-4D16-9266-BD032BD64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2" name="Picture 7919" descr="spacer">
          <a:extLst>
            <a:ext uri="{FF2B5EF4-FFF2-40B4-BE49-F238E27FC236}">
              <a16:creationId xmlns:a16="http://schemas.microsoft.com/office/drawing/2014/main" id="{921B3EB0-7E4B-4857-B22B-BCB185748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3" name="Picture 7920" descr="spacer">
          <a:extLst>
            <a:ext uri="{FF2B5EF4-FFF2-40B4-BE49-F238E27FC236}">
              <a16:creationId xmlns:a16="http://schemas.microsoft.com/office/drawing/2014/main" id="{EB3A13F4-B1B7-49FE-8894-10CA8D3CA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4" name="Picture 7921" descr="spacer">
          <a:extLst>
            <a:ext uri="{FF2B5EF4-FFF2-40B4-BE49-F238E27FC236}">
              <a16:creationId xmlns:a16="http://schemas.microsoft.com/office/drawing/2014/main" id="{64646A44-F25A-4C97-8ED6-F177C3C29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5" name="Picture 7922" descr="spacer">
          <a:extLst>
            <a:ext uri="{FF2B5EF4-FFF2-40B4-BE49-F238E27FC236}">
              <a16:creationId xmlns:a16="http://schemas.microsoft.com/office/drawing/2014/main" id="{ECCDC5E7-ABA4-4D47-B5C1-9F391F379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6" name="Picture 7923" descr="spacer">
          <a:extLst>
            <a:ext uri="{FF2B5EF4-FFF2-40B4-BE49-F238E27FC236}">
              <a16:creationId xmlns:a16="http://schemas.microsoft.com/office/drawing/2014/main" id="{36F8F7B7-50E7-4EA0-9607-522CB2D95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7" name="Picture 7924" descr="spacer">
          <a:extLst>
            <a:ext uri="{FF2B5EF4-FFF2-40B4-BE49-F238E27FC236}">
              <a16:creationId xmlns:a16="http://schemas.microsoft.com/office/drawing/2014/main" id="{1FAB1B7B-1B95-4FB4-A233-CD53589A6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8" name="Picture 1252" descr="spacer">
          <a:extLst>
            <a:ext uri="{FF2B5EF4-FFF2-40B4-BE49-F238E27FC236}">
              <a16:creationId xmlns:a16="http://schemas.microsoft.com/office/drawing/2014/main" id="{6D3B57CD-AD48-4A33-97D6-93D9F945A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49" name="Picture 1253" descr="spacer">
          <a:extLst>
            <a:ext uri="{FF2B5EF4-FFF2-40B4-BE49-F238E27FC236}">
              <a16:creationId xmlns:a16="http://schemas.microsoft.com/office/drawing/2014/main" id="{07A160C0-5A70-47C8-AE50-BF3E5BF56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0" name="Picture 1406" descr="spacer">
          <a:extLst>
            <a:ext uri="{FF2B5EF4-FFF2-40B4-BE49-F238E27FC236}">
              <a16:creationId xmlns:a16="http://schemas.microsoft.com/office/drawing/2014/main" id="{1BBB20BB-8035-4131-BFD4-14B469C89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1" name="Picture 1407" descr="spacer">
          <a:extLst>
            <a:ext uri="{FF2B5EF4-FFF2-40B4-BE49-F238E27FC236}">
              <a16:creationId xmlns:a16="http://schemas.microsoft.com/office/drawing/2014/main" id="{F3C5D9EF-7F4D-4391-8A6A-A6CFD8880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2" name="Picture 1418" descr="spacer">
          <a:extLst>
            <a:ext uri="{FF2B5EF4-FFF2-40B4-BE49-F238E27FC236}">
              <a16:creationId xmlns:a16="http://schemas.microsoft.com/office/drawing/2014/main" id="{BE0F8F24-A994-44E3-B13B-5798D7BAE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3" name="Picture 1419" descr="spacer">
          <a:extLst>
            <a:ext uri="{FF2B5EF4-FFF2-40B4-BE49-F238E27FC236}">
              <a16:creationId xmlns:a16="http://schemas.microsoft.com/office/drawing/2014/main" id="{A4347CF5-AC3C-4177-B17C-29600CDF2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4" name="Picture 1750" descr="spacer">
          <a:extLst>
            <a:ext uri="{FF2B5EF4-FFF2-40B4-BE49-F238E27FC236}">
              <a16:creationId xmlns:a16="http://schemas.microsoft.com/office/drawing/2014/main" id="{BAD20DD5-82CC-488E-BAC9-F59987447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5" name="Picture 1751" descr="spacer">
          <a:extLst>
            <a:ext uri="{FF2B5EF4-FFF2-40B4-BE49-F238E27FC236}">
              <a16:creationId xmlns:a16="http://schemas.microsoft.com/office/drawing/2014/main" id="{B1A55AAA-B437-441C-BB73-D221C8AF6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6" name="Picture 1752" descr="spacer">
          <a:extLst>
            <a:ext uri="{FF2B5EF4-FFF2-40B4-BE49-F238E27FC236}">
              <a16:creationId xmlns:a16="http://schemas.microsoft.com/office/drawing/2014/main" id="{9BA29975-10F4-45F9-BC86-2BE9230D1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7" name="Picture 1753" descr="spacer">
          <a:extLst>
            <a:ext uri="{FF2B5EF4-FFF2-40B4-BE49-F238E27FC236}">
              <a16:creationId xmlns:a16="http://schemas.microsoft.com/office/drawing/2014/main" id="{C8FAE58A-362E-4FFC-BA54-112383D5B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8" name="Picture 1754" descr="spacer">
          <a:extLst>
            <a:ext uri="{FF2B5EF4-FFF2-40B4-BE49-F238E27FC236}">
              <a16:creationId xmlns:a16="http://schemas.microsoft.com/office/drawing/2014/main" id="{24212C19-ABEB-4BAE-8043-699921DAF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59" name="Picture 1755" descr="spacer">
          <a:extLst>
            <a:ext uri="{FF2B5EF4-FFF2-40B4-BE49-F238E27FC236}">
              <a16:creationId xmlns:a16="http://schemas.microsoft.com/office/drawing/2014/main" id="{6B18A9FA-3DE3-4EAC-BF34-759183937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0" name="Picture 1756" descr="spacer">
          <a:extLst>
            <a:ext uri="{FF2B5EF4-FFF2-40B4-BE49-F238E27FC236}">
              <a16:creationId xmlns:a16="http://schemas.microsoft.com/office/drawing/2014/main" id="{EFD1F344-8E63-4B12-937E-4306734F4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1" name="Picture 1757" descr="spacer">
          <a:extLst>
            <a:ext uri="{FF2B5EF4-FFF2-40B4-BE49-F238E27FC236}">
              <a16:creationId xmlns:a16="http://schemas.microsoft.com/office/drawing/2014/main" id="{52F12F2C-5707-4456-8949-51B0F1447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2" name="Picture 1758" descr="spacer">
          <a:extLst>
            <a:ext uri="{FF2B5EF4-FFF2-40B4-BE49-F238E27FC236}">
              <a16:creationId xmlns:a16="http://schemas.microsoft.com/office/drawing/2014/main" id="{FC5D4265-C9FC-4B24-B322-7791DCDD6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3" name="Picture 1759" descr="spacer">
          <a:extLst>
            <a:ext uri="{FF2B5EF4-FFF2-40B4-BE49-F238E27FC236}">
              <a16:creationId xmlns:a16="http://schemas.microsoft.com/office/drawing/2014/main" id="{996E3E36-B04B-41AA-AB84-570397051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4" name="Picture 1760" descr="spacer">
          <a:extLst>
            <a:ext uri="{FF2B5EF4-FFF2-40B4-BE49-F238E27FC236}">
              <a16:creationId xmlns:a16="http://schemas.microsoft.com/office/drawing/2014/main" id="{52B3DEE6-549A-4400-8A1A-3B5B0085A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5" name="Picture 1761" descr="spacer">
          <a:extLst>
            <a:ext uri="{FF2B5EF4-FFF2-40B4-BE49-F238E27FC236}">
              <a16:creationId xmlns:a16="http://schemas.microsoft.com/office/drawing/2014/main" id="{28119ECF-017A-483A-8A20-00CB400CD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6" name="Picture 1762" descr="spacer">
          <a:extLst>
            <a:ext uri="{FF2B5EF4-FFF2-40B4-BE49-F238E27FC236}">
              <a16:creationId xmlns:a16="http://schemas.microsoft.com/office/drawing/2014/main" id="{B309984E-A0CF-4C47-B852-FB066878B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7" name="Picture 1763" descr="spacer">
          <a:extLst>
            <a:ext uri="{FF2B5EF4-FFF2-40B4-BE49-F238E27FC236}">
              <a16:creationId xmlns:a16="http://schemas.microsoft.com/office/drawing/2014/main" id="{50685E1A-3FC4-46B6-9AD7-7AA526B94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8" name="Picture 1764" descr="spacer">
          <a:extLst>
            <a:ext uri="{FF2B5EF4-FFF2-40B4-BE49-F238E27FC236}">
              <a16:creationId xmlns:a16="http://schemas.microsoft.com/office/drawing/2014/main" id="{5565A7DC-6576-45B2-B07E-0E9DF1B4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69" name="Picture 1765" descr="spacer">
          <a:extLst>
            <a:ext uri="{FF2B5EF4-FFF2-40B4-BE49-F238E27FC236}">
              <a16:creationId xmlns:a16="http://schemas.microsoft.com/office/drawing/2014/main" id="{15DDB7C9-51E4-4689-8786-1CBCBB6D0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0" name="Picture 7919" descr="spacer">
          <a:extLst>
            <a:ext uri="{FF2B5EF4-FFF2-40B4-BE49-F238E27FC236}">
              <a16:creationId xmlns:a16="http://schemas.microsoft.com/office/drawing/2014/main" id="{81279D7F-5084-4D8E-B6BE-76EF4E19B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1" name="Picture 7920" descr="spacer">
          <a:extLst>
            <a:ext uri="{FF2B5EF4-FFF2-40B4-BE49-F238E27FC236}">
              <a16:creationId xmlns:a16="http://schemas.microsoft.com/office/drawing/2014/main" id="{677F9739-E0CC-4E60-83FA-E9E1F0763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2" name="Picture 7921" descr="spacer">
          <a:extLst>
            <a:ext uri="{FF2B5EF4-FFF2-40B4-BE49-F238E27FC236}">
              <a16:creationId xmlns:a16="http://schemas.microsoft.com/office/drawing/2014/main" id="{B8541847-B6B1-4EE3-B167-6E9A8F2BF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3" name="Picture 7922" descr="spacer">
          <a:extLst>
            <a:ext uri="{FF2B5EF4-FFF2-40B4-BE49-F238E27FC236}">
              <a16:creationId xmlns:a16="http://schemas.microsoft.com/office/drawing/2014/main" id="{B682C63C-09BD-413E-AE9D-67F56D38B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4" name="Picture 7923" descr="spacer">
          <a:extLst>
            <a:ext uri="{FF2B5EF4-FFF2-40B4-BE49-F238E27FC236}">
              <a16:creationId xmlns:a16="http://schemas.microsoft.com/office/drawing/2014/main" id="{C9B23DD2-5C00-4CB6-BEAF-82F4A73EA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5" name="Picture 7924" descr="spacer">
          <a:extLst>
            <a:ext uri="{FF2B5EF4-FFF2-40B4-BE49-F238E27FC236}">
              <a16:creationId xmlns:a16="http://schemas.microsoft.com/office/drawing/2014/main" id="{462A194E-043F-4574-A3F5-6852A23B5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6" name="Picture 1252" descr="spacer">
          <a:extLst>
            <a:ext uri="{FF2B5EF4-FFF2-40B4-BE49-F238E27FC236}">
              <a16:creationId xmlns:a16="http://schemas.microsoft.com/office/drawing/2014/main" id="{7D083A86-C00D-49B7-8630-AEC693E2F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7" name="Picture 1253" descr="spacer">
          <a:extLst>
            <a:ext uri="{FF2B5EF4-FFF2-40B4-BE49-F238E27FC236}">
              <a16:creationId xmlns:a16="http://schemas.microsoft.com/office/drawing/2014/main" id="{4A71FADB-56D9-4800-B6C4-A1BA0AD6F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8" name="Picture 1406" descr="spacer">
          <a:extLst>
            <a:ext uri="{FF2B5EF4-FFF2-40B4-BE49-F238E27FC236}">
              <a16:creationId xmlns:a16="http://schemas.microsoft.com/office/drawing/2014/main" id="{2B4AA391-BE14-4D25-A76D-9B55523D7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79" name="Picture 1407" descr="spacer">
          <a:extLst>
            <a:ext uri="{FF2B5EF4-FFF2-40B4-BE49-F238E27FC236}">
              <a16:creationId xmlns:a16="http://schemas.microsoft.com/office/drawing/2014/main" id="{4F4F6C5A-A7C2-4E99-A01B-26FD9B401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0" name="Picture 1418" descr="spacer">
          <a:extLst>
            <a:ext uri="{FF2B5EF4-FFF2-40B4-BE49-F238E27FC236}">
              <a16:creationId xmlns:a16="http://schemas.microsoft.com/office/drawing/2014/main" id="{AFDB9729-8146-4DEE-A67B-0F8137CB4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1" name="Picture 1419" descr="spacer">
          <a:extLst>
            <a:ext uri="{FF2B5EF4-FFF2-40B4-BE49-F238E27FC236}">
              <a16:creationId xmlns:a16="http://schemas.microsoft.com/office/drawing/2014/main" id="{69CA26E3-7B5A-4104-AE44-D56079A30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2" name="Picture 1750" descr="spacer">
          <a:extLst>
            <a:ext uri="{FF2B5EF4-FFF2-40B4-BE49-F238E27FC236}">
              <a16:creationId xmlns:a16="http://schemas.microsoft.com/office/drawing/2014/main" id="{64EA19D9-2269-4CAA-BDC7-8C1A9C581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3" name="Picture 1751" descr="spacer">
          <a:extLst>
            <a:ext uri="{FF2B5EF4-FFF2-40B4-BE49-F238E27FC236}">
              <a16:creationId xmlns:a16="http://schemas.microsoft.com/office/drawing/2014/main" id="{55DFD498-542C-4857-B25C-220D4E7DC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4" name="Picture 1752" descr="spacer">
          <a:extLst>
            <a:ext uri="{FF2B5EF4-FFF2-40B4-BE49-F238E27FC236}">
              <a16:creationId xmlns:a16="http://schemas.microsoft.com/office/drawing/2014/main" id="{A9DE9258-3B88-4406-ADED-7B7914E0C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5" name="Picture 1753" descr="spacer">
          <a:extLst>
            <a:ext uri="{FF2B5EF4-FFF2-40B4-BE49-F238E27FC236}">
              <a16:creationId xmlns:a16="http://schemas.microsoft.com/office/drawing/2014/main" id="{6DB2200A-7156-4FEB-AAAA-70204BDE8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6" name="Picture 1754" descr="spacer">
          <a:extLst>
            <a:ext uri="{FF2B5EF4-FFF2-40B4-BE49-F238E27FC236}">
              <a16:creationId xmlns:a16="http://schemas.microsoft.com/office/drawing/2014/main" id="{43657101-2D5B-4398-9DC9-69A92536E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7" name="Picture 1755" descr="spacer">
          <a:extLst>
            <a:ext uri="{FF2B5EF4-FFF2-40B4-BE49-F238E27FC236}">
              <a16:creationId xmlns:a16="http://schemas.microsoft.com/office/drawing/2014/main" id="{592B8D0C-F245-410F-B0B5-4FEE01D00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8" name="Picture 1756" descr="spacer">
          <a:extLst>
            <a:ext uri="{FF2B5EF4-FFF2-40B4-BE49-F238E27FC236}">
              <a16:creationId xmlns:a16="http://schemas.microsoft.com/office/drawing/2014/main" id="{4E0FF8B6-D3BD-4501-B926-1CA73A0BC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89" name="Picture 1757" descr="spacer">
          <a:extLst>
            <a:ext uri="{FF2B5EF4-FFF2-40B4-BE49-F238E27FC236}">
              <a16:creationId xmlns:a16="http://schemas.microsoft.com/office/drawing/2014/main" id="{F61F9822-7B82-49E1-8581-F3FDA0AC4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0" name="Picture 1758" descr="spacer">
          <a:extLst>
            <a:ext uri="{FF2B5EF4-FFF2-40B4-BE49-F238E27FC236}">
              <a16:creationId xmlns:a16="http://schemas.microsoft.com/office/drawing/2014/main" id="{3E22CD04-6F1C-43C2-9418-8AD3E3A49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1" name="Picture 1759" descr="spacer">
          <a:extLst>
            <a:ext uri="{FF2B5EF4-FFF2-40B4-BE49-F238E27FC236}">
              <a16:creationId xmlns:a16="http://schemas.microsoft.com/office/drawing/2014/main" id="{99C09E9A-5D12-4F7F-B843-6D262C628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2" name="Picture 1760" descr="spacer">
          <a:extLst>
            <a:ext uri="{FF2B5EF4-FFF2-40B4-BE49-F238E27FC236}">
              <a16:creationId xmlns:a16="http://schemas.microsoft.com/office/drawing/2014/main" id="{2BF5D3D7-8C2A-43A0-B36F-5290A1B3D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3" name="Picture 1761" descr="spacer">
          <a:extLst>
            <a:ext uri="{FF2B5EF4-FFF2-40B4-BE49-F238E27FC236}">
              <a16:creationId xmlns:a16="http://schemas.microsoft.com/office/drawing/2014/main" id="{FACD90AF-525F-4C36-A91A-EF3F3FB8F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4" name="Picture 1762" descr="spacer">
          <a:extLst>
            <a:ext uri="{FF2B5EF4-FFF2-40B4-BE49-F238E27FC236}">
              <a16:creationId xmlns:a16="http://schemas.microsoft.com/office/drawing/2014/main" id="{1D45CC48-BA65-49F0-B5C9-7AD24FA48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5" name="Picture 1763" descr="spacer">
          <a:extLst>
            <a:ext uri="{FF2B5EF4-FFF2-40B4-BE49-F238E27FC236}">
              <a16:creationId xmlns:a16="http://schemas.microsoft.com/office/drawing/2014/main" id="{50D414F2-DA27-4A40-9E84-EEB2A7CA0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6" name="Picture 1764" descr="spacer">
          <a:extLst>
            <a:ext uri="{FF2B5EF4-FFF2-40B4-BE49-F238E27FC236}">
              <a16:creationId xmlns:a16="http://schemas.microsoft.com/office/drawing/2014/main" id="{4B378093-325D-43E1-A510-07CA09A14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7" name="Picture 1765" descr="spacer">
          <a:extLst>
            <a:ext uri="{FF2B5EF4-FFF2-40B4-BE49-F238E27FC236}">
              <a16:creationId xmlns:a16="http://schemas.microsoft.com/office/drawing/2014/main" id="{9AB9B896-9265-46BA-A7C2-099BF49A3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8" name="Picture 7919" descr="spacer">
          <a:extLst>
            <a:ext uri="{FF2B5EF4-FFF2-40B4-BE49-F238E27FC236}">
              <a16:creationId xmlns:a16="http://schemas.microsoft.com/office/drawing/2014/main" id="{734A7E31-5BFB-4D40-9D3A-A411A4F90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699" name="Picture 7920" descr="spacer">
          <a:extLst>
            <a:ext uri="{FF2B5EF4-FFF2-40B4-BE49-F238E27FC236}">
              <a16:creationId xmlns:a16="http://schemas.microsoft.com/office/drawing/2014/main" id="{6B1869FC-F08F-4CF9-B960-3BA9908BC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0" name="Picture 7921" descr="spacer">
          <a:extLst>
            <a:ext uri="{FF2B5EF4-FFF2-40B4-BE49-F238E27FC236}">
              <a16:creationId xmlns:a16="http://schemas.microsoft.com/office/drawing/2014/main" id="{120F4995-D7F1-4884-B677-0D92C2F60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1" name="Picture 7922" descr="spacer">
          <a:extLst>
            <a:ext uri="{FF2B5EF4-FFF2-40B4-BE49-F238E27FC236}">
              <a16:creationId xmlns:a16="http://schemas.microsoft.com/office/drawing/2014/main" id="{EFB40E65-5051-48DD-9C80-A3256E37F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2" name="Picture 7923" descr="spacer">
          <a:extLst>
            <a:ext uri="{FF2B5EF4-FFF2-40B4-BE49-F238E27FC236}">
              <a16:creationId xmlns:a16="http://schemas.microsoft.com/office/drawing/2014/main" id="{402E602C-2291-49CD-BFBB-A4F748DDC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3" name="Picture 7924" descr="spacer">
          <a:extLst>
            <a:ext uri="{FF2B5EF4-FFF2-40B4-BE49-F238E27FC236}">
              <a16:creationId xmlns:a16="http://schemas.microsoft.com/office/drawing/2014/main" id="{00153911-D8CE-4996-8B79-C8CAABA0C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4" name="Picture 1252" descr="spacer">
          <a:extLst>
            <a:ext uri="{FF2B5EF4-FFF2-40B4-BE49-F238E27FC236}">
              <a16:creationId xmlns:a16="http://schemas.microsoft.com/office/drawing/2014/main" id="{5E2B1917-B0BE-4592-BD48-725AC9C01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5" name="Picture 1253" descr="spacer">
          <a:extLst>
            <a:ext uri="{FF2B5EF4-FFF2-40B4-BE49-F238E27FC236}">
              <a16:creationId xmlns:a16="http://schemas.microsoft.com/office/drawing/2014/main" id="{C0C66D97-3EB8-46D2-A62D-8AF29C0A2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6" name="Picture 1406" descr="spacer">
          <a:extLst>
            <a:ext uri="{FF2B5EF4-FFF2-40B4-BE49-F238E27FC236}">
              <a16:creationId xmlns:a16="http://schemas.microsoft.com/office/drawing/2014/main" id="{3498B53C-D4D1-43B6-A069-41C5ADAC2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7" name="Picture 1407" descr="spacer">
          <a:extLst>
            <a:ext uri="{FF2B5EF4-FFF2-40B4-BE49-F238E27FC236}">
              <a16:creationId xmlns:a16="http://schemas.microsoft.com/office/drawing/2014/main" id="{82163FC1-15E8-4E9D-B28F-665FE52A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8" name="Picture 1418" descr="spacer">
          <a:extLst>
            <a:ext uri="{FF2B5EF4-FFF2-40B4-BE49-F238E27FC236}">
              <a16:creationId xmlns:a16="http://schemas.microsoft.com/office/drawing/2014/main" id="{6A981192-C0BB-4F38-954C-1E41DE85D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09" name="Picture 1419" descr="spacer">
          <a:extLst>
            <a:ext uri="{FF2B5EF4-FFF2-40B4-BE49-F238E27FC236}">
              <a16:creationId xmlns:a16="http://schemas.microsoft.com/office/drawing/2014/main" id="{D98C35AF-8A4A-4BC7-BF62-6898E1F8D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0" name="Picture 1750" descr="spacer">
          <a:extLst>
            <a:ext uri="{FF2B5EF4-FFF2-40B4-BE49-F238E27FC236}">
              <a16:creationId xmlns:a16="http://schemas.microsoft.com/office/drawing/2014/main" id="{623AA4D1-04AA-4515-86D4-6586B8DB1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1" name="Picture 1751" descr="spacer">
          <a:extLst>
            <a:ext uri="{FF2B5EF4-FFF2-40B4-BE49-F238E27FC236}">
              <a16:creationId xmlns:a16="http://schemas.microsoft.com/office/drawing/2014/main" id="{FEE54035-5891-4EAA-9C45-F977A7E1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2" name="Picture 1752" descr="spacer">
          <a:extLst>
            <a:ext uri="{FF2B5EF4-FFF2-40B4-BE49-F238E27FC236}">
              <a16:creationId xmlns:a16="http://schemas.microsoft.com/office/drawing/2014/main" id="{1C1D5D49-2320-4B62-9FB4-5429DA322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3" name="Picture 1753" descr="spacer">
          <a:extLst>
            <a:ext uri="{FF2B5EF4-FFF2-40B4-BE49-F238E27FC236}">
              <a16:creationId xmlns:a16="http://schemas.microsoft.com/office/drawing/2014/main" id="{6205D4A8-FE16-4BEA-9E9D-E254A433A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4" name="Picture 1754" descr="spacer">
          <a:extLst>
            <a:ext uri="{FF2B5EF4-FFF2-40B4-BE49-F238E27FC236}">
              <a16:creationId xmlns:a16="http://schemas.microsoft.com/office/drawing/2014/main" id="{3AF58304-F82F-4D42-AA2E-65F13B172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5" name="Picture 1755" descr="spacer">
          <a:extLst>
            <a:ext uri="{FF2B5EF4-FFF2-40B4-BE49-F238E27FC236}">
              <a16:creationId xmlns:a16="http://schemas.microsoft.com/office/drawing/2014/main" id="{7191AE75-249D-43EB-BD3D-E88DAF8EB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6" name="Picture 1756" descr="spacer">
          <a:extLst>
            <a:ext uri="{FF2B5EF4-FFF2-40B4-BE49-F238E27FC236}">
              <a16:creationId xmlns:a16="http://schemas.microsoft.com/office/drawing/2014/main" id="{C2EFCCE5-3A8A-4773-AB1F-781700536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7" name="Picture 1757" descr="spacer">
          <a:extLst>
            <a:ext uri="{FF2B5EF4-FFF2-40B4-BE49-F238E27FC236}">
              <a16:creationId xmlns:a16="http://schemas.microsoft.com/office/drawing/2014/main" id="{7399C5AB-04F0-4049-BDD1-E8219302A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8" name="Picture 1758" descr="spacer">
          <a:extLst>
            <a:ext uri="{FF2B5EF4-FFF2-40B4-BE49-F238E27FC236}">
              <a16:creationId xmlns:a16="http://schemas.microsoft.com/office/drawing/2014/main" id="{D907B57F-B1A4-49CE-B80D-887956BE9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19" name="Picture 1759" descr="spacer">
          <a:extLst>
            <a:ext uri="{FF2B5EF4-FFF2-40B4-BE49-F238E27FC236}">
              <a16:creationId xmlns:a16="http://schemas.microsoft.com/office/drawing/2014/main" id="{4E9A08AB-3BE6-42A4-B295-BF463065E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0" name="Picture 1760" descr="spacer">
          <a:extLst>
            <a:ext uri="{FF2B5EF4-FFF2-40B4-BE49-F238E27FC236}">
              <a16:creationId xmlns:a16="http://schemas.microsoft.com/office/drawing/2014/main" id="{2D2E25F1-21B3-4A88-81CF-CF456F83F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1" name="Picture 1761" descr="spacer">
          <a:extLst>
            <a:ext uri="{FF2B5EF4-FFF2-40B4-BE49-F238E27FC236}">
              <a16:creationId xmlns:a16="http://schemas.microsoft.com/office/drawing/2014/main" id="{1DD42C4D-77B0-45C8-ADFE-53EB7BD8B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2" name="Picture 1762" descr="spacer">
          <a:extLst>
            <a:ext uri="{FF2B5EF4-FFF2-40B4-BE49-F238E27FC236}">
              <a16:creationId xmlns:a16="http://schemas.microsoft.com/office/drawing/2014/main" id="{8C443823-9C78-46DE-9ACA-487ED8148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3" name="Picture 1763" descr="spacer">
          <a:extLst>
            <a:ext uri="{FF2B5EF4-FFF2-40B4-BE49-F238E27FC236}">
              <a16:creationId xmlns:a16="http://schemas.microsoft.com/office/drawing/2014/main" id="{AB2FF9E5-A9E9-4C58-8411-99AAD1D51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4" name="Picture 1764" descr="spacer">
          <a:extLst>
            <a:ext uri="{FF2B5EF4-FFF2-40B4-BE49-F238E27FC236}">
              <a16:creationId xmlns:a16="http://schemas.microsoft.com/office/drawing/2014/main" id="{FA5C38F5-78F1-412D-A69B-63B94A229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5" name="Picture 1765" descr="spacer">
          <a:extLst>
            <a:ext uri="{FF2B5EF4-FFF2-40B4-BE49-F238E27FC236}">
              <a16:creationId xmlns:a16="http://schemas.microsoft.com/office/drawing/2014/main" id="{6F4893EB-7BB7-4A01-8FBB-AD67C6DEF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6" name="Picture 7919" descr="spacer">
          <a:extLst>
            <a:ext uri="{FF2B5EF4-FFF2-40B4-BE49-F238E27FC236}">
              <a16:creationId xmlns:a16="http://schemas.microsoft.com/office/drawing/2014/main" id="{6434CDB4-D3C5-481E-9713-CB190AB85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7" name="Picture 7920" descr="spacer">
          <a:extLst>
            <a:ext uri="{FF2B5EF4-FFF2-40B4-BE49-F238E27FC236}">
              <a16:creationId xmlns:a16="http://schemas.microsoft.com/office/drawing/2014/main" id="{F2DF3A1D-66D3-4832-8F63-347EDFC2D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8" name="Picture 7921" descr="spacer">
          <a:extLst>
            <a:ext uri="{FF2B5EF4-FFF2-40B4-BE49-F238E27FC236}">
              <a16:creationId xmlns:a16="http://schemas.microsoft.com/office/drawing/2014/main" id="{4C872C18-B957-4A24-99F2-E13C8A3CD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29" name="Picture 7922" descr="spacer">
          <a:extLst>
            <a:ext uri="{FF2B5EF4-FFF2-40B4-BE49-F238E27FC236}">
              <a16:creationId xmlns:a16="http://schemas.microsoft.com/office/drawing/2014/main" id="{1FD784E5-091E-45E2-AE4D-75BDB24E1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0" name="Picture 7923" descr="spacer">
          <a:extLst>
            <a:ext uri="{FF2B5EF4-FFF2-40B4-BE49-F238E27FC236}">
              <a16:creationId xmlns:a16="http://schemas.microsoft.com/office/drawing/2014/main" id="{CD94665F-5FD8-498F-9E23-FCD2453F7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1" name="Picture 7924" descr="spacer">
          <a:extLst>
            <a:ext uri="{FF2B5EF4-FFF2-40B4-BE49-F238E27FC236}">
              <a16:creationId xmlns:a16="http://schemas.microsoft.com/office/drawing/2014/main" id="{50FF7F08-0BF6-4BFF-AB5D-BAC41D1E5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2" name="Picture 1252" descr="spacer">
          <a:extLst>
            <a:ext uri="{FF2B5EF4-FFF2-40B4-BE49-F238E27FC236}">
              <a16:creationId xmlns:a16="http://schemas.microsoft.com/office/drawing/2014/main" id="{94251E97-FCD3-49DD-A3E2-D3B5CD8AA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3" name="Picture 1253" descr="spacer">
          <a:extLst>
            <a:ext uri="{FF2B5EF4-FFF2-40B4-BE49-F238E27FC236}">
              <a16:creationId xmlns:a16="http://schemas.microsoft.com/office/drawing/2014/main" id="{3B10E1A4-694A-47A9-81BF-3A50B65F1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565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4" name="Picture 1406" descr="spacer">
          <a:extLst>
            <a:ext uri="{FF2B5EF4-FFF2-40B4-BE49-F238E27FC236}">
              <a16:creationId xmlns:a16="http://schemas.microsoft.com/office/drawing/2014/main" id="{81BC5388-F0AF-4F86-BA06-5777E263F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5" name="Picture 1407" descr="spacer">
          <a:extLst>
            <a:ext uri="{FF2B5EF4-FFF2-40B4-BE49-F238E27FC236}">
              <a16:creationId xmlns:a16="http://schemas.microsoft.com/office/drawing/2014/main" id="{323E8C3D-2CAE-42C0-A2B8-CBBB36D4F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6" name="Picture 1418" descr="spacer">
          <a:extLst>
            <a:ext uri="{FF2B5EF4-FFF2-40B4-BE49-F238E27FC236}">
              <a16:creationId xmlns:a16="http://schemas.microsoft.com/office/drawing/2014/main" id="{6C217C92-5FF6-424A-B719-CCC5C2002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7" name="Picture 1419" descr="spacer">
          <a:extLst>
            <a:ext uri="{FF2B5EF4-FFF2-40B4-BE49-F238E27FC236}">
              <a16:creationId xmlns:a16="http://schemas.microsoft.com/office/drawing/2014/main" id="{A08CF14C-958E-4150-B37D-0550FD5F6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8" name="Picture 1750" descr="spacer">
          <a:extLst>
            <a:ext uri="{FF2B5EF4-FFF2-40B4-BE49-F238E27FC236}">
              <a16:creationId xmlns:a16="http://schemas.microsoft.com/office/drawing/2014/main" id="{AE999CB0-5DAA-495F-903F-15D4C781E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39" name="Picture 1751" descr="spacer">
          <a:extLst>
            <a:ext uri="{FF2B5EF4-FFF2-40B4-BE49-F238E27FC236}">
              <a16:creationId xmlns:a16="http://schemas.microsoft.com/office/drawing/2014/main" id="{F3502050-0AB4-42B0-8E4C-970122C59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0" name="Picture 1752" descr="spacer">
          <a:extLst>
            <a:ext uri="{FF2B5EF4-FFF2-40B4-BE49-F238E27FC236}">
              <a16:creationId xmlns:a16="http://schemas.microsoft.com/office/drawing/2014/main" id="{B7E5A816-F387-4357-B8A9-1A0A57C27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1" name="Picture 1753" descr="spacer">
          <a:extLst>
            <a:ext uri="{FF2B5EF4-FFF2-40B4-BE49-F238E27FC236}">
              <a16:creationId xmlns:a16="http://schemas.microsoft.com/office/drawing/2014/main" id="{10C6BDC5-5D55-4FE0-BD31-C09C59709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2" name="Picture 1754" descr="spacer">
          <a:extLst>
            <a:ext uri="{FF2B5EF4-FFF2-40B4-BE49-F238E27FC236}">
              <a16:creationId xmlns:a16="http://schemas.microsoft.com/office/drawing/2014/main" id="{C90E18A8-9E8B-4EDA-B3E1-8089EB5D1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3" name="Picture 1755" descr="spacer">
          <a:extLst>
            <a:ext uri="{FF2B5EF4-FFF2-40B4-BE49-F238E27FC236}">
              <a16:creationId xmlns:a16="http://schemas.microsoft.com/office/drawing/2014/main" id="{3CE8E465-45BD-4A9B-9695-6F2DAE4D0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4" name="Picture 1756" descr="spacer">
          <a:extLst>
            <a:ext uri="{FF2B5EF4-FFF2-40B4-BE49-F238E27FC236}">
              <a16:creationId xmlns:a16="http://schemas.microsoft.com/office/drawing/2014/main" id="{A45D7866-3E67-488A-A4CD-DB7DF779A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5" name="Picture 1757" descr="spacer">
          <a:extLst>
            <a:ext uri="{FF2B5EF4-FFF2-40B4-BE49-F238E27FC236}">
              <a16:creationId xmlns:a16="http://schemas.microsoft.com/office/drawing/2014/main" id="{5E44767B-ED79-4C06-A5B0-6E7332458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6" name="Picture 1758" descr="spacer">
          <a:extLst>
            <a:ext uri="{FF2B5EF4-FFF2-40B4-BE49-F238E27FC236}">
              <a16:creationId xmlns:a16="http://schemas.microsoft.com/office/drawing/2014/main" id="{30022EE1-488F-4C39-A3F0-654FC63A5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7" name="Picture 1759" descr="spacer">
          <a:extLst>
            <a:ext uri="{FF2B5EF4-FFF2-40B4-BE49-F238E27FC236}">
              <a16:creationId xmlns:a16="http://schemas.microsoft.com/office/drawing/2014/main" id="{3896121C-2674-4531-A768-60494AED2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8" name="Picture 1760" descr="spacer">
          <a:extLst>
            <a:ext uri="{FF2B5EF4-FFF2-40B4-BE49-F238E27FC236}">
              <a16:creationId xmlns:a16="http://schemas.microsoft.com/office/drawing/2014/main" id="{A971079B-454C-447F-8283-65A94CED2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49" name="Picture 1761" descr="spacer">
          <a:extLst>
            <a:ext uri="{FF2B5EF4-FFF2-40B4-BE49-F238E27FC236}">
              <a16:creationId xmlns:a16="http://schemas.microsoft.com/office/drawing/2014/main" id="{AD66EF7C-C363-4230-A1FC-D840C15FD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0" name="Picture 1762" descr="spacer">
          <a:extLst>
            <a:ext uri="{FF2B5EF4-FFF2-40B4-BE49-F238E27FC236}">
              <a16:creationId xmlns:a16="http://schemas.microsoft.com/office/drawing/2014/main" id="{8A515B7B-FAD4-4D61-9211-C23B6B53B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1" name="Picture 1763" descr="spacer">
          <a:extLst>
            <a:ext uri="{FF2B5EF4-FFF2-40B4-BE49-F238E27FC236}">
              <a16:creationId xmlns:a16="http://schemas.microsoft.com/office/drawing/2014/main" id="{C39BF94D-7013-4952-BFE7-52B3C1A3A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2" name="Picture 1764" descr="spacer">
          <a:extLst>
            <a:ext uri="{FF2B5EF4-FFF2-40B4-BE49-F238E27FC236}">
              <a16:creationId xmlns:a16="http://schemas.microsoft.com/office/drawing/2014/main" id="{DC87B67D-D46A-4FE6-815B-D38416212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3" name="Picture 1765" descr="spacer">
          <a:extLst>
            <a:ext uri="{FF2B5EF4-FFF2-40B4-BE49-F238E27FC236}">
              <a16:creationId xmlns:a16="http://schemas.microsoft.com/office/drawing/2014/main" id="{4DBA7FC7-5E96-4DF4-83D4-D41DF9E53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4" name="Picture 7919" descr="spacer">
          <a:extLst>
            <a:ext uri="{FF2B5EF4-FFF2-40B4-BE49-F238E27FC236}">
              <a16:creationId xmlns:a16="http://schemas.microsoft.com/office/drawing/2014/main" id="{C4E00195-D289-4AAC-AFEF-1061A2942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5" name="Picture 7920" descr="spacer">
          <a:extLst>
            <a:ext uri="{FF2B5EF4-FFF2-40B4-BE49-F238E27FC236}">
              <a16:creationId xmlns:a16="http://schemas.microsoft.com/office/drawing/2014/main" id="{7B3084C1-71E9-401A-95F6-3348A6B00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6" name="Picture 7921" descr="spacer">
          <a:extLst>
            <a:ext uri="{FF2B5EF4-FFF2-40B4-BE49-F238E27FC236}">
              <a16:creationId xmlns:a16="http://schemas.microsoft.com/office/drawing/2014/main" id="{0A2D7B66-FBCA-40BC-BE7E-8B02B4569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7" name="Picture 7922" descr="spacer">
          <a:extLst>
            <a:ext uri="{FF2B5EF4-FFF2-40B4-BE49-F238E27FC236}">
              <a16:creationId xmlns:a16="http://schemas.microsoft.com/office/drawing/2014/main" id="{ADE2B842-4C04-48B1-9FA6-3EBF86514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8" name="Picture 7923" descr="spacer">
          <a:extLst>
            <a:ext uri="{FF2B5EF4-FFF2-40B4-BE49-F238E27FC236}">
              <a16:creationId xmlns:a16="http://schemas.microsoft.com/office/drawing/2014/main" id="{D1C839A8-6F0B-4EA4-9157-CC24E7E00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59" name="Picture 7924" descr="spacer">
          <a:extLst>
            <a:ext uri="{FF2B5EF4-FFF2-40B4-BE49-F238E27FC236}">
              <a16:creationId xmlns:a16="http://schemas.microsoft.com/office/drawing/2014/main" id="{28D7FB18-D0DB-4947-AA2F-0AD26063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0" name="Picture 1252" descr="spacer">
          <a:extLst>
            <a:ext uri="{FF2B5EF4-FFF2-40B4-BE49-F238E27FC236}">
              <a16:creationId xmlns:a16="http://schemas.microsoft.com/office/drawing/2014/main" id="{65114110-8EAB-44DD-9D3D-F81E0AA0C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1" name="Picture 1253" descr="spacer">
          <a:extLst>
            <a:ext uri="{FF2B5EF4-FFF2-40B4-BE49-F238E27FC236}">
              <a16:creationId xmlns:a16="http://schemas.microsoft.com/office/drawing/2014/main" id="{C334F900-1D98-491F-AA53-4BA18F863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2" name="Picture 1406" descr="spacer">
          <a:extLst>
            <a:ext uri="{FF2B5EF4-FFF2-40B4-BE49-F238E27FC236}">
              <a16:creationId xmlns:a16="http://schemas.microsoft.com/office/drawing/2014/main" id="{B9947A3F-1763-4288-8AF0-950B96A7E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3" name="Picture 1407" descr="spacer">
          <a:extLst>
            <a:ext uri="{FF2B5EF4-FFF2-40B4-BE49-F238E27FC236}">
              <a16:creationId xmlns:a16="http://schemas.microsoft.com/office/drawing/2014/main" id="{8B021684-55C3-4C64-90E2-75D7B8042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4" name="Picture 1418" descr="spacer">
          <a:extLst>
            <a:ext uri="{FF2B5EF4-FFF2-40B4-BE49-F238E27FC236}">
              <a16:creationId xmlns:a16="http://schemas.microsoft.com/office/drawing/2014/main" id="{D8418132-73AE-4ABF-AD24-F57BE8737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5" name="Picture 1419" descr="spacer">
          <a:extLst>
            <a:ext uri="{FF2B5EF4-FFF2-40B4-BE49-F238E27FC236}">
              <a16:creationId xmlns:a16="http://schemas.microsoft.com/office/drawing/2014/main" id="{516CBF7C-2DC2-417E-BAA4-A81AE544E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6" name="Picture 1750" descr="spacer">
          <a:extLst>
            <a:ext uri="{FF2B5EF4-FFF2-40B4-BE49-F238E27FC236}">
              <a16:creationId xmlns:a16="http://schemas.microsoft.com/office/drawing/2014/main" id="{4D648F0C-C2DC-4C60-90CE-515CA0A82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7" name="Picture 1751" descr="spacer">
          <a:extLst>
            <a:ext uri="{FF2B5EF4-FFF2-40B4-BE49-F238E27FC236}">
              <a16:creationId xmlns:a16="http://schemas.microsoft.com/office/drawing/2014/main" id="{A80754F9-9D00-4B0F-958C-CF75762B9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8" name="Picture 1752" descr="spacer">
          <a:extLst>
            <a:ext uri="{FF2B5EF4-FFF2-40B4-BE49-F238E27FC236}">
              <a16:creationId xmlns:a16="http://schemas.microsoft.com/office/drawing/2014/main" id="{5C015408-79E3-4E33-B059-84418E4A4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69" name="Picture 1753" descr="spacer">
          <a:extLst>
            <a:ext uri="{FF2B5EF4-FFF2-40B4-BE49-F238E27FC236}">
              <a16:creationId xmlns:a16="http://schemas.microsoft.com/office/drawing/2014/main" id="{ED36A5C0-AE37-4FC2-8D99-BCC4132A3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0" name="Picture 1754" descr="spacer">
          <a:extLst>
            <a:ext uri="{FF2B5EF4-FFF2-40B4-BE49-F238E27FC236}">
              <a16:creationId xmlns:a16="http://schemas.microsoft.com/office/drawing/2014/main" id="{0DCAA92B-DA3C-416E-A357-A7D06F96E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1" name="Picture 1755" descr="spacer">
          <a:extLst>
            <a:ext uri="{FF2B5EF4-FFF2-40B4-BE49-F238E27FC236}">
              <a16:creationId xmlns:a16="http://schemas.microsoft.com/office/drawing/2014/main" id="{329ED1C6-43A1-4447-8229-3186D3114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2" name="Picture 1756" descr="spacer">
          <a:extLst>
            <a:ext uri="{FF2B5EF4-FFF2-40B4-BE49-F238E27FC236}">
              <a16:creationId xmlns:a16="http://schemas.microsoft.com/office/drawing/2014/main" id="{7F36F8E9-1491-4BAC-99CD-7879E400C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3" name="Picture 1757" descr="spacer">
          <a:extLst>
            <a:ext uri="{FF2B5EF4-FFF2-40B4-BE49-F238E27FC236}">
              <a16:creationId xmlns:a16="http://schemas.microsoft.com/office/drawing/2014/main" id="{3C4BB665-B370-44A2-B2DE-C9C59E470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4" name="Picture 1758" descr="spacer">
          <a:extLst>
            <a:ext uri="{FF2B5EF4-FFF2-40B4-BE49-F238E27FC236}">
              <a16:creationId xmlns:a16="http://schemas.microsoft.com/office/drawing/2014/main" id="{BE48CE72-6A1E-4DBC-B998-49CB40082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5" name="Picture 1759" descr="spacer">
          <a:extLst>
            <a:ext uri="{FF2B5EF4-FFF2-40B4-BE49-F238E27FC236}">
              <a16:creationId xmlns:a16="http://schemas.microsoft.com/office/drawing/2014/main" id="{66B661EF-B791-4BA0-A27D-14D89743B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6" name="Picture 1760" descr="spacer">
          <a:extLst>
            <a:ext uri="{FF2B5EF4-FFF2-40B4-BE49-F238E27FC236}">
              <a16:creationId xmlns:a16="http://schemas.microsoft.com/office/drawing/2014/main" id="{0A2F2F95-5AF4-4FFA-AADF-C6DB36325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7" name="Picture 1761" descr="spacer">
          <a:extLst>
            <a:ext uri="{FF2B5EF4-FFF2-40B4-BE49-F238E27FC236}">
              <a16:creationId xmlns:a16="http://schemas.microsoft.com/office/drawing/2014/main" id="{53031A3C-9C68-4F72-8A2E-F3DCFE5AD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8" name="Picture 1762" descr="spacer">
          <a:extLst>
            <a:ext uri="{FF2B5EF4-FFF2-40B4-BE49-F238E27FC236}">
              <a16:creationId xmlns:a16="http://schemas.microsoft.com/office/drawing/2014/main" id="{124F6BBE-F9F9-4C4E-9D2A-E7914B3FB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79" name="Picture 1763" descr="spacer">
          <a:extLst>
            <a:ext uri="{FF2B5EF4-FFF2-40B4-BE49-F238E27FC236}">
              <a16:creationId xmlns:a16="http://schemas.microsoft.com/office/drawing/2014/main" id="{4C3C301A-DF26-4A29-AE6D-AADB46AF1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0" name="Picture 1764" descr="spacer">
          <a:extLst>
            <a:ext uri="{FF2B5EF4-FFF2-40B4-BE49-F238E27FC236}">
              <a16:creationId xmlns:a16="http://schemas.microsoft.com/office/drawing/2014/main" id="{A4D447C2-6C20-44F1-93B5-DCA9855B1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1" name="Picture 1765" descr="spacer">
          <a:extLst>
            <a:ext uri="{FF2B5EF4-FFF2-40B4-BE49-F238E27FC236}">
              <a16:creationId xmlns:a16="http://schemas.microsoft.com/office/drawing/2014/main" id="{D8915314-EE02-44D3-B141-73FE38EF6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2" name="Picture 7919" descr="spacer">
          <a:extLst>
            <a:ext uri="{FF2B5EF4-FFF2-40B4-BE49-F238E27FC236}">
              <a16:creationId xmlns:a16="http://schemas.microsoft.com/office/drawing/2014/main" id="{CC777B34-9AF6-4D68-8381-7961EAE11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3" name="Picture 7920" descr="spacer">
          <a:extLst>
            <a:ext uri="{FF2B5EF4-FFF2-40B4-BE49-F238E27FC236}">
              <a16:creationId xmlns:a16="http://schemas.microsoft.com/office/drawing/2014/main" id="{B6D1DCE7-BBB3-4104-8409-6A672E23E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4" name="Picture 7921" descr="spacer">
          <a:extLst>
            <a:ext uri="{FF2B5EF4-FFF2-40B4-BE49-F238E27FC236}">
              <a16:creationId xmlns:a16="http://schemas.microsoft.com/office/drawing/2014/main" id="{E831CAD6-BD5B-4436-A620-1B33B8519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5" name="Picture 7922" descr="spacer">
          <a:extLst>
            <a:ext uri="{FF2B5EF4-FFF2-40B4-BE49-F238E27FC236}">
              <a16:creationId xmlns:a16="http://schemas.microsoft.com/office/drawing/2014/main" id="{88C63507-68F4-45CA-BF04-3276464EC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6" name="Picture 7923" descr="spacer">
          <a:extLst>
            <a:ext uri="{FF2B5EF4-FFF2-40B4-BE49-F238E27FC236}">
              <a16:creationId xmlns:a16="http://schemas.microsoft.com/office/drawing/2014/main" id="{ACDD16F2-9CC5-4161-BABF-F9F6052A8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7" name="Picture 7924" descr="spacer">
          <a:extLst>
            <a:ext uri="{FF2B5EF4-FFF2-40B4-BE49-F238E27FC236}">
              <a16:creationId xmlns:a16="http://schemas.microsoft.com/office/drawing/2014/main" id="{005582AD-3EC1-4B51-8C82-04EC8C9C6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8" name="Picture 1252" descr="spacer">
          <a:extLst>
            <a:ext uri="{FF2B5EF4-FFF2-40B4-BE49-F238E27FC236}">
              <a16:creationId xmlns:a16="http://schemas.microsoft.com/office/drawing/2014/main" id="{6A304680-B3F4-4780-AE62-A0E67A011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89" name="Picture 1253" descr="spacer">
          <a:extLst>
            <a:ext uri="{FF2B5EF4-FFF2-40B4-BE49-F238E27FC236}">
              <a16:creationId xmlns:a16="http://schemas.microsoft.com/office/drawing/2014/main" id="{C3D19667-4967-47E2-BC09-51C4D7499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0" name="Picture 1406" descr="spacer">
          <a:extLst>
            <a:ext uri="{FF2B5EF4-FFF2-40B4-BE49-F238E27FC236}">
              <a16:creationId xmlns:a16="http://schemas.microsoft.com/office/drawing/2014/main" id="{AEAFC5FD-AC90-4B7F-92E0-5877CFE35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1" name="Picture 1407" descr="spacer">
          <a:extLst>
            <a:ext uri="{FF2B5EF4-FFF2-40B4-BE49-F238E27FC236}">
              <a16:creationId xmlns:a16="http://schemas.microsoft.com/office/drawing/2014/main" id="{E3D789BA-9A85-4418-9805-6EA01EBB0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2" name="Picture 1418" descr="spacer">
          <a:extLst>
            <a:ext uri="{FF2B5EF4-FFF2-40B4-BE49-F238E27FC236}">
              <a16:creationId xmlns:a16="http://schemas.microsoft.com/office/drawing/2014/main" id="{EB4C7172-00F1-41DC-A0E5-1B315E0FD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3" name="Picture 1419" descr="spacer">
          <a:extLst>
            <a:ext uri="{FF2B5EF4-FFF2-40B4-BE49-F238E27FC236}">
              <a16:creationId xmlns:a16="http://schemas.microsoft.com/office/drawing/2014/main" id="{A6817990-151E-4644-8C3E-12DF559E8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4" name="Picture 1750" descr="spacer">
          <a:extLst>
            <a:ext uri="{FF2B5EF4-FFF2-40B4-BE49-F238E27FC236}">
              <a16:creationId xmlns:a16="http://schemas.microsoft.com/office/drawing/2014/main" id="{51B1F349-C3FA-42CE-B73A-724C26616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5" name="Picture 1751" descr="spacer">
          <a:extLst>
            <a:ext uri="{FF2B5EF4-FFF2-40B4-BE49-F238E27FC236}">
              <a16:creationId xmlns:a16="http://schemas.microsoft.com/office/drawing/2014/main" id="{EDD3D8AC-4B07-4EC1-9F94-E0100DA11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6" name="Picture 1752" descr="spacer">
          <a:extLst>
            <a:ext uri="{FF2B5EF4-FFF2-40B4-BE49-F238E27FC236}">
              <a16:creationId xmlns:a16="http://schemas.microsoft.com/office/drawing/2014/main" id="{B7FF2592-6276-442D-9793-FBBBB50A7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7" name="Picture 1753" descr="spacer">
          <a:extLst>
            <a:ext uri="{FF2B5EF4-FFF2-40B4-BE49-F238E27FC236}">
              <a16:creationId xmlns:a16="http://schemas.microsoft.com/office/drawing/2014/main" id="{348662BD-5EC3-4C81-A2D0-3A9E03794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8" name="Picture 1754" descr="spacer">
          <a:extLst>
            <a:ext uri="{FF2B5EF4-FFF2-40B4-BE49-F238E27FC236}">
              <a16:creationId xmlns:a16="http://schemas.microsoft.com/office/drawing/2014/main" id="{F8958C33-7970-41CB-9BA2-9C9A4B57B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799" name="Picture 1755" descr="spacer">
          <a:extLst>
            <a:ext uri="{FF2B5EF4-FFF2-40B4-BE49-F238E27FC236}">
              <a16:creationId xmlns:a16="http://schemas.microsoft.com/office/drawing/2014/main" id="{9189D90E-8D0D-44CE-AF08-8F9EC0CD4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0" name="Picture 1756" descr="spacer">
          <a:extLst>
            <a:ext uri="{FF2B5EF4-FFF2-40B4-BE49-F238E27FC236}">
              <a16:creationId xmlns:a16="http://schemas.microsoft.com/office/drawing/2014/main" id="{4A75C26F-5101-4C05-8A08-1E2A56359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1" name="Picture 1757" descr="spacer">
          <a:extLst>
            <a:ext uri="{FF2B5EF4-FFF2-40B4-BE49-F238E27FC236}">
              <a16:creationId xmlns:a16="http://schemas.microsoft.com/office/drawing/2014/main" id="{C3AAC8C8-68EE-4084-B13A-AAE9DB0A6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2" name="Picture 1758" descr="spacer">
          <a:extLst>
            <a:ext uri="{FF2B5EF4-FFF2-40B4-BE49-F238E27FC236}">
              <a16:creationId xmlns:a16="http://schemas.microsoft.com/office/drawing/2014/main" id="{A14D0B7F-6CE1-45AD-B271-3B80A6C23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3" name="Picture 1759" descr="spacer">
          <a:extLst>
            <a:ext uri="{FF2B5EF4-FFF2-40B4-BE49-F238E27FC236}">
              <a16:creationId xmlns:a16="http://schemas.microsoft.com/office/drawing/2014/main" id="{008DB732-B519-4D56-AA7F-7AF21E89B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4" name="Picture 1760" descr="spacer">
          <a:extLst>
            <a:ext uri="{FF2B5EF4-FFF2-40B4-BE49-F238E27FC236}">
              <a16:creationId xmlns:a16="http://schemas.microsoft.com/office/drawing/2014/main" id="{0CDBB3C8-525A-46EA-9DCF-CF0C8A439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5" name="Picture 1761" descr="spacer">
          <a:extLst>
            <a:ext uri="{FF2B5EF4-FFF2-40B4-BE49-F238E27FC236}">
              <a16:creationId xmlns:a16="http://schemas.microsoft.com/office/drawing/2014/main" id="{AAB3B8EA-E535-4247-AC79-4370DC117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6" name="Picture 1762" descr="spacer">
          <a:extLst>
            <a:ext uri="{FF2B5EF4-FFF2-40B4-BE49-F238E27FC236}">
              <a16:creationId xmlns:a16="http://schemas.microsoft.com/office/drawing/2014/main" id="{6FB84BE1-85F9-44D3-AF44-7FC0C66D1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7" name="Picture 1763" descr="spacer">
          <a:extLst>
            <a:ext uri="{FF2B5EF4-FFF2-40B4-BE49-F238E27FC236}">
              <a16:creationId xmlns:a16="http://schemas.microsoft.com/office/drawing/2014/main" id="{EDB44789-D588-4E52-B617-945CF67BB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8" name="Picture 1764" descr="spacer">
          <a:extLst>
            <a:ext uri="{FF2B5EF4-FFF2-40B4-BE49-F238E27FC236}">
              <a16:creationId xmlns:a16="http://schemas.microsoft.com/office/drawing/2014/main" id="{7A6BB7E1-E69A-4357-ADBE-8FDD12F12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09" name="Picture 1765" descr="spacer">
          <a:extLst>
            <a:ext uri="{FF2B5EF4-FFF2-40B4-BE49-F238E27FC236}">
              <a16:creationId xmlns:a16="http://schemas.microsoft.com/office/drawing/2014/main" id="{353F2899-98EB-4DBD-9C8F-413146D8F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0" name="Picture 7919" descr="spacer">
          <a:extLst>
            <a:ext uri="{FF2B5EF4-FFF2-40B4-BE49-F238E27FC236}">
              <a16:creationId xmlns:a16="http://schemas.microsoft.com/office/drawing/2014/main" id="{05BD3FCA-F71F-49AA-BE98-F3F39074C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1" name="Picture 7920" descr="spacer">
          <a:extLst>
            <a:ext uri="{FF2B5EF4-FFF2-40B4-BE49-F238E27FC236}">
              <a16:creationId xmlns:a16="http://schemas.microsoft.com/office/drawing/2014/main" id="{54EF84B8-E5D3-4A2B-818F-D93D3283E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2" name="Picture 7921" descr="spacer">
          <a:extLst>
            <a:ext uri="{FF2B5EF4-FFF2-40B4-BE49-F238E27FC236}">
              <a16:creationId xmlns:a16="http://schemas.microsoft.com/office/drawing/2014/main" id="{18186FC6-F9F9-4958-8508-B18870CF5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3" name="Picture 7922" descr="spacer">
          <a:extLst>
            <a:ext uri="{FF2B5EF4-FFF2-40B4-BE49-F238E27FC236}">
              <a16:creationId xmlns:a16="http://schemas.microsoft.com/office/drawing/2014/main" id="{7F4D0B63-A910-4C7D-84AD-40B00AEDB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4" name="Picture 7923" descr="spacer">
          <a:extLst>
            <a:ext uri="{FF2B5EF4-FFF2-40B4-BE49-F238E27FC236}">
              <a16:creationId xmlns:a16="http://schemas.microsoft.com/office/drawing/2014/main" id="{105A362E-C5DF-46BC-B7FC-CE6DFA7E8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5" name="Picture 7924" descr="spacer">
          <a:extLst>
            <a:ext uri="{FF2B5EF4-FFF2-40B4-BE49-F238E27FC236}">
              <a16:creationId xmlns:a16="http://schemas.microsoft.com/office/drawing/2014/main" id="{962904CB-83BB-4CB5-B5FE-FDDD02597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6" name="Picture 1252" descr="spacer">
          <a:extLst>
            <a:ext uri="{FF2B5EF4-FFF2-40B4-BE49-F238E27FC236}">
              <a16:creationId xmlns:a16="http://schemas.microsoft.com/office/drawing/2014/main" id="{F0355D01-6C8B-4EEB-B3F7-57469EB46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7" name="Picture 1253" descr="spacer">
          <a:extLst>
            <a:ext uri="{FF2B5EF4-FFF2-40B4-BE49-F238E27FC236}">
              <a16:creationId xmlns:a16="http://schemas.microsoft.com/office/drawing/2014/main" id="{35F66511-35FE-4ECD-855F-E083E5322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8" name="Picture 1406" descr="spacer">
          <a:extLst>
            <a:ext uri="{FF2B5EF4-FFF2-40B4-BE49-F238E27FC236}">
              <a16:creationId xmlns:a16="http://schemas.microsoft.com/office/drawing/2014/main" id="{CC346F74-423A-4274-9974-8B63AA508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19" name="Picture 1407" descr="spacer">
          <a:extLst>
            <a:ext uri="{FF2B5EF4-FFF2-40B4-BE49-F238E27FC236}">
              <a16:creationId xmlns:a16="http://schemas.microsoft.com/office/drawing/2014/main" id="{2156AD75-25A4-4459-AC36-6798911AA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0" name="Picture 1418" descr="spacer">
          <a:extLst>
            <a:ext uri="{FF2B5EF4-FFF2-40B4-BE49-F238E27FC236}">
              <a16:creationId xmlns:a16="http://schemas.microsoft.com/office/drawing/2014/main" id="{ABD6A517-C78E-43C8-9E69-3CFBAE6D1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1" name="Picture 1419" descr="spacer">
          <a:extLst>
            <a:ext uri="{FF2B5EF4-FFF2-40B4-BE49-F238E27FC236}">
              <a16:creationId xmlns:a16="http://schemas.microsoft.com/office/drawing/2014/main" id="{EAE829D6-98E4-4EEB-83A3-B3BA911B3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2" name="Picture 1750" descr="spacer">
          <a:extLst>
            <a:ext uri="{FF2B5EF4-FFF2-40B4-BE49-F238E27FC236}">
              <a16:creationId xmlns:a16="http://schemas.microsoft.com/office/drawing/2014/main" id="{3A945DBB-879F-4C55-9A8A-C48DF8C58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3" name="Picture 1751" descr="spacer">
          <a:extLst>
            <a:ext uri="{FF2B5EF4-FFF2-40B4-BE49-F238E27FC236}">
              <a16:creationId xmlns:a16="http://schemas.microsoft.com/office/drawing/2014/main" id="{FBF77BD5-5229-4C29-A64E-6BD3E5B93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4" name="Picture 1752" descr="spacer">
          <a:extLst>
            <a:ext uri="{FF2B5EF4-FFF2-40B4-BE49-F238E27FC236}">
              <a16:creationId xmlns:a16="http://schemas.microsoft.com/office/drawing/2014/main" id="{DD59119D-537E-4ADF-A6A3-21B8FB46B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5" name="Picture 1753" descr="spacer">
          <a:extLst>
            <a:ext uri="{FF2B5EF4-FFF2-40B4-BE49-F238E27FC236}">
              <a16:creationId xmlns:a16="http://schemas.microsoft.com/office/drawing/2014/main" id="{55600965-5970-4DD8-B3E1-E6A561A06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6" name="Picture 1754" descr="spacer">
          <a:extLst>
            <a:ext uri="{FF2B5EF4-FFF2-40B4-BE49-F238E27FC236}">
              <a16:creationId xmlns:a16="http://schemas.microsoft.com/office/drawing/2014/main" id="{0809D863-D102-416B-B0E5-B96EF3942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7" name="Picture 1755" descr="spacer">
          <a:extLst>
            <a:ext uri="{FF2B5EF4-FFF2-40B4-BE49-F238E27FC236}">
              <a16:creationId xmlns:a16="http://schemas.microsoft.com/office/drawing/2014/main" id="{1DC74822-E682-41E8-AC72-7B623E20A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8" name="Picture 1756" descr="spacer">
          <a:extLst>
            <a:ext uri="{FF2B5EF4-FFF2-40B4-BE49-F238E27FC236}">
              <a16:creationId xmlns:a16="http://schemas.microsoft.com/office/drawing/2014/main" id="{5169AD36-332A-41F0-B7B6-93190E73E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29" name="Picture 1757" descr="spacer">
          <a:extLst>
            <a:ext uri="{FF2B5EF4-FFF2-40B4-BE49-F238E27FC236}">
              <a16:creationId xmlns:a16="http://schemas.microsoft.com/office/drawing/2014/main" id="{750F5B2A-8385-41D6-89EA-F7C476974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0" name="Picture 1758" descr="spacer">
          <a:extLst>
            <a:ext uri="{FF2B5EF4-FFF2-40B4-BE49-F238E27FC236}">
              <a16:creationId xmlns:a16="http://schemas.microsoft.com/office/drawing/2014/main" id="{27580211-4BA8-4B5F-A813-945D954A1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1" name="Picture 1759" descr="spacer">
          <a:extLst>
            <a:ext uri="{FF2B5EF4-FFF2-40B4-BE49-F238E27FC236}">
              <a16:creationId xmlns:a16="http://schemas.microsoft.com/office/drawing/2014/main" id="{A9205226-5C1E-4E13-B547-62AF7E0F3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2" name="Picture 1760" descr="spacer">
          <a:extLst>
            <a:ext uri="{FF2B5EF4-FFF2-40B4-BE49-F238E27FC236}">
              <a16:creationId xmlns:a16="http://schemas.microsoft.com/office/drawing/2014/main" id="{215C1891-9CC4-4C36-A7AF-35991FF5A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3" name="Picture 1761" descr="spacer">
          <a:extLst>
            <a:ext uri="{FF2B5EF4-FFF2-40B4-BE49-F238E27FC236}">
              <a16:creationId xmlns:a16="http://schemas.microsoft.com/office/drawing/2014/main" id="{14D6A4D9-0D9D-4370-94FA-96538CDD2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4" name="Picture 1762" descr="spacer">
          <a:extLst>
            <a:ext uri="{FF2B5EF4-FFF2-40B4-BE49-F238E27FC236}">
              <a16:creationId xmlns:a16="http://schemas.microsoft.com/office/drawing/2014/main" id="{54B6754C-BBD5-48F2-A5AE-F2B78596D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5" name="Picture 1763" descr="spacer">
          <a:extLst>
            <a:ext uri="{FF2B5EF4-FFF2-40B4-BE49-F238E27FC236}">
              <a16:creationId xmlns:a16="http://schemas.microsoft.com/office/drawing/2014/main" id="{59CF257C-AB20-44D3-80F8-BAE746E54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6" name="Picture 1764" descr="spacer">
          <a:extLst>
            <a:ext uri="{FF2B5EF4-FFF2-40B4-BE49-F238E27FC236}">
              <a16:creationId xmlns:a16="http://schemas.microsoft.com/office/drawing/2014/main" id="{62801325-CACF-41C9-B6EE-D9A1094A4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7" name="Picture 1765" descr="spacer">
          <a:extLst>
            <a:ext uri="{FF2B5EF4-FFF2-40B4-BE49-F238E27FC236}">
              <a16:creationId xmlns:a16="http://schemas.microsoft.com/office/drawing/2014/main" id="{E875AFCE-B668-4055-B574-026B25853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8" name="Picture 7919" descr="spacer">
          <a:extLst>
            <a:ext uri="{FF2B5EF4-FFF2-40B4-BE49-F238E27FC236}">
              <a16:creationId xmlns:a16="http://schemas.microsoft.com/office/drawing/2014/main" id="{550E46A5-D6C3-47F7-8CC7-2EBA28CB8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39" name="Picture 7920" descr="spacer">
          <a:extLst>
            <a:ext uri="{FF2B5EF4-FFF2-40B4-BE49-F238E27FC236}">
              <a16:creationId xmlns:a16="http://schemas.microsoft.com/office/drawing/2014/main" id="{8FC9CD29-3A87-44FF-B426-ABF68633F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0" name="Picture 7921" descr="spacer">
          <a:extLst>
            <a:ext uri="{FF2B5EF4-FFF2-40B4-BE49-F238E27FC236}">
              <a16:creationId xmlns:a16="http://schemas.microsoft.com/office/drawing/2014/main" id="{E2F54520-31DA-425F-B013-90D436B41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1" name="Picture 7922" descr="spacer">
          <a:extLst>
            <a:ext uri="{FF2B5EF4-FFF2-40B4-BE49-F238E27FC236}">
              <a16:creationId xmlns:a16="http://schemas.microsoft.com/office/drawing/2014/main" id="{AABC7257-9F3A-4362-ADE0-DE8557D6F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2" name="Picture 7923" descr="spacer">
          <a:extLst>
            <a:ext uri="{FF2B5EF4-FFF2-40B4-BE49-F238E27FC236}">
              <a16:creationId xmlns:a16="http://schemas.microsoft.com/office/drawing/2014/main" id="{5AF990AB-B769-46D4-8149-D8F7E642D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3" name="Picture 7924" descr="spacer">
          <a:extLst>
            <a:ext uri="{FF2B5EF4-FFF2-40B4-BE49-F238E27FC236}">
              <a16:creationId xmlns:a16="http://schemas.microsoft.com/office/drawing/2014/main" id="{208BAFE2-C63F-4763-8F46-3DA8A7D52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4" name="Picture 1252" descr="spacer">
          <a:extLst>
            <a:ext uri="{FF2B5EF4-FFF2-40B4-BE49-F238E27FC236}">
              <a16:creationId xmlns:a16="http://schemas.microsoft.com/office/drawing/2014/main" id="{DB4D1F57-7F8C-4F6C-8747-ED232682E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5" name="Picture 1253" descr="spacer">
          <a:extLst>
            <a:ext uri="{FF2B5EF4-FFF2-40B4-BE49-F238E27FC236}">
              <a16:creationId xmlns:a16="http://schemas.microsoft.com/office/drawing/2014/main" id="{9D8A27F9-0B86-4304-A2D8-0F3FB41E4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59141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6" name="Picture 1406" descr="spacer">
          <a:extLst>
            <a:ext uri="{FF2B5EF4-FFF2-40B4-BE49-F238E27FC236}">
              <a16:creationId xmlns:a16="http://schemas.microsoft.com/office/drawing/2014/main" id="{44ADDAC3-8ADE-485E-9409-27DBEC66C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7" name="Picture 1407" descr="spacer">
          <a:extLst>
            <a:ext uri="{FF2B5EF4-FFF2-40B4-BE49-F238E27FC236}">
              <a16:creationId xmlns:a16="http://schemas.microsoft.com/office/drawing/2014/main" id="{C759F61B-EBE1-475E-B79F-583A2AFC5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8" name="Picture 1418" descr="spacer">
          <a:extLst>
            <a:ext uri="{FF2B5EF4-FFF2-40B4-BE49-F238E27FC236}">
              <a16:creationId xmlns:a16="http://schemas.microsoft.com/office/drawing/2014/main" id="{728C6714-C238-4A6B-BB63-BD4A451A7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49" name="Picture 1419" descr="spacer">
          <a:extLst>
            <a:ext uri="{FF2B5EF4-FFF2-40B4-BE49-F238E27FC236}">
              <a16:creationId xmlns:a16="http://schemas.microsoft.com/office/drawing/2014/main" id="{CCCF952C-870C-4CC9-BF66-51DA990B4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0" name="Picture 1750" descr="spacer">
          <a:extLst>
            <a:ext uri="{FF2B5EF4-FFF2-40B4-BE49-F238E27FC236}">
              <a16:creationId xmlns:a16="http://schemas.microsoft.com/office/drawing/2014/main" id="{10F9802B-9C6A-4B6B-8881-78B81A0A9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1" name="Picture 1751" descr="spacer">
          <a:extLst>
            <a:ext uri="{FF2B5EF4-FFF2-40B4-BE49-F238E27FC236}">
              <a16:creationId xmlns:a16="http://schemas.microsoft.com/office/drawing/2014/main" id="{845CA1A5-4419-45B7-AC32-4D0489025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2" name="Picture 1752" descr="spacer">
          <a:extLst>
            <a:ext uri="{FF2B5EF4-FFF2-40B4-BE49-F238E27FC236}">
              <a16:creationId xmlns:a16="http://schemas.microsoft.com/office/drawing/2014/main" id="{D24E5F64-8195-467B-81C0-31DC97FA5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3" name="Picture 1753" descr="spacer">
          <a:extLst>
            <a:ext uri="{FF2B5EF4-FFF2-40B4-BE49-F238E27FC236}">
              <a16:creationId xmlns:a16="http://schemas.microsoft.com/office/drawing/2014/main" id="{877FC299-F981-4CFE-9DCF-7D4D2CC0B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4" name="Picture 1754" descr="spacer">
          <a:extLst>
            <a:ext uri="{FF2B5EF4-FFF2-40B4-BE49-F238E27FC236}">
              <a16:creationId xmlns:a16="http://schemas.microsoft.com/office/drawing/2014/main" id="{F28CE647-A869-4DF3-A1E7-EB7C536C5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5" name="Picture 1755" descr="spacer">
          <a:extLst>
            <a:ext uri="{FF2B5EF4-FFF2-40B4-BE49-F238E27FC236}">
              <a16:creationId xmlns:a16="http://schemas.microsoft.com/office/drawing/2014/main" id="{4D72E6F4-329A-45E5-91CF-D17419430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6" name="Picture 1756" descr="spacer">
          <a:extLst>
            <a:ext uri="{FF2B5EF4-FFF2-40B4-BE49-F238E27FC236}">
              <a16:creationId xmlns:a16="http://schemas.microsoft.com/office/drawing/2014/main" id="{73E1CA04-1CB3-45E0-A43C-53561B478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7" name="Picture 1757" descr="spacer">
          <a:extLst>
            <a:ext uri="{FF2B5EF4-FFF2-40B4-BE49-F238E27FC236}">
              <a16:creationId xmlns:a16="http://schemas.microsoft.com/office/drawing/2014/main" id="{835A9D98-AD2C-43DB-A7D0-D0B84A913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8" name="Picture 1758" descr="spacer">
          <a:extLst>
            <a:ext uri="{FF2B5EF4-FFF2-40B4-BE49-F238E27FC236}">
              <a16:creationId xmlns:a16="http://schemas.microsoft.com/office/drawing/2014/main" id="{C9E25007-C8A3-4D03-AEC4-A15855A88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59" name="Picture 1759" descr="spacer">
          <a:extLst>
            <a:ext uri="{FF2B5EF4-FFF2-40B4-BE49-F238E27FC236}">
              <a16:creationId xmlns:a16="http://schemas.microsoft.com/office/drawing/2014/main" id="{F5A275F7-C990-49C0-9089-26757971A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0" name="Picture 1760" descr="spacer">
          <a:extLst>
            <a:ext uri="{FF2B5EF4-FFF2-40B4-BE49-F238E27FC236}">
              <a16:creationId xmlns:a16="http://schemas.microsoft.com/office/drawing/2014/main" id="{82F67FD3-A8F0-44E5-900D-702FC4FF2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1" name="Picture 1761" descr="spacer">
          <a:extLst>
            <a:ext uri="{FF2B5EF4-FFF2-40B4-BE49-F238E27FC236}">
              <a16:creationId xmlns:a16="http://schemas.microsoft.com/office/drawing/2014/main" id="{CA7A03FA-3CDE-4694-8F45-9DB72B8EA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2" name="Picture 1762" descr="spacer">
          <a:extLst>
            <a:ext uri="{FF2B5EF4-FFF2-40B4-BE49-F238E27FC236}">
              <a16:creationId xmlns:a16="http://schemas.microsoft.com/office/drawing/2014/main" id="{E4E8EB52-6BFB-4E3D-84A6-81A1DC00F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3" name="Picture 1763" descr="spacer">
          <a:extLst>
            <a:ext uri="{FF2B5EF4-FFF2-40B4-BE49-F238E27FC236}">
              <a16:creationId xmlns:a16="http://schemas.microsoft.com/office/drawing/2014/main" id="{9BF64FE3-668F-44B2-8FB3-99999B86D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4" name="Picture 1764" descr="spacer">
          <a:extLst>
            <a:ext uri="{FF2B5EF4-FFF2-40B4-BE49-F238E27FC236}">
              <a16:creationId xmlns:a16="http://schemas.microsoft.com/office/drawing/2014/main" id="{A27631D2-9728-4566-BF02-6FB1F63E6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5" name="Picture 1765" descr="spacer">
          <a:extLst>
            <a:ext uri="{FF2B5EF4-FFF2-40B4-BE49-F238E27FC236}">
              <a16:creationId xmlns:a16="http://schemas.microsoft.com/office/drawing/2014/main" id="{D83D889C-688E-4B44-9D23-5A10EF468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6" name="Picture 7919" descr="spacer">
          <a:extLst>
            <a:ext uri="{FF2B5EF4-FFF2-40B4-BE49-F238E27FC236}">
              <a16:creationId xmlns:a16="http://schemas.microsoft.com/office/drawing/2014/main" id="{E32C8743-A554-4E09-878F-8BAFAE86F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7" name="Picture 7920" descr="spacer">
          <a:extLst>
            <a:ext uri="{FF2B5EF4-FFF2-40B4-BE49-F238E27FC236}">
              <a16:creationId xmlns:a16="http://schemas.microsoft.com/office/drawing/2014/main" id="{C99F3202-8DC2-451F-9EB9-2095EF3F2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8" name="Picture 7921" descr="spacer">
          <a:extLst>
            <a:ext uri="{FF2B5EF4-FFF2-40B4-BE49-F238E27FC236}">
              <a16:creationId xmlns:a16="http://schemas.microsoft.com/office/drawing/2014/main" id="{ED8F4916-1351-49B9-BA31-933DAB49C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69" name="Picture 7922" descr="spacer">
          <a:extLst>
            <a:ext uri="{FF2B5EF4-FFF2-40B4-BE49-F238E27FC236}">
              <a16:creationId xmlns:a16="http://schemas.microsoft.com/office/drawing/2014/main" id="{6595E60B-B833-4512-B5B0-35CED6F61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0" name="Picture 7923" descr="spacer">
          <a:extLst>
            <a:ext uri="{FF2B5EF4-FFF2-40B4-BE49-F238E27FC236}">
              <a16:creationId xmlns:a16="http://schemas.microsoft.com/office/drawing/2014/main" id="{8AF180FA-7800-43CA-BAE2-92C5592FA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1" name="Picture 7924" descr="spacer">
          <a:extLst>
            <a:ext uri="{FF2B5EF4-FFF2-40B4-BE49-F238E27FC236}">
              <a16:creationId xmlns:a16="http://schemas.microsoft.com/office/drawing/2014/main" id="{C24802DE-8BC1-4549-962E-6A40558A3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2" name="Picture 1252" descr="spacer">
          <a:extLst>
            <a:ext uri="{FF2B5EF4-FFF2-40B4-BE49-F238E27FC236}">
              <a16:creationId xmlns:a16="http://schemas.microsoft.com/office/drawing/2014/main" id="{BE24F957-5B71-4EF3-9167-B07B512CB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3" name="Picture 1253" descr="spacer">
          <a:extLst>
            <a:ext uri="{FF2B5EF4-FFF2-40B4-BE49-F238E27FC236}">
              <a16:creationId xmlns:a16="http://schemas.microsoft.com/office/drawing/2014/main" id="{5FB220B8-3B12-4247-9870-25266BCEE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4" name="Picture 1406" descr="spacer">
          <a:extLst>
            <a:ext uri="{FF2B5EF4-FFF2-40B4-BE49-F238E27FC236}">
              <a16:creationId xmlns:a16="http://schemas.microsoft.com/office/drawing/2014/main" id="{8EBB0D44-2D24-4007-862D-9D93168D9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5" name="Picture 1407" descr="spacer">
          <a:extLst>
            <a:ext uri="{FF2B5EF4-FFF2-40B4-BE49-F238E27FC236}">
              <a16:creationId xmlns:a16="http://schemas.microsoft.com/office/drawing/2014/main" id="{657863BF-1F86-47B7-8D12-B3BFBA9D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6" name="Picture 1418" descr="spacer">
          <a:extLst>
            <a:ext uri="{FF2B5EF4-FFF2-40B4-BE49-F238E27FC236}">
              <a16:creationId xmlns:a16="http://schemas.microsoft.com/office/drawing/2014/main" id="{9E9AAADB-C06D-49CF-A351-EF9885EE2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7" name="Picture 1419" descr="spacer">
          <a:extLst>
            <a:ext uri="{FF2B5EF4-FFF2-40B4-BE49-F238E27FC236}">
              <a16:creationId xmlns:a16="http://schemas.microsoft.com/office/drawing/2014/main" id="{E0781EBC-ACC7-4DC7-8797-7EB9C727D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8" name="Picture 1750" descr="spacer">
          <a:extLst>
            <a:ext uri="{FF2B5EF4-FFF2-40B4-BE49-F238E27FC236}">
              <a16:creationId xmlns:a16="http://schemas.microsoft.com/office/drawing/2014/main" id="{F2957806-9BBF-4A6A-A09D-B3D9B5FB1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79" name="Picture 1751" descr="spacer">
          <a:extLst>
            <a:ext uri="{FF2B5EF4-FFF2-40B4-BE49-F238E27FC236}">
              <a16:creationId xmlns:a16="http://schemas.microsoft.com/office/drawing/2014/main" id="{9C2BB654-F1CD-44EA-B32C-9384C7761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0" name="Picture 1752" descr="spacer">
          <a:extLst>
            <a:ext uri="{FF2B5EF4-FFF2-40B4-BE49-F238E27FC236}">
              <a16:creationId xmlns:a16="http://schemas.microsoft.com/office/drawing/2014/main" id="{9529CEEC-2456-4677-8CB6-0DC10DBB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1" name="Picture 1753" descr="spacer">
          <a:extLst>
            <a:ext uri="{FF2B5EF4-FFF2-40B4-BE49-F238E27FC236}">
              <a16:creationId xmlns:a16="http://schemas.microsoft.com/office/drawing/2014/main" id="{681F77BE-5E91-4568-80FB-48E3D1566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2" name="Picture 1754" descr="spacer">
          <a:extLst>
            <a:ext uri="{FF2B5EF4-FFF2-40B4-BE49-F238E27FC236}">
              <a16:creationId xmlns:a16="http://schemas.microsoft.com/office/drawing/2014/main" id="{089F17B8-F85A-4630-B080-03869FAAF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3" name="Picture 1755" descr="spacer">
          <a:extLst>
            <a:ext uri="{FF2B5EF4-FFF2-40B4-BE49-F238E27FC236}">
              <a16:creationId xmlns:a16="http://schemas.microsoft.com/office/drawing/2014/main" id="{10C149C5-C065-406F-ACFD-ECC18075A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4" name="Picture 1756" descr="spacer">
          <a:extLst>
            <a:ext uri="{FF2B5EF4-FFF2-40B4-BE49-F238E27FC236}">
              <a16:creationId xmlns:a16="http://schemas.microsoft.com/office/drawing/2014/main" id="{A2F92C89-3250-4189-99C5-AF6744A69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5" name="Picture 1757" descr="spacer">
          <a:extLst>
            <a:ext uri="{FF2B5EF4-FFF2-40B4-BE49-F238E27FC236}">
              <a16:creationId xmlns:a16="http://schemas.microsoft.com/office/drawing/2014/main" id="{D5105644-CA25-42C3-B39B-03E32C3DF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6" name="Picture 1758" descr="spacer">
          <a:extLst>
            <a:ext uri="{FF2B5EF4-FFF2-40B4-BE49-F238E27FC236}">
              <a16:creationId xmlns:a16="http://schemas.microsoft.com/office/drawing/2014/main" id="{D9F00175-D9DA-4723-A620-284B5EA7C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7" name="Picture 1759" descr="spacer">
          <a:extLst>
            <a:ext uri="{FF2B5EF4-FFF2-40B4-BE49-F238E27FC236}">
              <a16:creationId xmlns:a16="http://schemas.microsoft.com/office/drawing/2014/main" id="{10BBC85C-153B-4946-9182-EDB5F88E1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8" name="Picture 1760" descr="spacer">
          <a:extLst>
            <a:ext uri="{FF2B5EF4-FFF2-40B4-BE49-F238E27FC236}">
              <a16:creationId xmlns:a16="http://schemas.microsoft.com/office/drawing/2014/main" id="{4A925B24-8EB1-4C62-96CD-32D3E3861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89" name="Picture 1761" descr="spacer">
          <a:extLst>
            <a:ext uri="{FF2B5EF4-FFF2-40B4-BE49-F238E27FC236}">
              <a16:creationId xmlns:a16="http://schemas.microsoft.com/office/drawing/2014/main" id="{F58DE112-4496-4741-BB51-D1A176A13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0" name="Picture 1762" descr="spacer">
          <a:extLst>
            <a:ext uri="{FF2B5EF4-FFF2-40B4-BE49-F238E27FC236}">
              <a16:creationId xmlns:a16="http://schemas.microsoft.com/office/drawing/2014/main" id="{54A197F2-4A57-40A5-BA0A-E5A37A3C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1" name="Picture 1763" descr="spacer">
          <a:extLst>
            <a:ext uri="{FF2B5EF4-FFF2-40B4-BE49-F238E27FC236}">
              <a16:creationId xmlns:a16="http://schemas.microsoft.com/office/drawing/2014/main" id="{CCA0F8AA-544E-44A4-81DD-1B54F6117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2" name="Picture 1764" descr="spacer">
          <a:extLst>
            <a:ext uri="{FF2B5EF4-FFF2-40B4-BE49-F238E27FC236}">
              <a16:creationId xmlns:a16="http://schemas.microsoft.com/office/drawing/2014/main" id="{620CCEBE-DDAD-431D-B668-689B7398A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3" name="Picture 1765" descr="spacer">
          <a:extLst>
            <a:ext uri="{FF2B5EF4-FFF2-40B4-BE49-F238E27FC236}">
              <a16:creationId xmlns:a16="http://schemas.microsoft.com/office/drawing/2014/main" id="{87F120D9-B05D-485E-A1D5-93C7B2C0E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4" name="Picture 7919" descr="spacer">
          <a:extLst>
            <a:ext uri="{FF2B5EF4-FFF2-40B4-BE49-F238E27FC236}">
              <a16:creationId xmlns:a16="http://schemas.microsoft.com/office/drawing/2014/main" id="{47F28E8A-2CCF-4F2F-B2F7-0FB1AE99D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5" name="Picture 7920" descr="spacer">
          <a:extLst>
            <a:ext uri="{FF2B5EF4-FFF2-40B4-BE49-F238E27FC236}">
              <a16:creationId xmlns:a16="http://schemas.microsoft.com/office/drawing/2014/main" id="{8EF1E3B3-2C0B-4887-A9B4-6B54077BA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6" name="Picture 7921" descr="spacer">
          <a:extLst>
            <a:ext uri="{FF2B5EF4-FFF2-40B4-BE49-F238E27FC236}">
              <a16:creationId xmlns:a16="http://schemas.microsoft.com/office/drawing/2014/main" id="{6139F7A1-739A-4582-906E-7E4DEDAE2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7" name="Picture 7922" descr="spacer">
          <a:extLst>
            <a:ext uri="{FF2B5EF4-FFF2-40B4-BE49-F238E27FC236}">
              <a16:creationId xmlns:a16="http://schemas.microsoft.com/office/drawing/2014/main" id="{D8A6EF80-95B4-45AA-A7B7-555797233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8" name="Picture 7923" descr="spacer">
          <a:extLst>
            <a:ext uri="{FF2B5EF4-FFF2-40B4-BE49-F238E27FC236}">
              <a16:creationId xmlns:a16="http://schemas.microsoft.com/office/drawing/2014/main" id="{DF7CB95D-BD2E-4AFF-A89A-F28A96CEA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899" name="Picture 7924" descr="spacer">
          <a:extLst>
            <a:ext uri="{FF2B5EF4-FFF2-40B4-BE49-F238E27FC236}">
              <a16:creationId xmlns:a16="http://schemas.microsoft.com/office/drawing/2014/main" id="{2F088891-67BC-4D03-B835-7D3E0B404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0" name="Picture 1252" descr="spacer">
          <a:extLst>
            <a:ext uri="{FF2B5EF4-FFF2-40B4-BE49-F238E27FC236}">
              <a16:creationId xmlns:a16="http://schemas.microsoft.com/office/drawing/2014/main" id="{F55418DB-99C2-449D-8C85-ADC64DBC8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1" name="Picture 1253" descr="spacer">
          <a:extLst>
            <a:ext uri="{FF2B5EF4-FFF2-40B4-BE49-F238E27FC236}">
              <a16:creationId xmlns:a16="http://schemas.microsoft.com/office/drawing/2014/main" id="{7641D484-7FFD-414B-89EA-DC454EF5D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2" name="Picture 1406" descr="spacer">
          <a:extLst>
            <a:ext uri="{FF2B5EF4-FFF2-40B4-BE49-F238E27FC236}">
              <a16:creationId xmlns:a16="http://schemas.microsoft.com/office/drawing/2014/main" id="{69FC906F-5F30-41B3-B559-BF1464157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3" name="Picture 1407" descr="spacer">
          <a:extLst>
            <a:ext uri="{FF2B5EF4-FFF2-40B4-BE49-F238E27FC236}">
              <a16:creationId xmlns:a16="http://schemas.microsoft.com/office/drawing/2014/main" id="{C6F09E1D-1C9C-4698-8E96-F49490FAD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4" name="Picture 1418" descr="spacer">
          <a:extLst>
            <a:ext uri="{FF2B5EF4-FFF2-40B4-BE49-F238E27FC236}">
              <a16:creationId xmlns:a16="http://schemas.microsoft.com/office/drawing/2014/main" id="{93CD75C7-00CF-4EF0-87F5-770F3EA6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5" name="Picture 1419" descr="spacer">
          <a:extLst>
            <a:ext uri="{FF2B5EF4-FFF2-40B4-BE49-F238E27FC236}">
              <a16:creationId xmlns:a16="http://schemas.microsoft.com/office/drawing/2014/main" id="{67E52423-3861-46BA-BEA4-8335C29AF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6" name="Picture 1750" descr="spacer">
          <a:extLst>
            <a:ext uri="{FF2B5EF4-FFF2-40B4-BE49-F238E27FC236}">
              <a16:creationId xmlns:a16="http://schemas.microsoft.com/office/drawing/2014/main" id="{F90B4CBA-E97D-4309-839B-1B8360999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7" name="Picture 1751" descr="spacer">
          <a:extLst>
            <a:ext uri="{FF2B5EF4-FFF2-40B4-BE49-F238E27FC236}">
              <a16:creationId xmlns:a16="http://schemas.microsoft.com/office/drawing/2014/main" id="{B056B72D-A34B-4FAB-B1E8-244C4DBB8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8" name="Picture 1752" descr="spacer">
          <a:extLst>
            <a:ext uri="{FF2B5EF4-FFF2-40B4-BE49-F238E27FC236}">
              <a16:creationId xmlns:a16="http://schemas.microsoft.com/office/drawing/2014/main" id="{2A4A2B5A-EE2B-46E5-8BC6-0C004B5F1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09" name="Picture 1753" descr="spacer">
          <a:extLst>
            <a:ext uri="{FF2B5EF4-FFF2-40B4-BE49-F238E27FC236}">
              <a16:creationId xmlns:a16="http://schemas.microsoft.com/office/drawing/2014/main" id="{4C5102F6-AC7B-4938-A60A-48290AC5A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0" name="Picture 1754" descr="spacer">
          <a:extLst>
            <a:ext uri="{FF2B5EF4-FFF2-40B4-BE49-F238E27FC236}">
              <a16:creationId xmlns:a16="http://schemas.microsoft.com/office/drawing/2014/main" id="{FC489FD4-F89D-4F17-ABA1-13E5EA511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1" name="Picture 1755" descr="spacer">
          <a:extLst>
            <a:ext uri="{FF2B5EF4-FFF2-40B4-BE49-F238E27FC236}">
              <a16:creationId xmlns:a16="http://schemas.microsoft.com/office/drawing/2014/main" id="{5170BCA4-9B1B-47A4-BF33-8074B787C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2" name="Picture 1756" descr="spacer">
          <a:extLst>
            <a:ext uri="{FF2B5EF4-FFF2-40B4-BE49-F238E27FC236}">
              <a16:creationId xmlns:a16="http://schemas.microsoft.com/office/drawing/2014/main" id="{9E9EF6B5-CF64-46F0-A25F-2A3FF837A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3" name="Picture 1757" descr="spacer">
          <a:extLst>
            <a:ext uri="{FF2B5EF4-FFF2-40B4-BE49-F238E27FC236}">
              <a16:creationId xmlns:a16="http://schemas.microsoft.com/office/drawing/2014/main" id="{E290EA15-0C89-4D65-9170-801368F4A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4" name="Picture 1758" descr="spacer">
          <a:extLst>
            <a:ext uri="{FF2B5EF4-FFF2-40B4-BE49-F238E27FC236}">
              <a16:creationId xmlns:a16="http://schemas.microsoft.com/office/drawing/2014/main" id="{49DF73F7-4520-4653-BE67-CD58F33EB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5" name="Picture 1759" descr="spacer">
          <a:extLst>
            <a:ext uri="{FF2B5EF4-FFF2-40B4-BE49-F238E27FC236}">
              <a16:creationId xmlns:a16="http://schemas.microsoft.com/office/drawing/2014/main" id="{32BE6F44-90DC-4516-8C0F-6392F2672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6" name="Picture 1760" descr="spacer">
          <a:extLst>
            <a:ext uri="{FF2B5EF4-FFF2-40B4-BE49-F238E27FC236}">
              <a16:creationId xmlns:a16="http://schemas.microsoft.com/office/drawing/2014/main" id="{55384427-675D-443D-94ED-9C00E0070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7" name="Picture 1761" descr="spacer">
          <a:extLst>
            <a:ext uri="{FF2B5EF4-FFF2-40B4-BE49-F238E27FC236}">
              <a16:creationId xmlns:a16="http://schemas.microsoft.com/office/drawing/2014/main" id="{6AA56508-13C7-4F13-857D-5574BFBCE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8" name="Picture 1762" descr="spacer">
          <a:extLst>
            <a:ext uri="{FF2B5EF4-FFF2-40B4-BE49-F238E27FC236}">
              <a16:creationId xmlns:a16="http://schemas.microsoft.com/office/drawing/2014/main" id="{77D8592B-9D55-45BB-ACD5-63C00D2E2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19" name="Picture 1763" descr="spacer">
          <a:extLst>
            <a:ext uri="{FF2B5EF4-FFF2-40B4-BE49-F238E27FC236}">
              <a16:creationId xmlns:a16="http://schemas.microsoft.com/office/drawing/2014/main" id="{87519B7F-5FA8-4773-9C62-8DFF00383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0" name="Picture 1764" descr="spacer">
          <a:extLst>
            <a:ext uri="{FF2B5EF4-FFF2-40B4-BE49-F238E27FC236}">
              <a16:creationId xmlns:a16="http://schemas.microsoft.com/office/drawing/2014/main" id="{0246A974-3405-40E1-9E51-64E6901BA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1" name="Picture 1765" descr="spacer">
          <a:extLst>
            <a:ext uri="{FF2B5EF4-FFF2-40B4-BE49-F238E27FC236}">
              <a16:creationId xmlns:a16="http://schemas.microsoft.com/office/drawing/2014/main" id="{48A92073-36E7-42D0-9120-AF63ADFED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2" name="Picture 7919" descr="spacer">
          <a:extLst>
            <a:ext uri="{FF2B5EF4-FFF2-40B4-BE49-F238E27FC236}">
              <a16:creationId xmlns:a16="http://schemas.microsoft.com/office/drawing/2014/main" id="{E35688AB-7728-4385-B6D0-26526C771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3" name="Picture 7920" descr="spacer">
          <a:extLst>
            <a:ext uri="{FF2B5EF4-FFF2-40B4-BE49-F238E27FC236}">
              <a16:creationId xmlns:a16="http://schemas.microsoft.com/office/drawing/2014/main" id="{8AE5877A-D072-4780-80E6-E906E6AD4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4" name="Picture 7921" descr="spacer">
          <a:extLst>
            <a:ext uri="{FF2B5EF4-FFF2-40B4-BE49-F238E27FC236}">
              <a16:creationId xmlns:a16="http://schemas.microsoft.com/office/drawing/2014/main" id="{FEB2A9AD-E15E-409E-B660-0EF7624C4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5" name="Picture 7922" descr="spacer">
          <a:extLst>
            <a:ext uri="{FF2B5EF4-FFF2-40B4-BE49-F238E27FC236}">
              <a16:creationId xmlns:a16="http://schemas.microsoft.com/office/drawing/2014/main" id="{C30EE7A7-D325-4B1D-84CD-BE5D59FF5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6" name="Picture 7923" descr="spacer">
          <a:extLst>
            <a:ext uri="{FF2B5EF4-FFF2-40B4-BE49-F238E27FC236}">
              <a16:creationId xmlns:a16="http://schemas.microsoft.com/office/drawing/2014/main" id="{9896F05B-D4F3-481D-AC35-12D454FED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7" name="Picture 7924" descr="spacer">
          <a:extLst>
            <a:ext uri="{FF2B5EF4-FFF2-40B4-BE49-F238E27FC236}">
              <a16:creationId xmlns:a16="http://schemas.microsoft.com/office/drawing/2014/main" id="{88A3F3D2-AD78-4920-A4FA-F0086CA1F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8" name="Picture 1252" descr="spacer">
          <a:extLst>
            <a:ext uri="{FF2B5EF4-FFF2-40B4-BE49-F238E27FC236}">
              <a16:creationId xmlns:a16="http://schemas.microsoft.com/office/drawing/2014/main" id="{7A30BB4F-A773-490B-8B88-881603D7A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29" name="Picture 1253" descr="spacer">
          <a:extLst>
            <a:ext uri="{FF2B5EF4-FFF2-40B4-BE49-F238E27FC236}">
              <a16:creationId xmlns:a16="http://schemas.microsoft.com/office/drawing/2014/main" id="{2E66CB9F-3F34-453D-AD9F-937B4E594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0" name="Picture 1406" descr="spacer">
          <a:extLst>
            <a:ext uri="{FF2B5EF4-FFF2-40B4-BE49-F238E27FC236}">
              <a16:creationId xmlns:a16="http://schemas.microsoft.com/office/drawing/2014/main" id="{9EB6315A-5193-4EC4-ABD7-0AD6E5A84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1" name="Picture 1407" descr="spacer">
          <a:extLst>
            <a:ext uri="{FF2B5EF4-FFF2-40B4-BE49-F238E27FC236}">
              <a16:creationId xmlns:a16="http://schemas.microsoft.com/office/drawing/2014/main" id="{810F1C8D-D06A-4A82-982D-7C06EB724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2" name="Picture 1418" descr="spacer">
          <a:extLst>
            <a:ext uri="{FF2B5EF4-FFF2-40B4-BE49-F238E27FC236}">
              <a16:creationId xmlns:a16="http://schemas.microsoft.com/office/drawing/2014/main" id="{D4EE0EA3-2FA4-47EF-8BB1-4FA2976EE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3" name="Picture 1419" descr="spacer">
          <a:extLst>
            <a:ext uri="{FF2B5EF4-FFF2-40B4-BE49-F238E27FC236}">
              <a16:creationId xmlns:a16="http://schemas.microsoft.com/office/drawing/2014/main" id="{8DFC64BD-7C48-482F-B9DF-71E6BABAA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4" name="Picture 1750" descr="spacer">
          <a:extLst>
            <a:ext uri="{FF2B5EF4-FFF2-40B4-BE49-F238E27FC236}">
              <a16:creationId xmlns:a16="http://schemas.microsoft.com/office/drawing/2014/main" id="{179DD2D5-4645-45B9-9D4F-33C9A853D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5" name="Picture 1751" descr="spacer">
          <a:extLst>
            <a:ext uri="{FF2B5EF4-FFF2-40B4-BE49-F238E27FC236}">
              <a16:creationId xmlns:a16="http://schemas.microsoft.com/office/drawing/2014/main" id="{DA762DAC-F6E0-4EA4-A666-5DA9424D1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6" name="Picture 1752" descr="spacer">
          <a:extLst>
            <a:ext uri="{FF2B5EF4-FFF2-40B4-BE49-F238E27FC236}">
              <a16:creationId xmlns:a16="http://schemas.microsoft.com/office/drawing/2014/main" id="{83C7D032-5772-412B-A128-645A0AC1C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7" name="Picture 1753" descr="spacer">
          <a:extLst>
            <a:ext uri="{FF2B5EF4-FFF2-40B4-BE49-F238E27FC236}">
              <a16:creationId xmlns:a16="http://schemas.microsoft.com/office/drawing/2014/main" id="{3319EBA6-D8AB-48BD-8989-55E82042E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8" name="Picture 1754" descr="spacer">
          <a:extLst>
            <a:ext uri="{FF2B5EF4-FFF2-40B4-BE49-F238E27FC236}">
              <a16:creationId xmlns:a16="http://schemas.microsoft.com/office/drawing/2014/main" id="{8DE50DAC-F154-4432-90B7-DDC0E9E75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39" name="Picture 1755" descr="spacer">
          <a:extLst>
            <a:ext uri="{FF2B5EF4-FFF2-40B4-BE49-F238E27FC236}">
              <a16:creationId xmlns:a16="http://schemas.microsoft.com/office/drawing/2014/main" id="{EE1EE4B9-C4AB-4E1B-8992-052C7E2E9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0" name="Picture 1756" descr="spacer">
          <a:extLst>
            <a:ext uri="{FF2B5EF4-FFF2-40B4-BE49-F238E27FC236}">
              <a16:creationId xmlns:a16="http://schemas.microsoft.com/office/drawing/2014/main" id="{1BFD08DC-586C-4374-869F-C7B535CED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1" name="Picture 1757" descr="spacer">
          <a:extLst>
            <a:ext uri="{FF2B5EF4-FFF2-40B4-BE49-F238E27FC236}">
              <a16:creationId xmlns:a16="http://schemas.microsoft.com/office/drawing/2014/main" id="{DC3F7A47-4035-41BA-B314-8A84C043A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2" name="Picture 1758" descr="spacer">
          <a:extLst>
            <a:ext uri="{FF2B5EF4-FFF2-40B4-BE49-F238E27FC236}">
              <a16:creationId xmlns:a16="http://schemas.microsoft.com/office/drawing/2014/main" id="{CFDDD273-FFE6-4940-AA4C-3E6DDFFB2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3" name="Picture 1759" descr="spacer">
          <a:extLst>
            <a:ext uri="{FF2B5EF4-FFF2-40B4-BE49-F238E27FC236}">
              <a16:creationId xmlns:a16="http://schemas.microsoft.com/office/drawing/2014/main" id="{C01C5A25-663A-442B-92FA-01A694D6B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4" name="Picture 1760" descr="spacer">
          <a:extLst>
            <a:ext uri="{FF2B5EF4-FFF2-40B4-BE49-F238E27FC236}">
              <a16:creationId xmlns:a16="http://schemas.microsoft.com/office/drawing/2014/main" id="{684AA091-8A0D-479A-92A4-FCD769818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5" name="Picture 1761" descr="spacer">
          <a:extLst>
            <a:ext uri="{FF2B5EF4-FFF2-40B4-BE49-F238E27FC236}">
              <a16:creationId xmlns:a16="http://schemas.microsoft.com/office/drawing/2014/main" id="{AFA43041-8EF0-4815-8415-20124C5C0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6" name="Picture 1762" descr="spacer">
          <a:extLst>
            <a:ext uri="{FF2B5EF4-FFF2-40B4-BE49-F238E27FC236}">
              <a16:creationId xmlns:a16="http://schemas.microsoft.com/office/drawing/2014/main" id="{C28BF22F-5531-4DE6-BAED-BA008683C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7" name="Picture 1763" descr="spacer">
          <a:extLst>
            <a:ext uri="{FF2B5EF4-FFF2-40B4-BE49-F238E27FC236}">
              <a16:creationId xmlns:a16="http://schemas.microsoft.com/office/drawing/2014/main" id="{922858A4-791B-4B99-BCAF-0A96DDD6B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8" name="Picture 1764" descr="spacer">
          <a:extLst>
            <a:ext uri="{FF2B5EF4-FFF2-40B4-BE49-F238E27FC236}">
              <a16:creationId xmlns:a16="http://schemas.microsoft.com/office/drawing/2014/main" id="{9A7BACB6-83B3-46E1-92C0-18EDCB0EE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49" name="Picture 1765" descr="spacer">
          <a:extLst>
            <a:ext uri="{FF2B5EF4-FFF2-40B4-BE49-F238E27FC236}">
              <a16:creationId xmlns:a16="http://schemas.microsoft.com/office/drawing/2014/main" id="{FE98FA01-7972-4A4E-866D-638AD8454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0" name="Picture 7919" descr="spacer">
          <a:extLst>
            <a:ext uri="{FF2B5EF4-FFF2-40B4-BE49-F238E27FC236}">
              <a16:creationId xmlns:a16="http://schemas.microsoft.com/office/drawing/2014/main" id="{515862C0-63CD-4596-B804-C241FB6EE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1" name="Picture 7920" descr="spacer">
          <a:extLst>
            <a:ext uri="{FF2B5EF4-FFF2-40B4-BE49-F238E27FC236}">
              <a16:creationId xmlns:a16="http://schemas.microsoft.com/office/drawing/2014/main" id="{939F45CA-F384-4581-8126-F03CC3A60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2" name="Picture 7921" descr="spacer">
          <a:extLst>
            <a:ext uri="{FF2B5EF4-FFF2-40B4-BE49-F238E27FC236}">
              <a16:creationId xmlns:a16="http://schemas.microsoft.com/office/drawing/2014/main" id="{B33C9247-07D9-444D-A244-9DA486252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3" name="Picture 7922" descr="spacer">
          <a:extLst>
            <a:ext uri="{FF2B5EF4-FFF2-40B4-BE49-F238E27FC236}">
              <a16:creationId xmlns:a16="http://schemas.microsoft.com/office/drawing/2014/main" id="{029468DC-906A-4F63-AEFC-ACF8C36BC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4" name="Picture 7923" descr="spacer">
          <a:extLst>
            <a:ext uri="{FF2B5EF4-FFF2-40B4-BE49-F238E27FC236}">
              <a16:creationId xmlns:a16="http://schemas.microsoft.com/office/drawing/2014/main" id="{212DF57B-80A6-408A-80F2-53663CB38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5" name="Picture 7924" descr="spacer">
          <a:extLst>
            <a:ext uri="{FF2B5EF4-FFF2-40B4-BE49-F238E27FC236}">
              <a16:creationId xmlns:a16="http://schemas.microsoft.com/office/drawing/2014/main" id="{73A2431C-83ED-4A40-948B-39417A117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6" name="Picture 1252" descr="spacer">
          <a:extLst>
            <a:ext uri="{FF2B5EF4-FFF2-40B4-BE49-F238E27FC236}">
              <a16:creationId xmlns:a16="http://schemas.microsoft.com/office/drawing/2014/main" id="{9E3795A8-23AC-4763-A597-4E239443D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7" name="Picture 1253" descr="spacer">
          <a:extLst>
            <a:ext uri="{FF2B5EF4-FFF2-40B4-BE49-F238E27FC236}">
              <a16:creationId xmlns:a16="http://schemas.microsoft.com/office/drawing/2014/main" id="{C333330B-9494-433C-9048-3BD294E1F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8" name="Picture 1406" descr="spacer">
          <a:extLst>
            <a:ext uri="{FF2B5EF4-FFF2-40B4-BE49-F238E27FC236}">
              <a16:creationId xmlns:a16="http://schemas.microsoft.com/office/drawing/2014/main" id="{D328A50B-5BAE-41AB-861D-FCFA30267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59" name="Picture 1407" descr="spacer">
          <a:extLst>
            <a:ext uri="{FF2B5EF4-FFF2-40B4-BE49-F238E27FC236}">
              <a16:creationId xmlns:a16="http://schemas.microsoft.com/office/drawing/2014/main" id="{14CE47FE-DB65-419D-9F6A-9A138BE1E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0" name="Picture 1418" descr="spacer">
          <a:extLst>
            <a:ext uri="{FF2B5EF4-FFF2-40B4-BE49-F238E27FC236}">
              <a16:creationId xmlns:a16="http://schemas.microsoft.com/office/drawing/2014/main" id="{3DB166C2-99C8-4DFE-8F0F-D154C26AE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1" name="Picture 1419" descr="spacer">
          <a:extLst>
            <a:ext uri="{FF2B5EF4-FFF2-40B4-BE49-F238E27FC236}">
              <a16:creationId xmlns:a16="http://schemas.microsoft.com/office/drawing/2014/main" id="{86491CD1-DB3F-4228-9AA0-7AB13C84A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2" name="Picture 1750" descr="spacer">
          <a:extLst>
            <a:ext uri="{FF2B5EF4-FFF2-40B4-BE49-F238E27FC236}">
              <a16:creationId xmlns:a16="http://schemas.microsoft.com/office/drawing/2014/main" id="{1A1E3221-7D1E-4F16-BEC6-7E6389D05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3" name="Picture 1751" descr="spacer">
          <a:extLst>
            <a:ext uri="{FF2B5EF4-FFF2-40B4-BE49-F238E27FC236}">
              <a16:creationId xmlns:a16="http://schemas.microsoft.com/office/drawing/2014/main" id="{F579E8CC-B424-4C38-A5E7-1E10E61FE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4" name="Picture 1752" descr="spacer">
          <a:extLst>
            <a:ext uri="{FF2B5EF4-FFF2-40B4-BE49-F238E27FC236}">
              <a16:creationId xmlns:a16="http://schemas.microsoft.com/office/drawing/2014/main" id="{9395D48F-B5AF-4A19-B41E-245882FF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5" name="Picture 1753" descr="spacer">
          <a:extLst>
            <a:ext uri="{FF2B5EF4-FFF2-40B4-BE49-F238E27FC236}">
              <a16:creationId xmlns:a16="http://schemas.microsoft.com/office/drawing/2014/main" id="{0CD5521E-46E4-4829-A369-4D31220D1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6" name="Picture 1754" descr="spacer">
          <a:extLst>
            <a:ext uri="{FF2B5EF4-FFF2-40B4-BE49-F238E27FC236}">
              <a16:creationId xmlns:a16="http://schemas.microsoft.com/office/drawing/2014/main" id="{8D148D38-A72E-4BA3-9A0D-7CE7CCA9F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7" name="Picture 1755" descr="spacer">
          <a:extLst>
            <a:ext uri="{FF2B5EF4-FFF2-40B4-BE49-F238E27FC236}">
              <a16:creationId xmlns:a16="http://schemas.microsoft.com/office/drawing/2014/main" id="{93968DF6-69A1-44CB-9BDF-6337030314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8" name="Picture 1756" descr="spacer">
          <a:extLst>
            <a:ext uri="{FF2B5EF4-FFF2-40B4-BE49-F238E27FC236}">
              <a16:creationId xmlns:a16="http://schemas.microsoft.com/office/drawing/2014/main" id="{B57FE6ED-C586-4803-B838-49DBACEA1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69" name="Picture 1757" descr="spacer">
          <a:extLst>
            <a:ext uri="{FF2B5EF4-FFF2-40B4-BE49-F238E27FC236}">
              <a16:creationId xmlns:a16="http://schemas.microsoft.com/office/drawing/2014/main" id="{F9305FF3-18D7-4F43-A1ED-4C94EB33A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0" name="Picture 1758" descr="spacer">
          <a:extLst>
            <a:ext uri="{FF2B5EF4-FFF2-40B4-BE49-F238E27FC236}">
              <a16:creationId xmlns:a16="http://schemas.microsoft.com/office/drawing/2014/main" id="{6D801BF4-6202-4FA9-B1A2-89E571564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1" name="Picture 1759" descr="spacer">
          <a:extLst>
            <a:ext uri="{FF2B5EF4-FFF2-40B4-BE49-F238E27FC236}">
              <a16:creationId xmlns:a16="http://schemas.microsoft.com/office/drawing/2014/main" id="{679E95B9-1257-4118-BACE-0C364F9D5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2" name="Picture 1760" descr="spacer">
          <a:extLst>
            <a:ext uri="{FF2B5EF4-FFF2-40B4-BE49-F238E27FC236}">
              <a16:creationId xmlns:a16="http://schemas.microsoft.com/office/drawing/2014/main" id="{196FB312-F702-4AD3-9ABC-09A6081A2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3" name="Picture 1761" descr="spacer">
          <a:extLst>
            <a:ext uri="{FF2B5EF4-FFF2-40B4-BE49-F238E27FC236}">
              <a16:creationId xmlns:a16="http://schemas.microsoft.com/office/drawing/2014/main" id="{E01FC629-C935-48FD-AF99-0457A94ED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4" name="Picture 1762" descr="spacer">
          <a:extLst>
            <a:ext uri="{FF2B5EF4-FFF2-40B4-BE49-F238E27FC236}">
              <a16:creationId xmlns:a16="http://schemas.microsoft.com/office/drawing/2014/main" id="{DE80D43F-DBAC-429E-B99C-BE82F3404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5" name="Picture 1763" descr="spacer">
          <a:extLst>
            <a:ext uri="{FF2B5EF4-FFF2-40B4-BE49-F238E27FC236}">
              <a16:creationId xmlns:a16="http://schemas.microsoft.com/office/drawing/2014/main" id="{6A8AE8F3-8B5C-4D8A-8CFB-5C3314930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6" name="Picture 1764" descr="spacer">
          <a:extLst>
            <a:ext uri="{FF2B5EF4-FFF2-40B4-BE49-F238E27FC236}">
              <a16:creationId xmlns:a16="http://schemas.microsoft.com/office/drawing/2014/main" id="{4F4DB4A4-F4DF-4458-BC79-CFC43AA41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7" name="Picture 1765" descr="spacer">
          <a:extLst>
            <a:ext uri="{FF2B5EF4-FFF2-40B4-BE49-F238E27FC236}">
              <a16:creationId xmlns:a16="http://schemas.microsoft.com/office/drawing/2014/main" id="{77D04DB5-6603-4ED9-9C50-6B0C9DBC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8" name="Picture 7919" descr="spacer">
          <a:extLst>
            <a:ext uri="{FF2B5EF4-FFF2-40B4-BE49-F238E27FC236}">
              <a16:creationId xmlns:a16="http://schemas.microsoft.com/office/drawing/2014/main" id="{82D67866-C41A-4B2A-87FC-C8C73335E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79" name="Picture 7920" descr="spacer">
          <a:extLst>
            <a:ext uri="{FF2B5EF4-FFF2-40B4-BE49-F238E27FC236}">
              <a16:creationId xmlns:a16="http://schemas.microsoft.com/office/drawing/2014/main" id="{9E99969B-7988-4435-B1AA-A487C2F34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0" name="Picture 7921" descr="spacer">
          <a:extLst>
            <a:ext uri="{FF2B5EF4-FFF2-40B4-BE49-F238E27FC236}">
              <a16:creationId xmlns:a16="http://schemas.microsoft.com/office/drawing/2014/main" id="{B202EA94-657A-4291-AEEA-920859DB2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1" name="Picture 7922" descr="spacer">
          <a:extLst>
            <a:ext uri="{FF2B5EF4-FFF2-40B4-BE49-F238E27FC236}">
              <a16:creationId xmlns:a16="http://schemas.microsoft.com/office/drawing/2014/main" id="{9FD21783-AC97-4658-9867-662162BC1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2" name="Picture 7923" descr="spacer">
          <a:extLst>
            <a:ext uri="{FF2B5EF4-FFF2-40B4-BE49-F238E27FC236}">
              <a16:creationId xmlns:a16="http://schemas.microsoft.com/office/drawing/2014/main" id="{77FE628C-1358-46D3-8F2B-06C15C240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3" name="Picture 7924" descr="spacer">
          <a:extLst>
            <a:ext uri="{FF2B5EF4-FFF2-40B4-BE49-F238E27FC236}">
              <a16:creationId xmlns:a16="http://schemas.microsoft.com/office/drawing/2014/main" id="{69E40932-2CE6-47BD-96DB-56945C1AD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4" name="Picture 1252" descr="spacer">
          <a:extLst>
            <a:ext uri="{FF2B5EF4-FFF2-40B4-BE49-F238E27FC236}">
              <a16:creationId xmlns:a16="http://schemas.microsoft.com/office/drawing/2014/main" id="{5AA04FB0-0807-4855-BAE8-2957097D8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5" name="Picture 1253" descr="spacer">
          <a:extLst>
            <a:ext uri="{FF2B5EF4-FFF2-40B4-BE49-F238E27FC236}">
              <a16:creationId xmlns:a16="http://schemas.microsoft.com/office/drawing/2014/main" id="{0EE34D79-193B-41D3-8F4C-C2D0DA858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6" name="Picture 1406" descr="spacer">
          <a:extLst>
            <a:ext uri="{FF2B5EF4-FFF2-40B4-BE49-F238E27FC236}">
              <a16:creationId xmlns:a16="http://schemas.microsoft.com/office/drawing/2014/main" id="{5CEE3B75-C43B-40C3-B3C6-5F28EB0A8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7" name="Picture 1407" descr="spacer">
          <a:extLst>
            <a:ext uri="{FF2B5EF4-FFF2-40B4-BE49-F238E27FC236}">
              <a16:creationId xmlns:a16="http://schemas.microsoft.com/office/drawing/2014/main" id="{BF048010-B3DD-40DF-BEA4-908FA4C23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8" name="Picture 1418" descr="spacer">
          <a:extLst>
            <a:ext uri="{FF2B5EF4-FFF2-40B4-BE49-F238E27FC236}">
              <a16:creationId xmlns:a16="http://schemas.microsoft.com/office/drawing/2014/main" id="{74246E17-D459-4A0A-BC75-125D73749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89" name="Picture 1419" descr="spacer">
          <a:extLst>
            <a:ext uri="{FF2B5EF4-FFF2-40B4-BE49-F238E27FC236}">
              <a16:creationId xmlns:a16="http://schemas.microsoft.com/office/drawing/2014/main" id="{AC93038C-31E7-4259-84F3-F858AF825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0" name="Picture 1750" descr="spacer">
          <a:extLst>
            <a:ext uri="{FF2B5EF4-FFF2-40B4-BE49-F238E27FC236}">
              <a16:creationId xmlns:a16="http://schemas.microsoft.com/office/drawing/2014/main" id="{07862C68-58A4-4D4D-A5BE-B7621C2AD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1" name="Picture 1751" descr="spacer">
          <a:extLst>
            <a:ext uri="{FF2B5EF4-FFF2-40B4-BE49-F238E27FC236}">
              <a16:creationId xmlns:a16="http://schemas.microsoft.com/office/drawing/2014/main" id="{4B9398D6-D569-4F55-A1E3-5342C5627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2" name="Picture 1752" descr="spacer">
          <a:extLst>
            <a:ext uri="{FF2B5EF4-FFF2-40B4-BE49-F238E27FC236}">
              <a16:creationId xmlns:a16="http://schemas.microsoft.com/office/drawing/2014/main" id="{F6AF8F67-4CA7-41B8-9743-8A2D74DA5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3" name="Picture 1753" descr="spacer">
          <a:extLst>
            <a:ext uri="{FF2B5EF4-FFF2-40B4-BE49-F238E27FC236}">
              <a16:creationId xmlns:a16="http://schemas.microsoft.com/office/drawing/2014/main" id="{0A594C61-171A-4924-B0A3-2D756C1FB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4" name="Picture 1754" descr="spacer">
          <a:extLst>
            <a:ext uri="{FF2B5EF4-FFF2-40B4-BE49-F238E27FC236}">
              <a16:creationId xmlns:a16="http://schemas.microsoft.com/office/drawing/2014/main" id="{90787B37-9FB6-4004-B479-789EAB9E5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5" name="Picture 1755" descr="spacer">
          <a:extLst>
            <a:ext uri="{FF2B5EF4-FFF2-40B4-BE49-F238E27FC236}">
              <a16:creationId xmlns:a16="http://schemas.microsoft.com/office/drawing/2014/main" id="{E6B3591A-AB03-4D52-BB18-EE775D09B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6" name="Picture 1756" descr="spacer">
          <a:extLst>
            <a:ext uri="{FF2B5EF4-FFF2-40B4-BE49-F238E27FC236}">
              <a16:creationId xmlns:a16="http://schemas.microsoft.com/office/drawing/2014/main" id="{C783B306-D90F-4980-9063-FBA1A0289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7" name="Picture 1757" descr="spacer">
          <a:extLst>
            <a:ext uri="{FF2B5EF4-FFF2-40B4-BE49-F238E27FC236}">
              <a16:creationId xmlns:a16="http://schemas.microsoft.com/office/drawing/2014/main" id="{A3BA5960-7D2B-40E9-872A-C47757EDF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8" name="Picture 1758" descr="spacer">
          <a:extLst>
            <a:ext uri="{FF2B5EF4-FFF2-40B4-BE49-F238E27FC236}">
              <a16:creationId xmlns:a16="http://schemas.microsoft.com/office/drawing/2014/main" id="{A68542E3-32D4-4799-B067-787ECD7F7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6999" name="Picture 1759" descr="spacer">
          <a:extLst>
            <a:ext uri="{FF2B5EF4-FFF2-40B4-BE49-F238E27FC236}">
              <a16:creationId xmlns:a16="http://schemas.microsoft.com/office/drawing/2014/main" id="{A834F08E-52B0-42CD-8EC4-B8DF980A5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0" name="Picture 1760" descr="spacer">
          <a:extLst>
            <a:ext uri="{FF2B5EF4-FFF2-40B4-BE49-F238E27FC236}">
              <a16:creationId xmlns:a16="http://schemas.microsoft.com/office/drawing/2014/main" id="{A3673608-4340-4185-A0C3-23DDCA16F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1" name="Picture 1761" descr="spacer">
          <a:extLst>
            <a:ext uri="{FF2B5EF4-FFF2-40B4-BE49-F238E27FC236}">
              <a16:creationId xmlns:a16="http://schemas.microsoft.com/office/drawing/2014/main" id="{6D67F107-8F15-41EE-81CE-2B90C2CA2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2" name="Picture 1762" descr="spacer">
          <a:extLst>
            <a:ext uri="{FF2B5EF4-FFF2-40B4-BE49-F238E27FC236}">
              <a16:creationId xmlns:a16="http://schemas.microsoft.com/office/drawing/2014/main" id="{74572EF3-B1A8-4E94-8C44-5EC00C6ED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3" name="Picture 1763" descr="spacer">
          <a:extLst>
            <a:ext uri="{FF2B5EF4-FFF2-40B4-BE49-F238E27FC236}">
              <a16:creationId xmlns:a16="http://schemas.microsoft.com/office/drawing/2014/main" id="{228DB1B7-2E74-4A8F-8C5F-7B7892522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4" name="Picture 1764" descr="spacer">
          <a:extLst>
            <a:ext uri="{FF2B5EF4-FFF2-40B4-BE49-F238E27FC236}">
              <a16:creationId xmlns:a16="http://schemas.microsoft.com/office/drawing/2014/main" id="{FFA217F7-9334-42F9-885A-74FC11DFD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5" name="Picture 1765" descr="spacer">
          <a:extLst>
            <a:ext uri="{FF2B5EF4-FFF2-40B4-BE49-F238E27FC236}">
              <a16:creationId xmlns:a16="http://schemas.microsoft.com/office/drawing/2014/main" id="{FF8C30C2-BBD4-4748-BE42-4D3A94CB1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6" name="Picture 7919" descr="spacer">
          <a:extLst>
            <a:ext uri="{FF2B5EF4-FFF2-40B4-BE49-F238E27FC236}">
              <a16:creationId xmlns:a16="http://schemas.microsoft.com/office/drawing/2014/main" id="{9A81105D-DD97-4925-86DD-3B601C59A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7" name="Picture 7920" descr="spacer">
          <a:extLst>
            <a:ext uri="{FF2B5EF4-FFF2-40B4-BE49-F238E27FC236}">
              <a16:creationId xmlns:a16="http://schemas.microsoft.com/office/drawing/2014/main" id="{ECD0255F-E9BF-45E9-8860-9C8A1DB39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8" name="Picture 7921" descr="spacer">
          <a:extLst>
            <a:ext uri="{FF2B5EF4-FFF2-40B4-BE49-F238E27FC236}">
              <a16:creationId xmlns:a16="http://schemas.microsoft.com/office/drawing/2014/main" id="{9C4A7398-BA30-4287-A836-9B03B7846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09" name="Picture 7922" descr="spacer">
          <a:extLst>
            <a:ext uri="{FF2B5EF4-FFF2-40B4-BE49-F238E27FC236}">
              <a16:creationId xmlns:a16="http://schemas.microsoft.com/office/drawing/2014/main" id="{DE9822B6-6E74-4C05-BDF1-79CF7B5B8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0" name="Picture 7923" descr="spacer">
          <a:extLst>
            <a:ext uri="{FF2B5EF4-FFF2-40B4-BE49-F238E27FC236}">
              <a16:creationId xmlns:a16="http://schemas.microsoft.com/office/drawing/2014/main" id="{5E3406DA-E304-4A72-BD2B-7C47724C0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1" name="Picture 7924" descr="spacer">
          <a:extLst>
            <a:ext uri="{FF2B5EF4-FFF2-40B4-BE49-F238E27FC236}">
              <a16:creationId xmlns:a16="http://schemas.microsoft.com/office/drawing/2014/main" id="{3BD44B21-9FC1-4D90-A8DF-41FB6A695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2" name="Picture 1252" descr="spacer">
          <a:extLst>
            <a:ext uri="{FF2B5EF4-FFF2-40B4-BE49-F238E27FC236}">
              <a16:creationId xmlns:a16="http://schemas.microsoft.com/office/drawing/2014/main" id="{0C9ADEC3-6CF4-483C-B056-7B55FE225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3" name="Picture 1253" descr="spacer">
          <a:extLst>
            <a:ext uri="{FF2B5EF4-FFF2-40B4-BE49-F238E27FC236}">
              <a16:creationId xmlns:a16="http://schemas.microsoft.com/office/drawing/2014/main" id="{0CBD8162-ACBF-4FFB-9FE9-1313B7634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4" name="Picture 1406" descr="spacer">
          <a:extLst>
            <a:ext uri="{FF2B5EF4-FFF2-40B4-BE49-F238E27FC236}">
              <a16:creationId xmlns:a16="http://schemas.microsoft.com/office/drawing/2014/main" id="{D97A84F0-943F-404A-9767-EE85101F7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5" name="Picture 1407" descr="spacer">
          <a:extLst>
            <a:ext uri="{FF2B5EF4-FFF2-40B4-BE49-F238E27FC236}">
              <a16:creationId xmlns:a16="http://schemas.microsoft.com/office/drawing/2014/main" id="{684B747B-95A8-4C98-8275-BB9DAB865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6" name="Picture 1418" descr="spacer">
          <a:extLst>
            <a:ext uri="{FF2B5EF4-FFF2-40B4-BE49-F238E27FC236}">
              <a16:creationId xmlns:a16="http://schemas.microsoft.com/office/drawing/2014/main" id="{D8542F86-24D6-432B-8362-0C076165F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7" name="Picture 1419" descr="spacer">
          <a:extLst>
            <a:ext uri="{FF2B5EF4-FFF2-40B4-BE49-F238E27FC236}">
              <a16:creationId xmlns:a16="http://schemas.microsoft.com/office/drawing/2014/main" id="{9421B36E-7849-4A9F-9091-0C8589718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8" name="Picture 1750" descr="spacer">
          <a:extLst>
            <a:ext uri="{FF2B5EF4-FFF2-40B4-BE49-F238E27FC236}">
              <a16:creationId xmlns:a16="http://schemas.microsoft.com/office/drawing/2014/main" id="{7CA74CBB-E660-4103-A8E0-616B18A67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19" name="Picture 1751" descr="spacer">
          <a:extLst>
            <a:ext uri="{FF2B5EF4-FFF2-40B4-BE49-F238E27FC236}">
              <a16:creationId xmlns:a16="http://schemas.microsoft.com/office/drawing/2014/main" id="{B79C787B-E0F0-45BD-9C41-A609A4FFB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0" name="Picture 1752" descr="spacer">
          <a:extLst>
            <a:ext uri="{FF2B5EF4-FFF2-40B4-BE49-F238E27FC236}">
              <a16:creationId xmlns:a16="http://schemas.microsoft.com/office/drawing/2014/main" id="{C713831E-F5DB-4256-82B9-02C5F91D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1" name="Picture 1753" descr="spacer">
          <a:extLst>
            <a:ext uri="{FF2B5EF4-FFF2-40B4-BE49-F238E27FC236}">
              <a16:creationId xmlns:a16="http://schemas.microsoft.com/office/drawing/2014/main" id="{AD6CC575-2E67-42C4-B1C1-7E22F138E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2" name="Picture 1754" descr="spacer">
          <a:extLst>
            <a:ext uri="{FF2B5EF4-FFF2-40B4-BE49-F238E27FC236}">
              <a16:creationId xmlns:a16="http://schemas.microsoft.com/office/drawing/2014/main" id="{95184EF0-A6E2-48C5-B957-BB89A0171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3" name="Picture 1755" descr="spacer">
          <a:extLst>
            <a:ext uri="{FF2B5EF4-FFF2-40B4-BE49-F238E27FC236}">
              <a16:creationId xmlns:a16="http://schemas.microsoft.com/office/drawing/2014/main" id="{F453DE78-BB95-4B9F-92AB-14F94ABBF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4" name="Picture 1756" descr="spacer">
          <a:extLst>
            <a:ext uri="{FF2B5EF4-FFF2-40B4-BE49-F238E27FC236}">
              <a16:creationId xmlns:a16="http://schemas.microsoft.com/office/drawing/2014/main" id="{E14AB819-551E-4266-A91C-3DAC0C73C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5" name="Picture 1757" descr="spacer">
          <a:extLst>
            <a:ext uri="{FF2B5EF4-FFF2-40B4-BE49-F238E27FC236}">
              <a16:creationId xmlns:a16="http://schemas.microsoft.com/office/drawing/2014/main" id="{21327840-0829-4352-8BB8-0C03C9461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6" name="Picture 1758" descr="spacer">
          <a:extLst>
            <a:ext uri="{FF2B5EF4-FFF2-40B4-BE49-F238E27FC236}">
              <a16:creationId xmlns:a16="http://schemas.microsoft.com/office/drawing/2014/main" id="{53B7BA99-CD62-4850-9C37-E5A74BC27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7" name="Picture 1759" descr="spacer">
          <a:extLst>
            <a:ext uri="{FF2B5EF4-FFF2-40B4-BE49-F238E27FC236}">
              <a16:creationId xmlns:a16="http://schemas.microsoft.com/office/drawing/2014/main" id="{B01517FF-3DBC-4542-9CFD-2995E1A89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8" name="Picture 1760" descr="spacer">
          <a:extLst>
            <a:ext uri="{FF2B5EF4-FFF2-40B4-BE49-F238E27FC236}">
              <a16:creationId xmlns:a16="http://schemas.microsoft.com/office/drawing/2014/main" id="{C750E064-FCAA-492D-9CD9-5012FA553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29" name="Picture 1761" descr="spacer">
          <a:extLst>
            <a:ext uri="{FF2B5EF4-FFF2-40B4-BE49-F238E27FC236}">
              <a16:creationId xmlns:a16="http://schemas.microsoft.com/office/drawing/2014/main" id="{9C9B85BB-7150-4648-ADA2-8E9F2CAD9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0" name="Picture 1762" descr="spacer">
          <a:extLst>
            <a:ext uri="{FF2B5EF4-FFF2-40B4-BE49-F238E27FC236}">
              <a16:creationId xmlns:a16="http://schemas.microsoft.com/office/drawing/2014/main" id="{3CD6B684-4486-4B34-A3E3-8033AA496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1" name="Picture 1763" descr="spacer">
          <a:extLst>
            <a:ext uri="{FF2B5EF4-FFF2-40B4-BE49-F238E27FC236}">
              <a16:creationId xmlns:a16="http://schemas.microsoft.com/office/drawing/2014/main" id="{83144683-3D6A-480B-8299-011900554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2" name="Picture 1764" descr="spacer">
          <a:extLst>
            <a:ext uri="{FF2B5EF4-FFF2-40B4-BE49-F238E27FC236}">
              <a16:creationId xmlns:a16="http://schemas.microsoft.com/office/drawing/2014/main" id="{5D3E2FDA-8753-4FD2-9744-78718CAB7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3" name="Picture 1765" descr="spacer">
          <a:extLst>
            <a:ext uri="{FF2B5EF4-FFF2-40B4-BE49-F238E27FC236}">
              <a16:creationId xmlns:a16="http://schemas.microsoft.com/office/drawing/2014/main" id="{A6A8FF98-1498-47B4-B16E-E497CC415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4" name="Picture 7919" descr="spacer">
          <a:extLst>
            <a:ext uri="{FF2B5EF4-FFF2-40B4-BE49-F238E27FC236}">
              <a16:creationId xmlns:a16="http://schemas.microsoft.com/office/drawing/2014/main" id="{C09D8FAC-DDDE-492E-9E35-12D536E38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5" name="Picture 7920" descr="spacer">
          <a:extLst>
            <a:ext uri="{FF2B5EF4-FFF2-40B4-BE49-F238E27FC236}">
              <a16:creationId xmlns:a16="http://schemas.microsoft.com/office/drawing/2014/main" id="{5C56E223-4190-46E6-949D-055F2B2D7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6" name="Picture 7921" descr="spacer">
          <a:extLst>
            <a:ext uri="{FF2B5EF4-FFF2-40B4-BE49-F238E27FC236}">
              <a16:creationId xmlns:a16="http://schemas.microsoft.com/office/drawing/2014/main" id="{63C705B7-0CDC-4936-BB3C-D11409C7C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7" name="Picture 7922" descr="spacer">
          <a:extLst>
            <a:ext uri="{FF2B5EF4-FFF2-40B4-BE49-F238E27FC236}">
              <a16:creationId xmlns:a16="http://schemas.microsoft.com/office/drawing/2014/main" id="{09D4907F-BA5D-40B2-9B8A-BACB5E6B7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8" name="Picture 7923" descr="spacer">
          <a:extLst>
            <a:ext uri="{FF2B5EF4-FFF2-40B4-BE49-F238E27FC236}">
              <a16:creationId xmlns:a16="http://schemas.microsoft.com/office/drawing/2014/main" id="{4E82CD75-D871-4DA6-B43F-8BA8AD510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39" name="Picture 7924" descr="spacer">
          <a:extLst>
            <a:ext uri="{FF2B5EF4-FFF2-40B4-BE49-F238E27FC236}">
              <a16:creationId xmlns:a16="http://schemas.microsoft.com/office/drawing/2014/main" id="{933E7AA2-C81F-4289-B373-5CB3C5C64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0" name="Picture 1252" descr="spacer">
          <a:extLst>
            <a:ext uri="{FF2B5EF4-FFF2-40B4-BE49-F238E27FC236}">
              <a16:creationId xmlns:a16="http://schemas.microsoft.com/office/drawing/2014/main" id="{C0A26019-2985-4ED5-850F-E3F54B22D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1" name="Picture 1253" descr="spacer">
          <a:extLst>
            <a:ext uri="{FF2B5EF4-FFF2-40B4-BE49-F238E27FC236}">
              <a16:creationId xmlns:a16="http://schemas.microsoft.com/office/drawing/2014/main" id="{01A95A96-9877-4A63-8DB9-4E5276569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2" name="Picture 1406" descr="spacer">
          <a:extLst>
            <a:ext uri="{FF2B5EF4-FFF2-40B4-BE49-F238E27FC236}">
              <a16:creationId xmlns:a16="http://schemas.microsoft.com/office/drawing/2014/main" id="{179B798F-25DB-4DD6-ABAD-6C40F207D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3" name="Picture 1407" descr="spacer">
          <a:extLst>
            <a:ext uri="{FF2B5EF4-FFF2-40B4-BE49-F238E27FC236}">
              <a16:creationId xmlns:a16="http://schemas.microsoft.com/office/drawing/2014/main" id="{BBB2C1CB-9C4F-4559-AA99-F1AA76EBE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4" name="Picture 1418" descr="spacer">
          <a:extLst>
            <a:ext uri="{FF2B5EF4-FFF2-40B4-BE49-F238E27FC236}">
              <a16:creationId xmlns:a16="http://schemas.microsoft.com/office/drawing/2014/main" id="{690E1250-B386-4F17-8D29-AF0DB16EA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5" name="Picture 1419" descr="spacer">
          <a:extLst>
            <a:ext uri="{FF2B5EF4-FFF2-40B4-BE49-F238E27FC236}">
              <a16:creationId xmlns:a16="http://schemas.microsoft.com/office/drawing/2014/main" id="{3D4A3EAB-4345-4328-B9EE-0EFFB600C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6" name="Picture 1750" descr="spacer">
          <a:extLst>
            <a:ext uri="{FF2B5EF4-FFF2-40B4-BE49-F238E27FC236}">
              <a16:creationId xmlns:a16="http://schemas.microsoft.com/office/drawing/2014/main" id="{89703BD1-D649-4B00-9F07-CE8CC03E0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7" name="Picture 1751" descr="spacer">
          <a:extLst>
            <a:ext uri="{FF2B5EF4-FFF2-40B4-BE49-F238E27FC236}">
              <a16:creationId xmlns:a16="http://schemas.microsoft.com/office/drawing/2014/main" id="{204E5372-C851-4722-A64A-2C8F05CF2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8" name="Picture 1752" descr="spacer">
          <a:extLst>
            <a:ext uri="{FF2B5EF4-FFF2-40B4-BE49-F238E27FC236}">
              <a16:creationId xmlns:a16="http://schemas.microsoft.com/office/drawing/2014/main" id="{E0896D32-D7CA-4904-9B24-397FB8865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49" name="Picture 1753" descr="spacer">
          <a:extLst>
            <a:ext uri="{FF2B5EF4-FFF2-40B4-BE49-F238E27FC236}">
              <a16:creationId xmlns:a16="http://schemas.microsoft.com/office/drawing/2014/main" id="{3C24ACC3-32CC-4641-9030-5580E4855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0" name="Picture 1754" descr="spacer">
          <a:extLst>
            <a:ext uri="{FF2B5EF4-FFF2-40B4-BE49-F238E27FC236}">
              <a16:creationId xmlns:a16="http://schemas.microsoft.com/office/drawing/2014/main" id="{9CB5F600-694A-4CE9-A7EE-17F42476B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1" name="Picture 1755" descr="spacer">
          <a:extLst>
            <a:ext uri="{FF2B5EF4-FFF2-40B4-BE49-F238E27FC236}">
              <a16:creationId xmlns:a16="http://schemas.microsoft.com/office/drawing/2014/main" id="{2E7EBE99-179C-42F7-90F5-0A77D62B9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2" name="Picture 1756" descr="spacer">
          <a:extLst>
            <a:ext uri="{FF2B5EF4-FFF2-40B4-BE49-F238E27FC236}">
              <a16:creationId xmlns:a16="http://schemas.microsoft.com/office/drawing/2014/main" id="{130EBCC4-5DB1-457D-828C-F3CA2DAB9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3" name="Picture 1757" descr="spacer">
          <a:extLst>
            <a:ext uri="{FF2B5EF4-FFF2-40B4-BE49-F238E27FC236}">
              <a16:creationId xmlns:a16="http://schemas.microsoft.com/office/drawing/2014/main" id="{6505FA23-4B14-4AA5-99F5-0323C3451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4" name="Picture 1758" descr="spacer">
          <a:extLst>
            <a:ext uri="{FF2B5EF4-FFF2-40B4-BE49-F238E27FC236}">
              <a16:creationId xmlns:a16="http://schemas.microsoft.com/office/drawing/2014/main" id="{2F75D824-40EB-4A03-BB0C-CE6E3A60D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5" name="Picture 1759" descr="spacer">
          <a:extLst>
            <a:ext uri="{FF2B5EF4-FFF2-40B4-BE49-F238E27FC236}">
              <a16:creationId xmlns:a16="http://schemas.microsoft.com/office/drawing/2014/main" id="{CF2F5146-2E5D-441B-804C-AE1DD00AC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6" name="Picture 1760" descr="spacer">
          <a:extLst>
            <a:ext uri="{FF2B5EF4-FFF2-40B4-BE49-F238E27FC236}">
              <a16:creationId xmlns:a16="http://schemas.microsoft.com/office/drawing/2014/main" id="{6A5FCA76-FC00-43B4-821F-E826A9707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7" name="Picture 1761" descr="spacer">
          <a:extLst>
            <a:ext uri="{FF2B5EF4-FFF2-40B4-BE49-F238E27FC236}">
              <a16:creationId xmlns:a16="http://schemas.microsoft.com/office/drawing/2014/main" id="{3227E524-886B-4192-BA90-FF67FAA04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8" name="Picture 1762" descr="spacer">
          <a:extLst>
            <a:ext uri="{FF2B5EF4-FFF2-40B4-BE49-F238E27FC236}">
              <a16:creationId xmlns:a16="http://schemas.microsoft.com/office/drawing/2014/main" id="{8C812EFC-2F1D-4EB7-839B-D901109DF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59" name="Picture 1763" descr="spacer">
          <a:extLst>
            <a:ext uri="{FF2B5EF4-FFF2-40B4-BE49-F238E27FC236}">
              <a16:creationId xmlns:a16="http://schemas.microsoft.com/office/drawing/2014/main" id="{D7346F36-0558-438F-866D-7A385086B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0" name="Picture 1764" descr="spacer">
          <a:extLst>
            <a:ext uri="{FF2B5EF4-FFF2-40B4-BE49-F238E27FC236}">
              <a16:creationId xmlns:a16="http://schemas.microsoft.com/office/drawing/2014/main" id="{8903758A-66C6-42CA-954C-99C26AE9A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1" name="Picture 1765" descr="spacer">
          <a:extLst>
            <a:ext uri="{FF2B5EF4-FFF2-40B4-BE49-F238E27FC236}">
              <a16:creationId xmlns:a16="http://schemas.microsoft.com/office/drawing/2014/main" id="{D8C4DB40-003B-41D7-8DED-2FA4C3F8D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2" name="Picture 7919" descr="spacer">
          <a:extLst>
            <a:ext uri="{FF2B5EF4-FFF2-40B4-BE49-F238E27FC236}">
              <a16:creationId xmlns:a16="http://schemas.microsoft.com/office/drawing/2014/main" id="{94657829-AFBC-49B4-BA9C-9C5CB6193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3" name="Picture 7920" descr="spacer">
          <a:extLst>
            <a:ext uri="{FF2B5EF4-FFF2-40B4-BE49-F238E27FC236}">
              <a16:creationId xmlns:a16="http://schemas.microsoft.com/office/drawing/2014/main" id="{FAFCB30A-FE57-4D33-AA90-25634F6C8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4" name="Picture 7921" descr="spacer">
          <a:extLst>
            <a:ext uri="{FF2B5EF4-FFF2-40B4-BE49-F238E27FC236}">
              <a16:creationId xmlns:a16="http://schemas.microsoft.com/office/drawing/2014/main" id="{EE6B0818-D92B-4DA6-A991-8031E00AB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5" name="Picture 7922" descr="spacer">
          <a:extLst>
            <a:ext uri="{FF2B5EF4-FFF2-40B4-BE49-F238E27FC236}">
              <a16:creationId xmlns:a16="http://schemas.microsoft.com/office/drawing/2014/main" id="{3B12F7FB-481B-486C-A6F9-092B3CB07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6" name="Picture 7923" descr="spacer">
          <a:extLst>
            <a:ext uri="{FF2B5EF4-FFF2-40B4-BE49-F238E27FC236}">
              <a16:creationId xmlns:a16="http://schemas.microsoft.com/office/drawing/2014/main" id="{811A0B41-EBA6-48E1-94D2-202982184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7" name="Picture 7924" descr="spacer">
          <a:extLst>
            <a:ext uri="{FF2B5EF4-FFF2-40B4-BE49-F238E27FC236}">
              <a16:creationId xmlns:a16="http://schemas.microsoft.com/office/drawing/2014/main" id="{7D46F727-F3C3-4F22-BC0C-CB95771EE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8" name="Picture 1252" descr="spacer">
          <a:extLst>
            <a:ext uri="{FF2B5EF4-FFF2-40B4-BE49-F238E27FC236}">
              <a16:creationId xmlns:a16="http://schemas.microsoft.com/office/drawing/2014/main" id="{B7DD54AD-1505-417F-BE64-AF567159A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69" name="Picture 1253" descr="spacer">
          <a:extLst>
            <a:ext uri="{FF2B5EF4-FFF2-40B4-BE49-F238E27FC236}">
              <a16:creationId xmlns:a16="http://schemas.microsoft.com/office/drawing/2014/main" id="{A074597C-ABFA-407E-A305-C6E725E55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306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0" name="Picture 1406" descr="spacer">
          <a:extLst>
            <a:ext uri="{FF2B5EF4-FFF2-40B4-BE49-F238E27FC236}">
              <a16:creationId xmlns:a16="http://schemas.microsoft.com/office/drawing/2014/main" id="{30DE7F6D-529E-4636-A1BD-73302C106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1" name="Picture 1407" descr="spacer">
          <a:extLst>
            <a:ext uri="{FF2B5EF4-FFF2-40B4-BE49-F238E27FC236}">
              <a16:creationId xmlns:a16="http://schemas.microsoft.com/office/drawing/2014/main" id="{8E927245-47B7-45B8-9547-B29DBC6CE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2" name="Picture 1418" descr="spacer">
          <a:extLst>
            <a:ext uri="{FF2B5EF4-FFF2-40B4-BE49-F238E27FC236}">
              <a16:creationId xmlns:a16="http://schemas.microsoft.com/office/drawing/2014/main" id="{9B91746C-689D-4B63-A0A8-E13001831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3" name="Picture 1419" descr="spacer">
          <a:extLst>
            <a:ext uri="{FF2B5EF4-FFF2-40B4-BE49-F238E27FC236}">
              <a16:creationId xmlns:a16="http://schemas.microsoft.com/office/drawing/2014/main" id="{2417609D-8333-44B8-AF9F-93671091A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4" name="Picture 1750" descr="spacer">
          <a:extLst>
            <a:ext uri="{FF2B5EF4-FFF2-40B4-BE49-F238E27FC236}">
              <a16:creationId xmlns:a16="http://schemas.microsoft.com/office/drawing/2014/main" id="{30624A85-08E9-478D-9D4C-716375659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5" name="Picture 1751" descr="spacer">
          <a:extLst>
            <a:ext uri="{FF2B5EF4-FFF2-40B4-BE49-F238E27FC236}">
              <a16:creationId xmlns:a16="http://schemas.microsoft.com/office/drawing/2014/main" id="{A5B25BC3-B244-47E1-8E03-6B808E98A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6" name="Picture 1752" descr="spacer">
          <a:extLst>
            <a:ext uri="{FF2B5EF4-FFF2-40B4-BE49-F238E27FC236}">
              <a16:creationId xmlns:a16="http://schemas.microsoft.com/office/drawing/2014/main" id="{E6C1545A-31D6-48F5-AA64-CDEEBEFB2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7" name="Picture 1753" descr="spacer">
          <a:extLst>
            <a:ext uri="{FF2B5EF4-FFF2-40B4-BE49-F238E27FC236}">
              <a16:creationId xmlns:a16="http://schemas.microsoft.com/office/drawing/2014/main" id="{2556E671-3B53-4707-AC77-37C2E9276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8" name="Picture 1754" descr="spacer">
          <a:extLst>
            <a:ext uri="{FF2B5EF4-FFF2-40B4-BE49-F238E27FC236}">
              <a16:creationId xmlns:a16="http://schemas.microsoft.com/office/drawing/2014/main" id="{C40AF01E-88B6-4A93-A0E5-1E4606E67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79" name="Picture 1755" descr="spacer">
          <a:extLst>
            <a:ext uri="{FF2B5EF4-FFF2-40B4-BE49-F238E27FC236}">
              <a16:creationId xmlns:a16="http://schemas.microsoft.com/office/drawing/2014/main" id="{E7C167AB-8667-4C59-A288-F40E3344B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0" name="Picture 1756" descr="spacer">
          <a:extLst>
            <a:ext uri="{FF2B5EF4-FFF2-40B4-BE49-F238E27FC236}">
              <a16:creationId xmlns:a16="http://schemas.microsoft.com/office/drawing/2014/main" id="{655466BB-1625-4FDC-8F3B-144FD5DBA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1" name="Picture 1757" descr="spacer">
          <a:extLst>
            <a:ext uri="{FF2B5EF4-FFF2-40B4-BE49-F238E27FC236}">
              <a16:creationId xmlns:a16="http://schemas.microsoft.com/office/drawing/2014/main" id="{CB68A863-E70B-4B9E-8ADA-ADC584F32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2" name="Picture 1758" descr="spacer">
          <a:extLst>
            <a:ext uri="{FF2B5EF4-FFF2-40B4-BE49-F238E27FC236}">
              <a16:creationId xmlns:a16="http://schemas.microsoft.com/office/drawing/2014/main" id="{07AB9308-F5E7-4042-8A34-B817B0935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3" name="Picture 1759" descr="spacer">
          <a:extLst>
            <a:ext uri="{FF2B5EF4-FFF2-40B4-BE49-F238E27FC236}">
              <a16:creationId xmlns:a16="http://schemas.microsoft.com/office/drawing/2014/main" id="{25CB5018-CF18-4F6A-BA02-890CF2DAF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4" name="Picture 1760" descr="spacer">
          <a:extLst>
            <a:ext uri="{FF2B5EF4-FFF2-40B4-BE49-F238E27FC236}">
              <a16:creationId xmlns:a16="http://schemas.microsoft.com/office/drawing/2014/main" id="{919E3492-BCCA-4885-BC14-EBA632BB0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5" name="Picture 1761" descr="spacer">
          <a:extLst>
            <a:ext uri="{FF2B5EF4-FFF2-40B4-BE49-F238E27FC236}">
              <a16:creationId xmlns:a16="http://schemas.microsoft.com/office/drawing/2014/main" id="{69559396-D6A1-4BB8-BC44-07B4C0B67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6" name="Picture 1762" descr="spacer">
          <a:extLst>
            <a:ext uri="{FF2B5EF4-FFF2-40B4-BE49-F238E27FC236}">
              <a16:creationId xmlns:a16="http://schemas.microsoft.com/office/drawing/2014/main" id="{C91B182C-7A21-4CC2-98C3-2ED001FC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7" name="Picture 1763" descr="spacer">
          <a:extLst>
            <a:ext uri="{FF2B5EF4-FFF2-40B4-BE49-F238E27FC236}">
              <a16:creationId xmlns:a16="http://schemas.microsoft.com/office/drawing/2014/main" id="{993895CD-8E9E-418F-BF56-60E56FDD0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8" name="Picture 1764" descr="spacer">
          <a:extLst>
            <a:ext uri="{FF2B5EF4-FFF2-40B4-BE49-F238E27FC236}">
              <a16:creationId xmlns:a16="http://schemas.microsoft.com/office/drawing/2014/main" id="{90F0D27F-4935-4599-BA23-DBA8C6F63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89" name="Picture 1765" descr="spacer">
          <a:extLst>
            <a:ext uri="{FF2B5EF4-FFF2-40B4-BE49-F238E27FC236}">
              <a16:creationId xmlns:a16="http://schemas.microsoft.com/office/drawing/2014/main" id="{6FF4BC0F-DF09-4054-A129-152E60546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0" name="Picture 7919" descr="spacer">
          <a:extLst>
            <a:ext uri="{FF2B5EF4-FFF2-40B4-BE49-F238E27FC236}">
              <a16:creationId xmlns:a16="http://schemas.microsoft.com/office/drawing/2014/main" id="{9C560CA2-4C06-43CF-9163-6F5714AFF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1" name="Picture 7920" descr="spacer">
          <a:extLst>
            <a:ext uri="{FF2B5EF4-FFF2-40B4-BE49-F238E27FC236}">
              <a16:creationId xmlns:a16="http://schemas.microsoft.com/office/drawing/2014/main" id="{A5A0F25D-673C-493B-BB28-C91C65F92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2" name="Picture 7921" descr="spacer">
          <a:extLst>
            <a:ext uri="{FF2B5EF4-FFF2-40B4-BE49-F238E27FC236}">
              <a16:creationId xmlns:a16="http://schemas.microsoft.com/office/drawing/2014/main" id="{01BCEE79-21AB-4790-AB56-4C3BF1BF1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3" name="Picture 7922" descr="spacer">
          <a:extLst>
            <a:ext uri="{FF2B5EF4-FFF2-40B4-BE49-F238E27FC236}">
              <a16:creationId xmlns:a16="http://schemas.microsoft.com/office/drawing/2014/main" id="{1628D436-5718-4AC4-9571-C627F57C3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4" name="Picture 7923" descr="spacer">
          <a:extLst>
            <a:ext uri="{FF2B5EF4-FFF2-40B4-BE49-F238E27FC236}">
              <a16:creationId xmlns:a16="http://schemas.microsoft.com/office/drawing/2014/main" id="{6F4E161A-F618-48D7-8AF4-79A672FBB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5" name="Picture 7924" descr="spacer">
          <a:extLst>
            <a:ext uri="{FF2B5EF4-FFF2-40B4-BE49-F238E27FC236}">
              <a16:creationId xmlns:a16="http://schemas.microsoft.com/office/drawing/2014/main" id="{771E7302-E588-4340-8BBE-F5E3CA31B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6" name="Picture 1252" descr="spacer">
          <a:extLst>
            <a:ext uri="{FF2B5EF4-FFF2-40B4-BE49-F238E27FC236}">
              <a16:creationId xmlns:a16="http://schemas.microsoft.com/office/drawing/2014/main" id="{1975D4E1-B155-4968-B8DC-CBBF402C3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7" name="Picture 1253" descr="spacer">
          <a:extLst>
            <a:ext uri="{FF2B5EF4-FFF2-40B4-BE49-F238E27FC236}">
              <a16:creationId xmlns:a16="http://schemas.microsoft.com/office/drawing/2014/main" id="{49F66F26-3BF8-4D42-917E-BEA79A5CC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8" name="Picture 1406" descr="spacer">
          <a:extLst>
            <a:ext uri="{FF2B5EF4-FFF2-40B4-BE49-F238E27FC236}">
              <a16:creationId xmlns:a16="http://schemas.microsoft.com/office/drawing/2014/main" id="{5CA3CB0B-867D-440F-B5EA-ABBADFC47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099" name="Picture 1407" descr="spacer">
          <a:extLst>
            <a:ext uri="{FF2B5EF4-FFF2-40B4-BE49-F238E27FC236}">
              <a16:creationId xmlns:a16="http://schemas.microsoft.com/office/drawing/2014/main" id="{D0B88B59-1A5B-466B-9586-384FB8189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0" name="Picture 1418" descr="spacer">
          <a:extLst>
            <a:ext uri="{FF2B5EF4-FFF2-40B4-BE49-F238E27FC236}">
              <a16:creationId xmlns:a16="http://schemas.microsoft.com/office/drawing/2014/main" id="{34F8A8B0-163F-4111-A3B4-7262B07BE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1" name="Picture 1419" descr="spacer">
          <a:extLst>
            <a:ext uri="{FF2B5EF4-FFF2-40B4-BE49-F238E27FC236}">
              <a16:creationId xmlns:a16="http://schemas.microsoft.com/office/drawing/2014/main" id="{50E41E21-C8D9-414B-A632-4358B0C12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2" name="Picture 1750" descr="spacer">
          <a:extLst>
            <a:ext uri="{FF2B5EF4-FFF2-40B4-BE49-F238E27FC236}">
              <a16:creationId xmlns:a16="http://schemas.microsoft.com/office/drawing/2014/main" id="{9C7D32FA-ADD9-4BA3-AA1D-6EDFA0923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3" name="Picture 1751" descr="spacer">
          <a:extLst>
            <a:ext uri="{FF2B5EF4-FFF2-40B4-BE49-F238E27FC236}">
              <a16:creationId xmlns:a16="http://schemas.microsoft.com/office/drawing/2014/main" id="{5830C2EE-388B-45B4-ADA6-CC0C81434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4" name="Picture 1752" descr="spacer">
          <a:extLst>
            <a:ext uri="{FF2B5EF4-FFF2-40B4-BE49-F238E27FC236}">
              <a16:creationId xmlns:a16="http://schemas.microsoft.com/office/drawing/2014/main" id="{6B22FBC2-6D58-461D-9BB5-6AB1A998B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5" name="Picture 1753" descr="spacer">
          <a:extLst>
            <a:ext uri="{FF2B5EF4-FFF2-40B4-BE49-F238E27FC236}">
              <a16:creationId xmlns:a16="http://schemas.microsoft.com/office/drawing/2014/main" id="{F03AB393-B26C-4794-BD34-D4AB17096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6" name="Picture 1754" descr="spacer">
          <a:extLst>
            <a:ext uri="{FF2B5EF4-FFF2-40B4-BE49-F238E27FC236}">
              <a16:creationId xmlns:a16="http://schemas.microsoft.com/office/drawing/2014/main" id="{6EB5BDA4-5FE7-4E82-AE1B-AE485BC51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7" name="Picture 1755" descr="spacer">
          <a:extLst>
            <a:ext uri="{FF2B5EF4-FFF2-40B4-BE49-F238E27FC236}">
              <a16:creationId xmlns:a16="http://schemas.microsoft.com/office/drawing/2014/main" id="{2A3D62D2-F835-46A9-B08F-D27D9769F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8" name="Picture 1756" descr="spacer">
          <a:extLst>
            <a:ext uri="{FF2B5EF4-FFF2-40B4-BE49-F238E27FC236}">
              <a16:creationId xmlns:a16="http://schemas.microsoft.com/office/drawing/2014/main" id="{B8B70623-F4A6-4759-A88D-22A3BFEE3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09" name="Picture 1757" descr="spacer">
          <a:extLst>
            <a:ext uri="{FF2B5EF4-FFF2-40B4-BE49-F238E27FC236}">
              <a16:creationId xmlns:a16="http://schemas.microsoft.com/office/drawing/2014/main" id="{519AF2F2-8F22-41E1-9BE9-EFAB4041F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0" name="Picture 1758" descr="spacer">
          <a:extLst>
            <a:ext uri="{FF2B5EF4-FFF2-40B4-BE49-F238E27FC236}">
              <a16:creationId xmlns:a16="http://schemas.microsoft.com/office/drawing/2014/main" id="{1FB293E1-F5D3-4D05-A9BA-CFE1E07A1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1" name="Picture 1759" descr="spacer">
          <a:extLst>
            <a:ext uri="{FF2B5EF4-FFF2-40B4-BE49-F238E27FC236}">
              <a16:creationId xmlns:a16="http://schemas.microsoft.com/office/drawing/2014/main" id="{E0C0A814-1003-479E-9C11-01842590A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2" name="Picture 1760" descr="spacer">
          <a:extLst>
            <a:ext uri="{FF2B5EF4-FFF2-40B4-BE49-F238E27FC236}">
              <a16:creationId xmlns:a16="http://schemas.microsoft.com/office/drawing/2014/main" id="{D88078B9-EE77-4336-9F5D-E81DBC5CE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3" name="Picture 1761" descr="spacer">
          <a:extLst>
            <a:ext uri="{FF2B5EF4-FFF2-40B4-BE49-F238E27FC236}">
              <a16:creationId xmlns:a16="http://schemas.microsoft.com/office/drawing/2014/main" id="{AC449390-6FDC-4313-A419-4E33106A9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4" name="Picture 1762" descr="spacer">
          <a:extLst>
            <a:ext uri="{FF2B5EF4-FFF2-40B4-BE49-F238E27FC236}">
              <a16:creationId xmlns:a16="http://schemas.microsoft.com/office/drawing/2014/main" id="{C8B24995-6EF7-453C-A05D-BC4A450BA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5" name="Picture 1763" descr="spacer">
          <a:extLst>
            <a:ext uri="{FF2B5EF4-FFF2-40B4-BE49-F238E27FC236}">
              <a16:creationId xmlns:a16="http://schemas.microsoft.com/office/drawing/2014/main" id="{C9DBADF7-752F-4AA3-961E-1BED1E9F2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6" name="Picture 1764" descr="spacer">
          <a:extLst>
            <a:ext uri="{FF2B5EF4-FFF2-40B4-BE49-F238E27FC236}">
              <a16:creationId xmlns:a16="http://schemas.microsoft.com/office/drawing/2014/main" id="{2EFE24D7-2040-4684-8534-19327FFE2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7" name="Picture 1765" descr="spacer">
          <a:extLst>
            <a:ext uri="{FF2B5EF4-FFF2-40B4-BE49-F238E27FC236}">
              <a16:creationId xmlns:a16="http://schemas.microsoft.com/office/drawing/2014/main" id="{8E9BCEDC-C420-4E0E-9988-047F65CE6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8" name="Picture 7919" descr="spacer">
          <a:extLst>
            <a:ext uri="{FF2B5EF4-FFF2-40B4-BE49-F238E27FC236}">
              <a16:creationId xmlns:a16="http://schemas.microsoft.com/office/drawing/2014/main" id="{8D255CDE-AC01-40F8-B41B-6FE94CA35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19" name="Picture 7920" descr="spacer">
          <a:extLst>
            <a:ext uri="{FF2B5EF4-FFF2-40B4-BE49-F238E27FC236}">
              <a16:creationId xmlns:a16="http://schemas.microsoft.com/office/drawing/2014/main" id="{D99F2809-9368-491A-98F9-04E01D842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20" name="Picture 7921" descr="spacer">
          <a:extLst>
            <a:ext uri="{FF2B5EF4-FFF2-40B4-BE49-F238E27FC236}">
              <a16:creationId xmlns:a16="http://schemas.microsoft.com/office/drawing/2014/main" id="{3DD2835E-9AEF-4EDF-80A8-7EF1DC597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21" name="Picture 7922" descr="spacer">
          <a:extLst>
            <a:ext uri="{FF2B5EF4-FFF2-40B4-BE49-F238E27FC236}">
              <a16:creationId xmlns:a16="http://schemas.microsoft.com/office/drawing/2014/main" id="{808D78FD-78BE-4795-9952-A3568E882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22" name="Picture 7923" descr="spacer">
          <a:extLst>
            <a:ext uri="{FF2B5EF4-FFF2-40B4-BE49-F238E27FC236}">
              <a16:creationId xmlns:a16="http://schemas.microsoft.com/office/drawing/2014/main" id="{170A3498-88E5-4599-AEB0-706C887C7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23" name="Picture 7924" descr="spacer">
          <a:extLst>
            <a:ext uri="{FF2B5EF4-FFF2-40B4-BE49-F238E27FC236}">
              <a16:creationId xmlns:a16="http://schemas.microsoft.com/office/drawing/2014/main" id="{81898C34-18D8-4DDD-9F12-692034ACE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24" name="Picture 1252" descr="spacer">
          <a:extLst>
            <a:ext uri="{FF2B5EF4-FFF2-40B4-BE49-F238E27FC236}">
              <a16:creationId xmlns:a16="http://schemas.microsoft.com/office/drawing/2014/main" id="{86816FEA-3A14-4A97-9B3F-B409D956E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25" name="Picture 1253" descr="spacer">
          <a:extLst>
            <a:ext uri="{FF2B5EF4-FFF2-40B4-BE49-F238E27FC236}">
              <a16:creationId xmlns:a16="http://schemas.microsoft.com/office/drawing/2014/main" id="{FE7DB9ED-1F9E-4D27-BEE0-B8D19C507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26" name="Picture 1406" descr="spacer">
          <a:extLst>
            <a:ext uri="{FF2B5EF4-FFF2-40B4-BE49-F238E27FC236}">
              <a16:creationId xmlns:a16="http://schemas.microsoft.com/office/drawing/2014/main" id="{1C0E5951-AB95-4E81-9EC5-AE61F974F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27" name="Picture 1407" descr="spacer">
          <a:extLst>
            <a:ext uri="{FF2B5EF4-FFF2-40B4-BE49-F238E27FC236}">
              <a16:creationId xmlns:a16="http://schemas.microsoft.com/office/drawing/2014/main" id="{615F0F60-625E-4054-844B-7F4D64E0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28" name="Picture 1418" descr="spacer">
          <a:extLst>
            <a:ext uri="{FF2B5EF4-FFF2-40B4-BE49-F238E27FC236}">
              <a16:creationId xmlns:a16="http://schemas.microsoft.com/office/drawing/2014/main" id="{88163BCA-C022-4111-8B3F-1AACB7993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29" name="Picture 1419" descr="spacer">
          <a:extLst>
            <a:ext uri="{FF2B5EF4-FFF2-40B4-BE49-F238E27FC236}">
              <a16:creationId xmlns:a16="http://schemas.microsoft.com/office/drawing/2014/main" id="{93A7707D-4AF1-4426-B623-1055092C2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0" name="Picture 1750" descr="spacer">
          <a:extLst>
            <a:ext uri="{FF2B5EF4-FFF2-40B4-BE49-F238E27FC236}">
              <a16:creationId xmlns:a16="http://schemas.microsoft.com/office/drawing/2014/main" id="{5F4762E0-695B-4A5E-B048-3908C6DCC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1" name="Picture 1751" descr="spacer">
          <a:extLst>
            <a:ext uri="{FF2B5EF4-FFF2-40B4-BE49-F238E27FC236}">
              <a16:creationId xmlns:a16="http://schemas.microsoft.com/office/drawing/2014/main" id="{2EA6C866-DA84-46BB-85C5-6354D16FF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2" name="Picture 1752" descr="spacer">
          <a:extLst>
            <a:ext uri="{FF2B5EF4-FFF2-40B4-BE49-F238E27FC236}">
              <a16:creationId xmlns:a16="http://schemas.microsoft.com/office/drawing/2014/main" id="{EF1E4B0F-7E17-4A6F-A57A-02C5AC222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3" name="Picture 1753" descr="spacer">
          <a:extLst>
            <a:ext uri="{FF2B5EF4-FFF2-40B4-BE49-F238E27FC236}">
              <a16:creationId xmlns:a16="http://schemas.microsoft.com/office/drawing/2014/main" id="{6218950E-A2DA-475F-AFC7-41D592EED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4" name="Picture 1754" descr="spacer">
          <a:extLst>
            <a:ext uri="{FF2B5EF4-FFF2-40B4-BE49-F238E27FC236}">
              <a16:creationId xmlns:a16="http://schemas.microsoft.com/office/drawing/2014/main" id="{3AF2AFA1-42F2-4B94-A324-16FD7DB7B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5" name="Picture 1755" descr="spacer">
          <a:extLst>
            <a:ext uri="{FF2B5EF4-FFF2-40B4-BE49-F238E27FC236}">
              <a16:creationId xmlns:a16="http://schemas.microsoft.com/office/drawing/2014/main" id="{E24D4474-C790-406B-983E-34250F070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6" name="Picture 1756" descr="spacer">
          <a:extLst>
            <a:ext uri="{FF2B5EF4-FFF2-40B4-BE49-F238E27FC236}">
              <a16:creationId xmlns:a16="http://schemas.microsoft.com/office/drawing/2014/main" id="{90E129B8-7874-43D2-A5E1-B49354DE3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7" name="Picture 1757" descr="spacer">
          <a:extLst>
            <a:ext uri="{FF2B5EF4-FFF2-40B4-BE49-F238E27FC236}">
              <a16:creationId xmlns:a16="http://schemas.microsoft.com/office/drawing/2014/main" id="{2A3ED206-634A-4924-88A4-C2DDA10EB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8" name="Picture 1758" descr="spacer">
          <a:extLst>
            <a:ext uri="{FF2B5EF4-FFF2-40B4-BE49-F238E27FC236}">
              <a16:creationId xmlns:a16="http://schemas.microsoft.com/office/drawing/2014/main" id="{6B04F3BB-2FDD-44CF-B688-C4CF691DD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39" name="Picture 1759" descr="spacer">
          <a:extLst>
            <a:ext uri="{FF2B5EF4-FFF2-40B4-BE49-F238E27FC236}">
              <a16:creationId xmlns:a16="http://schemas.microsoft.com/office/drawing/2014/main" id="{E3D97156-0D4D-41CA-AA3B-2B1BF3425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0" name="Picture 1760" descr="spacer">
          <a:extLst>
            <a:ext uri="{FF2B5EF4-FFF2-40B4-BE49-F238E27FC236}">
              <a16:creationId xmlns:a16="http://schemas.microsoft.com/office/drawing/2014/main" id="{2FEEB9B6-5AA5-41F4-A740-D388840AA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1" name="Picture 1761" descr="spacer">
          <a:extLst>
            <a:ext uri="{FF2B5EF4-FFF2-40B4-BE49-F238E27FC236}">
              <a16:creationId xmlns:a16="http://schemas.microsoft.com/office/drawing/2014/main" id="{47C7A10A-8EA5-4F4D-AF99-D8ED557BA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2" name="Picture 1762" descr="spacer">
          <a:extLst>
            <a:ext uri="{FF2B5EF4-FFF2-40B4-BE49-F238E27FC236}">
              <a16:creationId xmlns:a16="http://schemas.microsoft.com/office/drawing/2014/main" id="{0A02F686-E30A-4529-B1B9-8C02B4152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3" name="Picture 1763" descr="spacer">
          <a:extLst>
            <a:ext uri="{FF2B5EF4-FFF2-40B4-BE49-F238E27FC236}">
              <a16:creationId xmlns:a16="http://schemas.microsoft.com/office/drawing/2014/main" id="{66B86354-048C-4A7F-B2A9-C833BFB94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4" name="Picture 1764" descr="spacer">
          <a:extLst>
            <a:ext uri="{FF2B5EF4-FFF2-40B4-BE49-F238E27FC236}">
              <a16:creationId xmlns:a16="http://schemas.microsoft.com/office/drawing/2014/main" id="{38752A97-831D-4435-81B6-AF7D88A3C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5" name="Picture 1765" descr="spacer">
          <a:extLst>
            <a:ext uri="{FF2B5EF4-FFF2-40B4-BE49-F238E27FC236}">
              <a16:creationId xmlns:a16="http://schemas.microsoft.com/office/drawing/2014/main" id="{EEA318B5-F7D5-4814-B249-14629233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6" name="Picture 7919" descr="spacer">
          <a:extLst>
            <a:ext uri="{FF2B5EF4-FFF2-40B4-BE49-F238E27FC236}">
              <a16:creationId xmlns:a16="http://schemas.microsoft.com/office/drawing/2014/main" id="{5B8AABD0-4F88-40CB-8810-0006C58B8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7" name="Picture 7920" descr="spacer">
          <a:extLst>
            <a:ext uri="{FF2B5EF4-FFF2-40B4-BE49-F238E27FC236}">
              <a16:creationId xmlns:a16="http://schemas.microsoft.com/office/drawing/2014/main" id="{B4B75065-0BB4-416D-B09F-68D676F26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8" name="Picture 7921" descr="spacer">
          <a:extLst>
            <a:ext uri="{FF2B5EF4-FFF2-40B4-BE49-F238E27FC236}">
              <a16:creationId xmlns:a16="http://schemas.microsoft.com/office/drawing/2014/main" id="{0CB3764F-5C56-4428-80A6-D52825A2A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49" name="Picture 7922" descr="spacer">
          <a:extLst>
            <a:ext uri="{FF2B5EF4-FFF2-40B4-BE49-F238E27FC236}">
              <a16:creationId xmlns:a16="http://schemas.microsoft.com/office/drawing/2014/main" id="{EDF3D0AC-4FFB-4840-B531-8213F1DF0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0" name="Picture 7923" descr="spacer">
          <a:extLst>
            <a:ext uri="{FF2B5EF4-FFF2-40B4-BE49-F238E27FC236}">
              <a16:creationId xmlns:a16="http://schemas.microsoft.com/office/drawing/2014/main" id="{AA35023B-E285-407F-BD98-5ACE76C59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1" name="Picture 7924" descr="spacer">
          <a:extLst>
            <a:ext uri="{FF2B5EF4-FFF2-40B4-BE49-F238E27FC236}">
              <a16:creationId xmlns:a16="http://schemas.microsoft.com/office/drawing/2014/main" id="{F895C3B1-D1D3-4A11-9F62-E429F1309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2" name="Picture 1252" descr="spacer">
          <a:extLst>
            <a:ext uri="{FF2B5EF4-FFF2-40B4-BE49-F238E27FC236}">
              <a16:creationId xmlns:a16="http://schemas.microsoft.com/office/drawing/2014/main" id="{D31D0B23-8176-4D02-92B2-AB1D564F5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3" name="Picture 1253" descr="spacer">
          <a:extLst>
            <a:ext uri="{FF2B5EF4-FFF2-40B4-BE49-F238E27FC236}">
              <a16:creationId xmlns:a16="http://schemas.microsoft.com/office/drawing/2014/main" id="{CF783668-1F06-49CE-8FD5-DB43902BE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4" name="Picture 1406" descr="spacer">
          <a:extLst>
            <a:ext uri="{FF2B5EF4-FFF2-40B4-BE49-F238E27FC236}">
              <a16:creationId xmlns:a16="http://schemas.microsoft.com/office/drawing/2014/main" id="{5774870E-605D-4D5E-B79E-A710F1314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5" name="Picture 1407" descr="spacer">
          <a:extLst>
            <a:ext uri="{FF2B5EF4-FFF2-40B4-BE49-F238E27FC236}">
              <a16:creationId xmlns:a16="http://schemas.microsoft.com/office/drawing/2014/main" id="{6F2302D5-1DE2-4B56-86C2-3748C53E3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6" name="Picture 1418" descr="spacer">
          <a:extLst>
            <a:ext uri="{FF2B5EF4-FFF2-40B4-BE49-F238E27FC236}">
              <a16:creationId xmlns:a16="http://schemas.microsoft.com/office/drawing/2014/main" id="{CD1D8269-4868-4706-84B4-A7EAEC9C7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7" name="Picture 1419" descr="spacer">
          <a:extLst>
            <a:ext uri="{FF2B5EF4-FFF2-40B4-BE49-F238E27FC236}">
              <a16:creationId xmlns:a16="http://schemas.microsoft.com/office/drawing/2014/main" id="{357F8899-6D07-4D47-8F27-5A2970CF2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8" name="Picture 1750" descr="spacer">
          <a:extLst>
            <a:ext uri="{FF2B5EF4-FFF2-40B4-BE49-F238E27FC236}">
              <a16:creationId xmlns:a16="http://schemas.microsoft.com/office/drawing/2014/main" id="{FEE959E8-48F1-4DC5-A24F-926EE1FA2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59" name="Picture 1751" descr="spacer">
          <a:extLst>
            <a:ext uri="{FF2B5EF4-FFF2-40B4-BE49-F238E27FC236}">
              <a16:creationId xmlns:a16="http://schemas.microsoft.com/office/drawing/2014/main" id="{22DE1988-FE81-4168-8413-DF5D1F231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0" name="Picture 1752" descr="spacer">
          <a:extLst>
            <a:ext uri="{FF2B5EF4-FFF2-40B4-BE49-F238E27FC236}">
              <a16:creationId xmlns:a16="http://schemas.microsoft.com/office/drawing/2014/main" id="{40B5DAF9-DD21-4F8A-8B1F-B837A7922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1" name="Picture 1753" descr="spacer">
          <a:extLst>
            <a:ext uri="{FF2B5EF4-FFF2-40B4-BE49-F238E27FC236}">
              <a16:creationId xmlns:a16="http://schemas.microsoft.com/office/drawing/2014/main" id="{97D38AD1-69FB-45BA-B87C-337EA14A0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2" name="Picture 1754" descr="spacer">
          <a:extLst>
            <a:ext uri="{FF2B5EF4-FFF2-40B4-BE49-F238E27FC236}">
              <a16:creationId xmlns:a16="http://schemas.microsoft.com/office/drawing/2014/main" id="{D7E9DC02-BD90-4882-A880-C078268CC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3" name="Picture 1755" descr="spacer">
          <a:extLst>
            <a:ext uri="{FF2B5EF4-FFF2-40B4-BE49-F238E27FC236}">
              <a16:creationId xmlns:a16="http://schemas.microsoft.com/office/drawing/2014/main" id="{DBE5D094-4333-4EEC-9063-953176D37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4" name="Picture 1756" descr="spacer">
          <a:extLst>
            <a:ext uri="{FF2B5EF4-FFF2-40B4-BE49-F238E27FC236}">
              <a16:creationId xmlns:a16="http://schemas.microsoft.com/office/drawing/2014/main" id="{FF78DC07-CAEA-4544-B661-54BA0E52B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5" name="Picture 1757" descr="spacer">
          <a:extLst>
            <a:ext uri="{FF2B5EF4-FFF2-40B4-BE49-F238E27FC236}">
              <a16:creationId xmlns:a16="http://schemas.microsoft.com/office/drawing/2014/main" id="{31C98273-6E5A-448A-8A81-844B015FE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6" name="Picture 1758" descr="spacer">
          <a:extLst>
            <a:ext uri="{FF2B5EF4-FFF2-40B4-BE49-F238E27FC236}">
              <a16:creationId xmlns:a16="http://schemas.microsoft.com/office/drawing/2014/main" id="{5FAA4795-54C5-49D7-9A2E-792D32F54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7" name="Picture 1759" descr="spacer">
          <a:extLst>
            <a:ext uri="{FF2B5EF4-FFF2-40B4-BE49-F238E27FC236}">
              <a16:creationId xmlns:a16="http://schemas.microsoft.com/office/drawing/2014/main" id="{9BC22A55-24C6-466F-A61A-08788EF32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8" name="Picture 1760" descr="spacer">
          <a:extLst>
            <a:ext uri="{FF2B5EF4-FFF2-40B4-BE49-F238E27FC236}">
              <a16:creationId xmlns:a16="http://schemas.microsoft.com/office/drawing/2014/main" id="{CE15A811-2AB1-461F-B1B6-813D7F561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69" name="Picture 1761" descr="spacer">
          <a:extLst>
            <a:ext uri="{FF2B5EF4-FFF2-40B4-BE49-F238E27FC236}">
              <a16:creationId xmlns:a16="http://schemas.microsoft.com/office/drawing/2014/main" id="{3F4732A1-3402-431F-A9BD-5B6F9C815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0" name="Picture 1762" descr="spacer">
          <a:extLst>
            <a:ext uri="{FF2B5EF4-FFF2-40B4-BE49-F238E27FC236}">
              <a16:creationId xmlns:a16="http://schemas.microsoft.com/office/drawing/2014/main" id="{F1672525-9DB1-40B6-90BE-4D81CCEBF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1" name="Picture 1763" descr="spacer">
          <a:extLst>
            <a:ext uri="{FF2B5EF4-FFF2-40B4-BE49-F238E27FC236}">
              <a16:creationId xmlns:a16="http://schemas.microsoft.com/office/drawing/2014/main" id="{EC29CAAC-6E5C-4C2B-AE60-204915EE9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2" name="Picture 1764" descr="spacer">
          <a:extLst>
            <a:ext uri="{FF2B5EF4-FFF2-40B4-BE49-F238E27FC236}">
              <a16:creationId xmlns:a16="http://schemas.microsoft.com/office/drawing/2014/main" id="{1F5FEB9E-7070-4D19-8103-FA11192CD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3" name="Picture 1765" descr="spacer">
          <a:extLst>
            <a:ext uri="{FF2B5EF4-FFF2-40B4-BE49-F238E27FC236}">
              <a16:creationId xmlns:a16="http://schemas.microsoft.com/office/drawing/2014/main" id="{33E32E1B-D217-4E8E-A001-342A2F343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4" name="Picture 7919" descr="spacer">
          <a:extLst>
            <a:ext uri="{FF2B5EF4-FFF2-40B4-BE49-F238E27FC236}">
              <a16:creationId xmlns:a16="http://schemas.microsoft.com/office/drawing/2014/main" id="{0595121A-4B8A-4423-A325-E4DCBAE0E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5" name="Picture 7920" descr="spacer">
          <a:extLst>
            <a:ext uri="{FF2B5EF4-FFF2-40B4-BE49-F238E27FC236}">
              <a16:creationId xmlns:a16="http://schemas.microsoft.com/office/drawing/2014/main" id="{18A5AC55-47F0-46AE-83D0-0C676BF6F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6" name="Picture 7921" descr="spacer">
          <a:extLst>
            <a:ext uri="{FF2B5EF4-FFF2-40B4-BE49-F238E27FC236}">
              <a16:creationId xmlns:a16="http://schemas.microsoft.com/office/drawing/2014/main" id="{A30D6D3E-91EE-4AA8-BEAA-CDED0D51F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7" name="Picture 7922" descr="spacer">
          <a:extLst>
            <a:ext uri="{FF2B5EF4-FFF2-40B4-BE49-F238E27FC236}">
              <a16:creationId xmlns:a16="http://schemas.microsoft.com/office/drawing/2014/main" id="{FD247882-125F-45F5-8D48-10AFA7EB0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8" name="Picture 7923" descr="spacer">
          <a:extLst>
            <a:ext uri="{FF2B5EF4-FFF2-40B4-BE49-F238E27FC236}">
              <a16:creationId xmlns:a16="http://schemas.microsoft.com/office/drawing/2014/main" id="{3BCCA71F-3F76-46E9-AE8B-9302578B3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79" name="Picture 7924" descr="spacer">
          <a:extLst>
            <a:ext uri="{FF2B5EF4-FFF2-40B4-BE49-F238E27FC236}">
              <a16:creationId xmlns:a16="http://schemas.microsoft.com/office/drawing/2014/main" id="{65F059EC-1E5C-4AA3-A951-FE2E4C622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80" name="Picture 1252" descr="spacer">
          <a:extLst>
            <a:ext uri="{FF2B5EF4-FFF2-40B4-BE49-F238E27FC236}">
              <a16:creationId xmlns:a16="http://schemas.microsoft.com/office/drawing/2014/main" id="{E85D0F01-A496-4BAF-99E9-0B4911D97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181" name="Picture 1253" descr="spacer">
          <a:extLst>
            <a:ext uri="{FF2B5EF4-FFF2-40B4-BE49-F238E27FC236}">
              <a16:creationId xmlns:a16="http://schemas.microsoft.com/office/drawing/2014/main" id="{B5CC4D0B-AE0F-43AE-B6B5-BCE588A74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82" name="Picture 1406" descr="spacer">
          <a:extLst>
            <a:ext uri="{FF2B5EF4-FFF2-40B4-BE49-F238E27FC236}">
              <a16:creationId xmlns:a16="http://schemas.microsoft.com/office/drawing/2014/main" id="{FD889034-5DB8-4CF4-9280-DD12229D3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83" name="Picture 1407" descr="spacer">
          <a:extLst>
            <a:ext uri="{FF2B5EF4-FFF2-40B4-BE49-F238E27FC236}">
              <a16:creationId xmlns:a16="http://schemas.microsoft.com/office/drawing/2014/main" id="{A5EC9D68-75A6-4A0D-B7EA-0FA9A21AB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84" name="Picture 1418" descr="spacer">
          <a:extLst>
            <a:ext uri="{FF2B5EF4-FFF2-40B4-BE49-F238E27FC236}">
              <a16:creationId xmlns:a16="http://schemas.microsoft.com/office/drawing/2014/main" id="{62AEF94F-D7B3-44E5-88FF-E26E3A6E8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85" name="Picture 1419" descr="spacer">
          <a:extLst>
            <a:ext uri="{FF2B5EF4-FFF2-40B4-BE49-F238E27FC236}">
              <a16:creationId xmlns:a16="http://schemas.microsoft.com/office/drawing/2014/main" id="{589C9AEF-39BF-4B77-BCC8-E9BABC03A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86" name="Picture 1750" descr="spacer">
          <a:extLst>
            <a:ext uri="{FF2B5EF4-FFF2-40B4-BE49-F238E27FC236}">
              <a16:creationId xmlns:a16="http://schemas.microsoft.com/office/drawing/2014/main" id="{00741F47-7835-4E71-9A82-A5C724B70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87" name="Picture 1751" descr="spacer">
          <a:extLst>
            <a:ext uri="{FF2B5EF4-FFF2-40B4-BE49-F238E27FC236}">
              <a16:creationId xmlns:a16="http://schemas.microsoft.com/office/drawing/2014/main" id="{9F658619-1BC3-4F44-97C7-D7FFCA45F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88" name="Picture 1752" descr="spacer">
          <a:extLst>
            <a:ext uri="{FF2B5EF4-FFF2-40B4-BE49-F238E27FC236}">
              <a16:creationId xmlns:a16="http://schemas.microsoft.com/office/drawing/2014/main" id="{A428E39B-99AB-4DE5-BA79-886467CB2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89" name="Picture 1753" descr="spacer">
          <a:extLst>
            <a:ext uri="{FF2B5EF4-FFF2-40B4-BE49-F238E27FC236}">
              <a16:creationId xmlns:a16="http://schemas.microsoft.com/office/drawing/2014/main" id="{3BE88E90-D5D9-4718-8616-21AEFED01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0" name="Picture 1754" descr="spacer">
          <a:extLst>
            <a:ext uri="{FF2B5EF4-FFF2-40B4-BE49-F238E27FC236}">
              <a16:creationId xmlns:a16="http://schemas.microsoft.com/office/drawing/2014/main" id="{0FE2A081-B664-4F03-BD93-7604FFF0F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1" name="Picture 1755" descr="spacer">
          <a:extLst>
            <a:ext uri="{FF2B5EF4-FFF2-40B4-BE49-F238E27FC236}">
              <a16:creationId xmlns:a16="http://schemas.microsoft.com/office/drawing/2014/main" id="{1663834C-4190-4984-965A-CF31582DD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2" name="Picture 1756" descr="spacer">
          <a:extLst>
            <a:ext uri="{FF2B5EF4-FFF2-40B4-BE49-F238E27FC236}">
              <a16:creationId xmlns:a16="http://schemas.microsoft.com/office/drawing/2014/main" id="{30C4BD8F-AD79-4869-BEE1-17EACDC7E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3" name="Picture 1757" descr="spacer">
          <a:extLst>
            <a:ext uri="{FF2B5EF4-FFF2-40B4-BE49-F238E27FC236}">
              <a16:creationId xmlns:a16="http://schemas.microsoft.com/office/drawing/2014/main" id="{3DF05E9D-BC17-42A0-B929-9060BFF0A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4" name="Picture 1758" descr="spacer">
          <a:extLst>
            <a:ext uri="{FF2B5EF4-FFF2-40B4-BE49-F238E27FC236}">
              <a16:creationId xmlns:a16="http://schemas.microsoft.com/office/drawing/2014/main" id="{60B38687-4C93-4461-8417-979F3B084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5" name="Picture 1759" descr="spacer">
          <a:extLst>
            <a:ext uri="{FF2B5EF4-FFF2-40B4-BE49-F238E27FC236}">
              <a16:creationId xmlns:a16="http://schemas.microsoft.com/office/drawing/2014/main" id="{A52C1F31-1B10-476F-BC24-3165DD83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6" name="Picture 1760" descr="spacer">
          <a:extLst>
            <a:ext uri="{FF2B5EF4-FFF2-40B4-BE49-F238E27FC236}">
              <a16:creationId xmlns:a16="http://schemas.microsoft.com/office/drawing/2014/main" id="{5159D8F7-78CC-479D-BCC9-C408524EF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7" name="Picture 1761" descr="spacer">
          <a:extLst>
            <a:ext uri="{FF2B5EF4-FFF2-40B4-BE49-F238E27FC236}">
              <a16:creationId xmlns:a16="http://schemas.microsoft.com/office/drawing/2014/main" id="{31E3D854-EDC8-4B1C-8BB0-1FC2C833E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8" name="Picture 1762" descr="spacer">
          <a:extLst>
            <a:ext uri="{FF2B5EF4-FFF2-40B4-BE49-F238E27FC236}">
              <a16:creationId xmlns:a16="http://schemas.microsoft.com/office/drawing/2014/main" id="{2AD67300-6B07-4D3E-AC07-62CF90D79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199" name="Picture 1763" descr="spacer">
          <a:extLst>
            <a:ext uri="{FF2B5EF4-FFF2-40B4-BE49-F238E27FC236}">
              <a16:creationId xmlns:a16="http://schemas.microsoft.com/office/drawing/2014/main" id="{708865D4-C89A-4CE0-B66C-17AF1EC26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0" name="Picture 1764" descr="spacer">
          <a:extLst>
            <a:ext uri="{FF2B5EF4-FFF2-40B4-BE49-F238E27FC236}">
              <a16:creationId xmlns:a16="http://schemas.microsoft.com/office/drawing/2014/main" id="{AA03E057-93D7-46FB-8CF2-F3EBBC40F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1" name="Picture 1765" descr="spacer">
          <a:extLst>
            <a:ext uri="{FF2B5EF4-FFF2-40B4-BE49-F238E27FC236}">
              <a16:creationId xmlns:a16="http://schemas.microsoft.com/office/drawing/2014/main" id="{295B7532-FBFD-4242-BEB8-2753B23F7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2" name="Picture 7919" descr="spacer">
          <a:extLst>
            <a:ext uri="{FF2B5EF4-FFF2-40B4-BE49-F238E27FC236}">
              <a16:creationId xmlns:a16="http://schemas.microsoft.com/office/drawing/2014/main" id="{4ACC9401-E50F-44BE-908F-F2EFFAB5D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3" name="Picture 7920" descr="spacer">
          <a:extLst>
            <a:ext uri="{FF2B5EF4-FFF2-40B4-BE49-F238E27FC236}">
              <a16:creationId xmlns:a16="http://schemas.microsoft.com/office/drawing/2014/main" id="{2D947E4E-80E8-4AFE-B3EF-D59F8FEDA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4" name="Picture 7921" descr="spacer">
          <a:extLst>
            <a:ext uri="{FF2B5EF4-FFF2-40B4-BE49-F238E27FC236}">
              <a16:creationId xmlns:a16="http://schemas.microsoft.com/office/drawing/2014/main" id="{980978C9-3995-4370-BE95-FCC81E257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5" name="Picture 7922" descr="spacer">
          <a:extLst>
            <a:ext uri="{FF2B5EF4-FFF2-40B4-BE49-F238E27FC236}">
              <a16:creationId xmlns:a16="http://schemas.microsoft.com/office/drawing/2014/main" id="{B334580B-B341-4C90-887D-642A4755E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6" name="Picture 7923" descr="spacer">
          <a:extLst>
            <a:ext uri="{FF2B5EF4-FFF2-40B4-BE49-F238E27FC236}">
              <a16:creationId xmlns:a16="http://schemas.microsoft.com/office/drawing/2014/main" id="{531C2A74-35C4-4E19-B05B-F0C99E71D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7" name="Picture 7924" descr="spacer">
          <a:extLst>
            <a:ext uri="{FF2B5EF4-FFF2-40B4-BE49-F238E27FC236}">
              <a16:creationId xmlns:a16="http://schemas.microsoft.com/office/drawing/2014/main" id="{154DDDB9-6B1F-42F1-9C06-6F7FF5A7A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8" name="Picture 1252" descr="spacer">
          <a:extLst>
            <a:ext uri="{FF2B5EF4-FFF2-40B4-BE49-F238E27FC236}">
              <a16:creationId xmlns:a16="http://schemas.microsoft.com/office/drawing/2014/main" id="{D7EF2FE1-6B83-4B6C-95D0-43EE500BC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09" name="Picture 1253" descr="spacer">
          <a:extLst>
            <a:ext uri="{FF2B5EF4-FFF2-40B4-BE49-F238E27FC236}">
              <a16:creationId xmlns:a16="http://schemas.microsoft.com/office/drawing/2014/main" id="{87EF3E5B-5154-4A21-A8C1-F0BF59E48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0" name="Picture 1406" descr="spacer">
          <a:extLst>
            <a:ext uri="{FF2B5EF4-FFF2-40B4-BE49-F238E27FC236}">
              <a16:creationId xmlns:a16="http://schemas.microsoft.com/office/drawing/2014/main" id="{B907602A-9CD9-45BC-A094-6B4F8D0EC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1" name="Picture 1407" descr="spacer">
          <a:extLst>
            <a:ext uri="{FF2B5EF4-FFF2-40B4-BE49-F238E27FC236}">
              <a16:creationId xmlns:a16="http://schemas.microsoft.com/office/drawing/2014/main" id="{3B99B97F-0B2B-4DFB-8285-27C755A48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2" name="Picture 1418" descr="spacer">
          <a:extLst>
            <a:ext uri="{FF2B5EF4-FFF2-40B4-BE49-F238E27FC236}">
              <a16:creationId xmlns:a16="http://schemas.microsoft.com/office/drawing/2014/main" id="{546606EF-AC10-4B2B-BA76-DB8BF3848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3" name="Picture 1419" descr="spacer">
          <a:extLst>
            <a:ext uri="{FF2B5EF4-FFF2-40B4-BE49-F238E27FC236}">
              <a16:creationId xmlns:a16="http://schemas.microsoft.com/office/drawing/2014/main" id="{4305A744-1B33-4A57-9ED1-62B742366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4" name="Picture 1750" descr="spacer">
          <a:extLst>
            <a:ext uri="{FF2B5EF4-FFF2-40B4-BE49-F238E27FC236}">
              <a16:creationId xmlns:a16="http://schemas.microsoft.com/office/drawing/2014/main" id="{4C033451-62CB-4020-AD50-A2AF3CF85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5" name="Picture 1751" descr="spacer">
          <a:extLst>
            <a:ext uri="{FF2B5EF4-FFF2-40B4-BE49-F238E27FC236}">
              <a16:creationId xmlns:a16="http://schemas.microsoft.com/office/drawing/2014/main" id="{798DAE8D-7B25-428F-A8D6-FB34721A2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6" name="Picture 1752" descr="spacer">
          <a:extLst>
            <a:ext uri="{FF2B5EF4-FFF2-40B4-BE49-F238E27FC236}">
              <a16:creationId xmlns:a16="http://schemas.microsoft.com/office/drawing/2014/main" id="{1439B4B4-FF69-4235-AE81-0AA93622D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7" name="Picture 1753" descr="spacer">
          <a:extLst>
            <a:ext uri="{FF2B5EF4-FFF2-40B4-BE49-F238E27FC236}">
              <a16:creationId xmlns:a16="http://schemas.microsoft.com/office/drawing/2014/main" id="{9F7C6543-33B0-4DA7-A9BD-ED264366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8" name="Picture 1754" descr="spacer">
          <a:extLst>
            <a:ext uri="{FF2B5EF4-FFF2-40B4-BE49-F238E27FC236}">
              <a16:creationId xmlns:a16="http://schemas.microsoft.com/office/drawing/2014/main" id="{1D1AA463-0E97-41A7-A83D-99C85E2BD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19" name="Picture 1755" descr="spacer">
          <a:extLst>
            <a:ext uri="{FF2B5EF4-FFF2-40B4-BE49-F238E27FC236}">
              <a16:creationId xmlns:a16="http://schemas.microsoft.com/office/drawing/2014/main" id="{8453E0D4-9C62-4D36-8593-8E98951DC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0" name="Picture 1756" descr="spacer">
          <a:extLst>
            <a:ext uri="{FF2B5EF4-FFF2-40B4-BE49-F238E27FC236}">
              <a16:creationId xmlns:a16="http://schemas.microsoft.com/office/drawing/2014/main" id="{0FFECE4D-75C4-415F-8BBB-E38586158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1" name="Picture 1757" descr="spacer">
          <a:extLst>
            <a:ext uri="{FF2B5EF4-FFF2-40B4-BE49-F238E27FC236}">
              <a16:creationId xmlns:a16="http://schemas.microsoft.com/office/drawing/2014/main" id="{D9E883E7-90F5-49EA-BC15-63475B630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2" name="Picture 1758" descr="spacer">
          <a:extLst>
            <a:ext uri="{FF2B5EF4-FFF2-40B4-BE49-F238E27FC236}">
              <a16:creationId xmlns:a16="http://schemas.microsoft.com/office/drawing/2014/main" id="{DF6BF799-711E-486D-A925-BE05AB4D8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3" name="Picture 1759" descr="spacer">
          <a:extLst>
            <a:ext uri="{FF2B5EF4-FFF2-40B4-BE49-F238E27FC236}">
              <a16:creationId xmlns:a16="http://schemas.microsoft.com/office/drawing/2014/main" id="{3959934C-27BD-43F6-B00E-CD26A2CB4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4" name="Picture 1760" descr="spacer">
          <a:extLst>
            <a:ext uri="{FF2B5EF4-FFF2-40B4-BE49-F238E27FC236}">
              <a16:creationId xmlns:a16="http://schemas.microsoft.com/office/drawing/2014/main" id="{62DF60E7-4CCF-401B-AFAD-46A5015A8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5" name="Picture 1761" descr="spacer">
          <a:extLst>
            <a:ext uri="{FF2B5EF4-FFF2-40B4-BE49-F238E27FC236}">
              <a16:creationId xmlns:a16="http://schemas.microsoft.com/office/drawing/2014/main" id="{DFE30160-F4BF-444A-884C-213675E8D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6" name="Picture 1762" descr="spacer">
          <a:extLst>
            <a:ext uri="{FF2B5EF4-FFF2-40B4-BE49-F238E27FC236}">
              <a16:creationId xmlns:a16="http://schemas.microsoft.com/office/drawing/2014/main" id="{68A5C162-55F5-4362-9900-A80A7581F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7" name="Picture 1763" descr="spacer">
          <a:extLst>
            <a:ext uri="{FF2B5EF4-FFF2-40B4-BE49-F238E27FC236}">
              <a16:creationId xmlns:a16="http://schemas.microsoft.com/office/drawing/2014/main" id="{879563E2-3CE2-423B-9D3D-E786B8E57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8" name="Picture 1764" descr="spacer">
          <a:extLst>
            <a:ext uri="{FF2B5EF4-FFF2-40B4-BE49-F238E27FC236}">
              <a16:creationId xmlns:a16="http://schemas.microsoft.com/office/drawing/2014/main" id="{27E32C3A-950D-46D9-916C-49FE2A1CC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29" name="Picture 1765" descr="spacer">
          <a:extLst>
            <a:ext uri="{FF2B5EF4-FFF2-40B4-BE49-F238E27FC236}">
              <a16:creationId xmlns:a16="http://schemas.microsoft.com/office/drawing/2014/main" id="{4CB5B673-BA29-4FF6-9860-2835E344C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0" name="Picture 7919" descr="spacer">
          <a:extLst>
            <a:ext uri="{FF2B5EF4-FFF2-40B4-BE49-F238E27FC236}">
              <a16:creationId xmlns:a16="http://schemas.microsoft.com/office/drawing/2014/main" id="{54ED3B65-F6DE-47DE-9470-5F8B9614E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1" name="Picture 7920" descr="spacer">
          <a:extLst>
            <a:ext uri="{FF2B5EF4-FFF2-40B4-BE49-F238E27FC236}">
              <a16:creationId xmlns:a16="http://schemas.microsoft.com/office/drawing/2014/main" id="{E241B363-3BE7-4F6D-B822-43F1A44FC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2" name="Picture 7921" descr="spacer">
          <a:extLst>
            <a:ext uri="{FF2B5EF4-FFF2-40B4-BE49-F238E27FC236}">
              <a16:creationId xmlns:a16="http://schemas.microsoft.com/office/drawing/2014/main" id="{BE5181CA-E780-474B-8C6E-48ADFD3A0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3" name="Picture 7922" descr="spacer">
          <a:extLst>
            <a:ext uri="{FF2B5EF4-FFF2-40B4-BE49-F238E27FC236}">
              <a16:creationId xmlns:a16="http://schemas.microsoft.com/office/drawing/2014/main" id="{BF06D8D5-F27F-4792-8C32-C0C5FDDA1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4" name="Picture 7923" descr="spacer">
          <a:extLst>
            <a:ext uri="{FF2B5EF4-FFF2-40B4-BE49-F238E27FC236}">
              <a16:creationId xmlns:a16="http://schemas.microsoft.com/office/drawing/2014/main" id="{535C00F0-8CC5-461D-BD6F-DB87B882D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5" name="Picture 7924" descr="spacer">
          <a:extLst>
            <a:ext uri="{FF2B5EF4-FFF2-40B4-BE49-F238E27FC236}">
              <a16:creationId xmlns:a16="http://schemas.microsoft.com/office/drawing/2014/main" id="{14BD9B74-B5FF-487A-AA79-074D7D85C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6" name="Picture 1252" descr="spacer">
          <a:extLst>
            <a:ext uri="{FF2B5EF4-FFF2-40B4-BE49-F238E27FC236}">
              <a16:creationId xmlns:a16="http://schemas.microsoft.com/office/drawing/2014/main" id="{07CAB290-6E68-4B5B-8D56-0FDED21C5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7" name="Picture 1253" descr="spacer">
          <a:extLst>
            <a:ext uri="{FF2B5EF4-FFF2-40B4-BE49-F238E27FC236}">
              <a16:creationId xmlns:a16="http://schemas.microsoft.com/office/drawing/2014/main" id="{6AF7F216-77D4-4631-8147-286034D99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8" name="Picture 1406" descr="spacer">
          <a:extLst>
            <a:ext uri="{FF2B5EF4-FFF2-40B4-BE49-F238E27FC236}">
              <a16:creationId xmlns:a16="http://schemas.microsoft.com/office/drawing/2014/main" id="{D265B262-16E9-4240-A666-675C0006A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39" name="Picture 1407" descr="spacer">
          <a:extLst>
            <a:ext uri="{FF2B5EF4-FFF2-40B4-BE49-F238E27FC236}">
              <a16:creationId xmlns:a16="http://schemas.microsoft.com/office/drawing/2014/main" id="{D5A4FA2C-3B9D-4EC3-88DC-3BB1B7FF9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0" name="Picture 1418" descr="spacer">
          <a:extLst>
            <a:ext uri="{FF2B5EF4-FFF2-40B4-BE49-F238E27FC236}">
              <a16:creationId xmlns:a16="http://schemas.microsoft.com/office/drawing/2014/main" id="{EFFBB3DB-D624-4121-9E8D-DE0B2F30A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1" name="Picture 1419" descr="spacer">
          <a:extLst>
            <a:ext uri="{FF2B5EF4-FFF2-40B4-BE49-F238E27FC236}">
              <a16:creationId xmlns:a16="http://schemas.microsoft.com/office/drawing/2014/main" id="{280B60A0-08CF-4383-9A0D-AFDAEE99F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2" name="Picture 1750" descr="spacer">
          <a:extLst>
            <a:ext uri="{FF2B5EF4-FFF2-40B4-BE49-F238E27FC236}">
              <a16:creationId xmlns:a16="http://schemas.microsoft.com/office/drawing/2014/main" id="{1E4AE490-1299-458E-B4D4-FAA0F2B7C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3" name="Picture 1751" descr="spacer">
          <a:extLst>
            <a:ext uri="{FF2B5EF4-FFF2-40B4-BE49-F238E27FC236}">
              <a16:creationId xmlns:a16="http://schemas.microsoft.com/office/drawing/2014/main" id="{BA604E27-9C1A-4099-A41B-429B115F4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4" name="Picture 1752" descr="spacer">
          <a:extLst>
            <a:ext uri="{FF2B5EF4-FFF2-40B4-BE49-F238E27FC236}">
              <a16:creationId xmlns:a16="http://schemas.microsoft.com/office/drawing/2014/main" id="{26DF5957-9408-4226-B35B-190F9074B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5" name="Picture 1753" descr="spacer">
          <a:extLst>
            <a:ext uri="{FF2B5EF4-FFF2-40B4-BE49-F238E27FC236}">
              <a16:creationId xmlns:a16="http://schemas.microsoft.com/office/drawing/2014/main" id="{578AF26A-12C8-4B5A-A99A-C858FE77B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6" name="Picture 1754" descr="spacer">
          <a:extLst>
            <a:ext uri="{FF2B5EF4-FFF2-40B4-BE49-F238E27FC236}">
              <a16:creationId xmlns:a16="http://schemas.microsoft.com/office/drawing/2014/main" id="{32CE7B19-80DF-46AF-8C3F-482ACFA93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7" name="Picture 1755" descr="spacer">
          <a:extLst>
            <a:ext uri="{FF2B5EF4-FFF2-40B4-BE49-F238E27FC236}">
              <a16:creationId xmlns:a16="http://schemas.microsoft.com/office/drawing/2014/main" id="{32109EEF-4AC3-475A-BDEB-B11E0D758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8" name="Picture 1756" descr="spacer">
          <a:extLst>
            <a:ext uri="{FF2B5EF4-FFF2-40B4-BE49-F238E27FC236}">
              <a16:creationId xmlns:a16="http://schemas.microsoft.com/office/drawing/2014/main" id="{C5E0C85E-61FE-43B2-9187-D1C237069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49" name="Picture 1757" descr="spacer">
          <a:extLst>
            <a:ext uri="{FF2B5EF4-FFF2-40B4-BE49-F238E27FC236}">
              <a16:creationId xmlns:a16="http://schemas.microsoft.com/office/drawing/2014/main" id="{DB1AC0FC-24B0-4D6C-A906-97BF8D089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0" name="Picture 1758" descr="spacer">
          <a:extLst>
            <a:ext uri="{FF2B5EF4-FFF2-40B4-BE49-F238E27FC236}">
              <a16:creationId xmlns:a16="http://schemas.microsoft.com/office/drawing/2014/main" id="{72721540-42F0-499F-B1AD-46E47CADE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1" name="Picture 1759" descr="spacer">
          <a:extLst>
            <a:ext uri="{FF2B5EF4-FFF2-40B4-BE49-F238E27FC236}">
              <a16:creationId xmlns:a16="http://schemas.microsoft.com/office/drawing/2014/main" id="{2D7BE366-0333-4517-BAF6-AE0D4B907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2" name="Picture 1760" descr="spacer">
          <a:extLst>
            <a:ext uri="{FF2B5EF4-FFF2-40B4-BE49-F238E27FC236}">
              <a16:creationId xmlns:a16="http://schemas.microsoft.com/office/drawing/2014/main" id="{5E34FD25-83D3-4DD7-BE53-8DB88F255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3" name="Picture 1761" descr="spacer">
          <a:extLst>
            <a:ext uri="{FF2B5EF4-FFF2-40B4-BE49-F238E27FC236}">
              <a16:creationId xmlns:a16="http://schemas.microsoft.com/office/drawing/2014/main" id="{DCB9297B-D9C5-4563-8E82-26E319771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4" name="Picture 1762" descr="spacer">
          <a:extLst>
            <a:ext uri="{FF2B5EF4-FFF2-40B4-BE49-F238E27FC236}">
              <a16:creationId xmlns:a16="http://schemas.microsoft.com/office/drawing/2014/main" id="{9235F996-E162-4C4D-92F0-BA92FAE64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5" name="Picture 1763" descr="spacer">
          <a:extLst>
            <a:ext uri="{FF2B5EF4-FFF2-40B4-BE49-F238E27FC236}">
              <a16:creationId xmlns:a16="http://schemas.microsoft.com/office/drawing/2014/main" id="{F1811FAA-8FAD-4950-9A48-280F14743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6" name="Picture 1764" descr="spacer">
          <a:extLst>
            <a:ext uri="{FF2B5EF4-FFF2-40B4-BE49-F238E27FC236}">
              <a16:creationId xmlns:a16="http://schemas.microsoft.com/office/drawing/2014/main" id="{2E5DFBC7-DA81-4A5A-86F1-B71AED554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7" name="Picture 1765" descr="spacer">
          <a:extLst>
            <a:ext uri="{FF2B5EF4-FFF2-40B4-BE49-F238E27FC236}">
              <a16:creationId xmlns:a16="http://schemas.microsoft.com/office/drawing/2014/main" id="{E992AC1B-1670-4F02-9E29-AB785FCF2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8" name="Picture 7919" descr="spacer">
          <a:extLst>
            <a:ext uri="{FF2B5EF4-FFF2-40B4-BE49-F238E27FC236}">
              <a16:creationId xmlns:a16="http://schemas.microsoft.com/office/drawing/2014/main" id="{B7F76D37-83B1-4568-B3F4-9F692DE32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59" name="Picture 7920" descr="spacer">
          <a:extLst>
            <a:ext uri="{FF2B5EF4-FFF2-40B4-BE49-F238E27FC236}">
              <a16:creationId xmlns:a16="http://schemas.microsoft.com/office/drawing/2014/main" id="{D4789C16-73A0-40A9-A92A-5EBEFC387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0" name="Picture 7921" descr="spacer">
          <a:extLst>
            <a:ext uri="{FF2B5EF4-FFF2-40B4-BE49-F238E27FC236}">
              <a16:creationId xmlns:a16="http://schemas.microsoft.com/office/drawing/2014/main" id="{13BB1FF6-874E-4416-9B0B-744104249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1" name="Picture 7922" descr="spacer">
          <a:extLst>
            <a:ext uri="{FF2B5EF4-FFF2-40B4-BE49-F238E27FC236}">
              <a16:creationId xmlns:a16="http://schemas.microsoft.com/office/drawing/2014/main" id="{691A9AAC-B206-4355-B830-7B9C70F03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2" name="Picture 7923" descr="spacer">
          <a:extLst>
            <a:ext uri="{FF2B5EF4-FFF2-40B4-BE49-F238E27FC236}">
              <a16:creationId xmlns:a16="http://schemas.microsoft.com/office/drawing/2014/main" id="{C3687BD0-42B9-4E08-9EFC-8CFD17834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3" name="Picture 7924" descr="spacer">
          <a:extLst>
            <a:ext uri="{FF2B5EF4-FFF2-40B4-BE49-F238E27FC236}">
              <a16:creationId xmlns:a16="http://schemas.microsoft.com/office/drawing/2014/main" id="{21CB4203-09BC-4EE2-A5B5-5F2BD775C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4" name="Picture 1252" descr="spacer">
          <a:extLst>
            <a:ext uri="{FF2B5EF4-FFF2-40B4-BE49-F238E27FC236}">
              <a16:creationId xmlns:a16="http://schemas.microsoft.com/office/drawing/2014/main" id="{63A55B42-F9F8-4171-999B-F3CEE0CE9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5" name="Picture 1253" descr="spacer">
          <a:extLst>
            <a:ext uri="{FF2B5EF4-FFF2-40B4-BE49-F238E27FC236}">
              <a16:creationId xmlns:a16="http://schemas.microsoft.com/office/drawing/2014/main" id="{D4D65C63-AC7E-4662-8759-3551350A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6" name="Picture 1406" descr="spacer">
          <a:extLst>
            <a:ext uri="{FF2B5EF4-FFF2-40B4-BE49-F238E27FC236}">
              <a16:creationId xmlns:a16="http://schemas.microsoft.com/office/drawing/2014/main" id="{2EE96052-C9F2-4032-97C0-D261E35BF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7" name="Picture 1407" descr="spacer">
          <a:extLst>
            <a:ext uri="{FF2B5EF4-FFF2-40B4-BE49-F238E27FC236}">
              <a16:creationId xmlns:a16="http://schemas.microsoft.com/office/drawing/2014/main" id="{0FD8CFEF-B8DF-4900-A683-D41207BED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8" name="Picture 1418" descr="spacer">
          <a:extLst>
            <a:ext uri="{FF2B5EF4-FFF2-40B4-BE49-F238E27FC236}">
              <a16:creationId xmlns:a16="http://schemas.microsoft.com/office/drawing/2014/main" id="{81041A8F-8BCB-4FEC-A4C8-80D13AB64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69" name="Picture 1419" descr="spacer">
          <a:extLst>
            <a:ext uri="{FF2B5EF4-FFF2-40B4-BE49-F238E27FC236}">
              <a16:creationId xmlns:a16="http://schemas.microsoft.com/office/drawing/2014/main" id="{FA6879F8-EE10-42E5-806D-FE7D5719D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0" name="Picture 1750" descr="spacer">
          <a:extLst>
            <a:ext uri="{FF2B5EF4-FFF2-40B4-BE49-F238E27FC236}">
              <a16:creationId xmlns:a16="http://schemas.microsoft.com/office/drawing/2014/main" id="{B81E856C-6482-4F19-A1ED-8D039770D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1" name="Picture 1751" descr="spacer">
          <a:extLst>
            <a:ext uri="{FF2B5EF4-FFF2-40B4-BE49-F238E27FC236}">
              <a16:creationId xmlns:a16="http://schemas.microsoft.com/office/drawing/2014/main" id="{949810E8-D1E9-47E2-9CCA-95DC7AD98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2" name="Picture 1752" descr="spacer">
          <a:extLst>
            <a:ext uri="{FF2B5EF4-FFF2-40B4-BE49-F238E27FC236}">
              <a16:creationId xmlns:a16="http://schemas.microsoft.com/office/drawing/2014/main" id="{47B7EA82-8F07-4B76-B578-86D7B243C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3" name="Picture 1753" descr="spacer">
          <a:extLst>
            <a:ext uri="{FF2B5EF4-FFF2-40B4-BE49-F238E27FC236}">
              <a16:creationId xmlns:a16="http://schemas.microsoft.com/office/drawing/2014/main" id="{2E1CFEA6-C04A-4608-92D9-EF38B16EC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4" name="Picture 1754" descr="spacer">
          <a:extLst>
            <a:ext uri="{FF2B5EF4-FFF2-40B4-BE49-F238E27FC236}">
              <a16:creationId xmlns:a16="http://schemas.microsoft.com/office/drawing/2014/main" id="{D3603D2C-C6FA-43AB-AC06-F1FC18A40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5" name="Picture 1755" descr="spacer">
          <a:extLst>
            <a:ext uri="{FF2B5EF4-FFF2-40B4-BE49-F238E27FC236}">
              <a16:creationId xmlns:a16="http://schemas.microsoft.com/office/drawing/2014/main" id="{BAD9D912-FDD0-4B7F-B2A5-220F28BEB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6" name="Picture 1756" descr="spacer">
          <a:extLst>
            <a:ext uri="{FF2B5EF4-FFF2-40B4-BE49-F238E27FC236}">
              <a16:creationId xmlns:a16="http://schemas.microsoft.com/office/drawing/2014/main" id="{45506459-0B5E-4A02-8B70-F8953DD70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7" name="Picture 1757" descr="spacer">
          <a:extLst>
            <a:ext uri="{FF2B5EF4-FFF2-40B4-BE49-F238E27FC236}">
              <a16:creationId xmlns:a16="http://schemas.microsoft.com/office/drawing/2014/main" id="{63190A56-68A5-41BD-AC9C-2D676274F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8" name="Picture 1758" descr="spacer">
          <a:extLst>
            <a:ext uri="{FF2B5EF4-FFF2-40B4-BE49-F238E27FC236}">
              <a16:creationId xmlns:a16="http://schemas.microsoft.com/office/drawing/2014/main" id="{73E38995-4D03-474A-9ED6-1959C9D07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79" name="Picture 1759" descr="spacer">
          <a:extLst>
            <a:ext uri="{FF2B5EF4-FFF2-40B4-BE49-F238E27FC236}">
              <a16:creationId xmlns:a16="http://schemas.microsoft.com/office/drawing/2014/main" id="{C4896674-B539-4F09-8E2C-5F4303BD2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0" name="Picture 1760" descr="spacer">
          <a:extLst>
            <a:ext uri="{FF2B5EF4-FFF2-40B4-BE49-F238E27FC236}">
              <a16:creationId xmlns:a16="http://schemas.microsoft.com/office/drawing/2014/main" id="{148DA0B5-081B-48E0-ADA0-B6D035C05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1" name="Picture 1761" descr="spacer">
          <a:extLst>
            <a:ext uri="{FF2B5EF4-FFF2-40B4-BE49-F238E27FC236}">
              <a16:creationId xmlns:a16="http://schemas.microsoft.com/office/drawing/2014/main" id="{FBA8B6D8-CAC1-4E24-B4A5-9A243B7E4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2" name="Picture 1762" descr="spacer">
          <a:extLst>
            <a:ext uri="{FF2B5EF4-FFF2-40B4-BE49-F238E27FC236}">
              <a16:creationId xmlns:a16="http://schemas.microsoft.com/office/drawing/2014/main" id="{741FB53D-0FA7-430F-8A86-61F1AD544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3" name="Picture 1763" descr="spacer">
          <a:extLst>
            <a:ext uri="{FF2B5EF4-FFF2-40B4-BE49-F238E27FC236}">
              <a16:creationId xmlns:a16="http://schemas.microsoft.com/office/drawing/2014/main" id="{A60C1306-B4A7-48BE-AAEF-0345EFC35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4" name="Picture 1764" descr="spacer">
          <a:extLst>
            <a:ext uri="{FF2B5EF4-FFF2-40B4-BE49-F238E27FC236}">
              <a16:creationId xmlns:a16="http://schemas.microsoft.com/office/drawing/2014/main" id="{64ABE2A0-251F-44CB-AA9C-9600ABB73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5" name="Picture 1765" descr="spacer">
          <a:extLst>
            <a:ext uri="{FF2B5EF4-FFF2-40B4-BE49-F238E27FC236}">
              <a16:creationId xmlns:a16="http://schemas.microsoft.com/office/drawing/2014/main" id="{CE0EEB6C-BAE2-45CF-BE22-0EFAEFFDC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6" name="Picture 7919" descr="spacer">
          <a:extLst>
            <a:ext uri="{FF2B5EF4-FFF2-40B4-BE49-F238E27FC236}">
              <a16:creationId xmlns:a16="http://schemas.microsoft.com/office/drawing/2014/main" id="{F9C3A842-AF87-4F06-9960-C4411960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7" name="Picture 7920" descr="spacer">
          <a:extLst>
            <a:ext uri="{FF2B5EF4-FFF2-40B4-BE49-F238E27FC236}">
              <a16:creationId xmlns:a16="http://schemas.microsoft.com/office/drawing/2014/main" id="{FDEC3E69-1713-429B-A8E2-143226BB1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8" name="Picture 7921" descr="spacer">
          <a:extLst>
            <a:ext uri="{FF2B5EF4-FFF2-40B4-BE49-F238E27FC236}">
              <a16:creationId xmlns:a16="http://schemas.microsoft.com/office/drawing/2014/main" id="{AB8B3189-FAC9-48B9-91E5-7FF2254FD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89" name="Picture 7922" descr="spacer">
          <a:extLst>
            <a:ext uri="{FF2B5EF4-FFF2-40B4-BE49-F238E27FC236}">
              <a16:creationId xmlns:a16="http://schemas.microsoft.com/office/drawing/2014/main" id="{0DF7AAD7-7902-4180-920A-BD33A8229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0" name="Picture 7923" descr="spacer">
          <a:extLst>
            <a:ext uri="{FF2B5EF4-FFF2-40B4-BE49-F238E27FC236}">
              <a16:creationId xmlns:a16="http://schemas.microsoft.com/office/drawing/2014/main" id="{EB8465A2-E5E1-4D7A-B7CB-BC2BD1483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1" name="Picture 7924" descr="spacer">
          <a:extLst>
            <a:ext uri="{FF2B5EF4-FFF2-40B4-BE49-F238E27FC236}">
              <a16:creationId xmlns:a16="http://schemas.microsoft.com/office/drawing/2014/main" id="{C88F03C4-977C-4C48-A16A-CB8725A3D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2" name="Picture 1252" descr="spacer">
          <a:extLst>
            <a:ext uri="{FF2B5EF4-FFF2-40B4-BE49-F238E27FC236}">
              <a16:creationId xmlns:a16="http://schemas.microsoft.com/office/drawing/2014/main" id="{084FC7DB-581C-4393-8BC8-BBF424BA9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3" name="Picture 1253" descr="spacer">
          <a:extLst>
            <a:ext uri="{FF2B5EF4-FFF2-40B4-BE49-F238E27FC236}">
              <a16:creationId xmlns:a16="http://schemas.microsoft.com/office/drawing/2014/main" id="{66429E29-4D7F-4DAB-8305-A853BDEB0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4" name="Picture 1406" descr="spacer">
          <a:extLst>
            <a:ext uri="{FF2B5EF4-FFF2-40B4-BE49-F238E27FC236}">
              <a16:creationId xmlns:a16="http://schemas.microsoft.com/office/drawing/2014/main" id="{1293A8AF-2CB5-4638-B157-78272F5EE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5" name="Picture 1407" descr="spacer">
          <a:extLst>
            <a:ext uri="{FF2B5EF4-FFF2-40B4-BE49-F238E27FC236}">
              <a16:creationId xmlns:a16="http://schemas.microsoft.com/office/drawing/2014/main" id="{7006A504-425D-436D-9E2A-FF4A51C5F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6" name="Picture 1418" descr="spacer">
          <a:extLst>
            <a:ext uri="{FF2B5EF4-FFF2-40B4-BE49-F238E27FC236}">
              <a16:creationId xmlns:a16="http://schemas.microsoft.com/office/drawing/2014/main" id="{C1349C96-1708-4DC9-8494-993AB6DB6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7" name="Picture 1419" descr="spacer">
          <a:extLst>
            <a:ext uri="{FF2B5EF4-FFF2-40B4-BE49-F238E27FC236}">
              <a16:creationId xmlns:a16="http://schemas.microsoft.com/office/drawing/2014/main" id="{B2CD45F3-DE4E-42ED-8578-2C8B94526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8" name="Picture 1750" descr="spacer">
          <a:extLst>
            <a:ext uri="{FF2B5EF4-FFF2-40B4-BE49-F238E27FC236}">
              <a16:creationId xmlns:a16="http://schemas.microsoft.com/office/drawing/2014/main" id="{E8B05E7D-5323-4B59-BF56-656A38519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299" name="Picture 1751" descr="spacer">
          <a:extLst>
            <a:ext uri="{FF2B5EF4-FFF2-40B4-BE49-F238E27FC236}">
              <a16:creationId xmlns:a16="http://schemas.microsoft.com/office/drawing/2014/main" id="{01344720-249C-4B26-8EA7-0B1F5EA8E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0" name="Picture 1752" descr="spacer">
          <a:extLst>
            <a:ext uri="{FF2B5EF4-FFF2-40B4-BE49-F238E27FC236}">
              <a16:creationId xmlns:a16="http://schemas.microsoft.com/office/drawing/2014/main" id="{D506087B-4419-45F3-A259-67BEF65F7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1" name="Picture 1753" descr="spacer">
          <a:extLst>
            <a:ext uri="{FF2B5EF4-FFF2-40B4-BE49-F238E27FC236}">
              <a16:creationId xmlns:a16="http://schemas.microsoft.com/office/drawing/2014/main" id="{B516B894-21E8-4007-9247-678F09071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2" name="Picture 1754" descr="spacer">
          <a:extLst>
            <a:ext uri="{FF2B5EF4-FFF2-40B4-BE49-F238E27FC236}">
              <a16:creationId xmlns:a16="http://schemas.microsoft.com/office/drawing/2014/main" id="{A2F04B7C-7CBA-4CC7-B493-BFEE2E157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3" name="Picture 1755" descr="spacer">
          <a:extLst>
            <a:ext uri="{FF2B5EF4-FFF2-40B4-BE49-F238E27FC236}">
              <a16:creationId xmlns:a16="http://schemas.microsoft.com/office/drawing/2014/main" id="{573AE35B-7524-4BA5-B800-D1062FB7C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4" name="Picture 1756" descr="spacer">
          <a:extLst>
            <a:ext uri="{FF2B5EF4-FFF2-40B4-BE49-F238E27FC236}">
              <a16:creationId xmlns:a16="http://schemas.microsoft.com/office/drawing/2014/main" id="{695587B7-05B4-4B19-A115-606FFFED6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5" name="Picture 1757" descr="spacer">
          <a:extLst>
            <a:ext uri="{FF2B5EF4-FFF2-40B4-BE49-F238E27FC236}">
              <a16:creationId xmlns:a16="http://schemas.microsoft.com/office/drawing/2014/main" id="{BFF07D2F-DE97-499A-ABC2-244BEBD3C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6" name="Picture 1758" descr="spacer">
          <a:extLst>
            <a:ext uri="{FF2B5EF4-FFF2-40B4-BE49-F238E27FC236}">
              <a16:creationId xmlns:a16="http://schemas.microsoft.com/office/drawing/2014/main" id="{C0A6047F-1F69-40F8-B00D-C8B15817C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7" name="Picture 1759" descr="spacer">
          <a:extLst>
            <a:ext uri="{FF2B5EF4-FFF2-40B4-BE49-F238E27FC236}">
              <a16:creationId xmlns:a16="http://schemas.microsoft.com/office/drawing/2014/main" id="{D436F9BB-52C2-4E7D-8A9F-A4818AE4F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8" name="Picture 1760" descr="spacer">
          <a:extLst>
            <a:ext uri="{FF2B5EF4-FFF2-40B4-BE49-F238E27FC236}">
              <a16:creationId xmlns:a16="http://schemas.microsoft.com/office/drawing/2014/main" id="{86E8DE88-76B7-40E4-9275-C857ABAEC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09" name="Picture 1761" descr="spacer">
          <a:extLst>
            <a:ext uri="{FF2B5EF4-FFF2-40B4-BE49-F238E27FC236}">
              <a16:creationId xmlns:a16="http://schemas.microsoft.com/office/drawing/2014/main" id="{00DD2CD2-A70F-4EC2-8234-67554C533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0" name="Picture 1762" descr="spacer">
          <a:extLst>
            <a:ext uri="{FF2B5EF4-FFF2-40B4-BE49-F238E27FC236}">
              <a16:creationId xmlns:a16="http://schemas.microsoft.com/office/drawing/2014/main" id="{553AA682-04DC-4510-9263-A678E9CF4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1" name="Picture 1763" descr="spacer">
          <a:extLst>
            <a:ext uri="{FF2B5EF4-FFF2-40B4-BE49-F238E27FC236}">
              <a16:creationId xmlns:a16="http://schemas.microsoft.com/office/drawing/2014/main" id="{A63001BA-3178-4B91-B062-A6C8D8340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2" name="Picture 1764" descr="spacer">
          <a:extLst>
            <a:ext uri="{FF2B5EF4-FFF2-40B4-BE49-F238E27FC236}">
              <a16:creationId xmlns:a16="http://schemas.microsoft.com/office/drawing/2014/main" id="{D1CBAA34-44FD-4B1B-B21C-B4FCAA6CB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3" name="Picture 1765" descr="spacer">
          <a:extLst>
            <a:ext uri="{FF2B5EF4-FFF2-40B4-BE49-F238E27FC236}">
              <a16:creationId xmlns:a16="http://schemas.microsoft.com/office/drawing/2014/main" id="{23EA886D-863E-4E00-9585-5ABCC7187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4" name="Picture 7919" descr="spacer">
          <a:extLst>
            <a:ext uri="{FF2B5EF4-FFF2-40B4-BE49-F238E27FC236}">
              <a16:creationId xmlns:a16="http://schemas.microsoft.com/office/drawing/2014/main" id="{6EC2CECF-7406-4635-92A2-05A3B97BB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5" name="Picture 7920" descr="spacer">
          <a:extLst>
            <a:ext uri="{FF2B5EF4-FFF2-40B4-BE49-F238E27FC236}">
              <a16:creationId xmlns:a16="http://schemas.microsoft.com/office/drawing/2014/main" id="{8C7669F9-DE31-4BCF-8DF5-F46A4ABB2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6" name="Picture 7921" descr="spacer">
          <a:extLst>
            <a:ext uri="{FF2B5EF4-FFF2-40B4-BE49-F238E27FC236}">
              <a16:creationId xmlns:a16="http://schemas.microsoft.com/office/drawing/2014/main" id="{3A90F860-6AC0-4BB1-853C-04A6CAA3D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7" name="Picture 7922" descr="spacer">
          <a:extLst>
            <a:ext uri="{FF2B5EF4-FFF2-40B4-BE49-F238E27FC236}">
              <a16:creationId xmlns:a16="http://schemas.microsoft.com/office/drawing/2014/main" id="{932F5511-F587-4FB4-BDA6-F97271A9F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8" name="Picture 7923" descr="spacer">
          <a:extLst>
            <a:ext uri="{FF2B5EF4-FFF2-40B4-BE49-F238E27FC236}">
              <a16:creationId xmlns:a16="http://schemas.microsoft.com/office/drawing/2014/main" id="{17923AE5-C241-42A9-B03A-0D913CADE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19" name="Picture 7924" descr="spacer">
          <a:extLst>
            <a:ext uri="{FF2B5EF4-FFF2-40B4-BE49-F238E27FC236}">
              <a16:creationId xmlns:a16="http://schemas.microsoft.com/office/drawing/2014/main" id="{1B1B8536-FFC8-464C-9529-1A9939C04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0" name="Picture 1252" descr="spacer">
          <a:extLst>
            <a:ext uri="{FF2B5EF4-FFF2-40B4-BE49-F238E27FC236}">
              <a16:creationId xmlns:a16="http://schemas.microsoft.com/office/drawing/2014/main" id="{768CFAE5-623D-480B-BB3E-123B2B674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1" name="Picture 1253" descr="spacer">
          <a:extLst>
            <a:ext uri="{FF2B5EF4-FFF2-40B4-BE49-F238E27FC236}">
              <a16:creationId xmlns:a16="http://schemas.microsoft.com/office/drawing/2014/main" id="{45CC31A5-20CC-4303-9BA9-527E47334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2" name="Picture 1406" descr="spacer">
          <a:extLst>
            <a:ext uri="{FF2B5EF4-FFF2-40B4-BE49-F238E27FC236}">
              <a16:creationId xmlns:a16="http://schemas.microsoft.com/office/drawing/2014/main" id="{950DBD5B-4020-400A-AA64-A34DFBE3E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3" name="Picture 1407" descr="spacer">
          <a:extLst>
            <a:ext uri="{FF2B5EF4-FFF2-40B4-BE49-F238E27FC236}">
              <a16:creationId xmlns:a16="http://schemas.microsoft.com/office/drawing/2014/main" id="{9BA0290B-4B2D-4F74-96D6-173B02015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4" name="Picture 1418" descr="spacer">
          <a:extLst>
            <a:ext uri="{FF2B5EF4-FFF2-40B4-BE49-F238E27FC236}">
              <a16:creationId xmlns:a16="http://schemas.microsoft.com/office/drawing/2014/main" id="{239256D7-E8FF-4510-97EA-56BA39D6C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5" name="Picture 1419" descr="spacer">
          <a:extLst>
            <a:ext uri="{FF2B5EF4-FFF2-40B4-BE49-F238E27FC236}">
              <a16:creationId xmlns:a16="http://schemas.microsoft.com/office/drawing/2014/main" id="{AD4FE5C9-0731-44DF-9E9F-B9B68F856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6" name="Picture 1750" descr="spacer">
          <a:extLst>
            <a:ext uri="{FF2B5EF4-FFF2-40B4-BE49-F238E27FC236}">
              <a16:creationId xmlns:a16="http://schemas.microsoft.com/office/drawing/2014/main" id="{355EB4DB-FF63-4C79-8064-B29803727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7" name="Picture 1751" descr="spacer">
          <a:extLst>
            <a:ext uri="{FF2B5EF4-FFF2-40B4-BE49-F238E27FC236}">
              <a16:creationId xmlns:a16="http://schemas.microsoft.com/office/drawing/2014/main" id="{A6CC9BB3-EAA3-43FB-B0C1-44F277277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8" name="Picture 1752" descr="spacer">
          <a:extLst>
            <a:ext uri="{FF2B5EF4-FFF2-40B4-BE49-F238E27FC236}">
              <a16:creationId xmlns:a16="http://schemas.microsoft.com/office/drawing/2014/main" id="{C70F5A04-3F7B-4AB6-9845-CF4E5EF3A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29" name="Picture 1753" descr="spacer">
          <a:extLst>
            <a:ext uri="{FF2B5EF4-FFF2-40B4-BE49-F238E27FC236}">
              <a16:creationId xmlns:a16="http://schemas.microsoft.com/office/drawing/2014/main" id="{BFC0F331-30A7-41A5-94DD-E60A98AB8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0" name="Picture 1754" descr="spacer">
          <a:extLst>
            <a:ext uri="{FF2B5EF4-FFF2-40B4-BE49-F238E27FC236}">
              <a16:creationId xmlns:a16="http://schemas.microsoft.com/office/drawing/2014/main" id="{B48FFFEE-EA50-4D98-AF2C-90CD6ECEA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1" name="Picture 1755" descr="spacer">
          <a:extLst>
            <a:ext uri="{FF2B5EF4-FFF2-40B4-BE49-F238E27FC236}">
              <a16:creationId xmlns:a16="http://schemas.microsoft.com/office/drawing/2014/main" id="{2486F43F-6798-4FCC-A748-7AF663679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2" name="Picture 1756" descr="spacer">
          <a:extLst>
            <a:ext uri="{FF2B5EF4-FFF2-40B4-BE49-F238E27FC236}">
              <a16:creationId xmlns:a16="http://schemas.microsoft.com/office/drawing/2014/main" id="{11A66CB3-FEE9-48C1-B6B9-3A265CD7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3" name="Picture 1757" descr="spacer">
          <a:extLst>
            <a:ext uri="{FF2B5EF4-FFF2-40B4-BE49-F238E27FC236}">
              <a16:creationId xmlns:a16="http://schemas.microsoft.com/office/drawing/2014/main" id="{2170306F-E6FA-4BA5-973A-26E11975A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4" name="Picture 1758" descr="spacer">
          <a:extLst>
            <a:ext uri="{FF2B5EF4-FFF2-40B4-BE49-F238E27FC236}">
              <a16:creationId xmlns:a16="http://schemas.microsoft.com/office/drawing/2014/main" id="{57016197-6357-4793-BC4B-2FA13E13A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5" name="Picture 1759" descr="spacer">
          <a:extLst>
            <a:ext uri="{FF2B5EF4-FFF2-40B4-BE49-F238E27FC236}">
              <a16:creationId xmlns:a16="http://schemas.microsoft.com/office/drawing/2014/main" id="{D33E68BA-84FB-4CA9-AB1D-95FA1E940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6" name="Picture 1760" descr="spacer">
          <a:extLst>
            <a:ext uri="{FF2B5EF4-FFF2-40B4-BE49-F238E27FC236}">
              <a16:creationId xmlns:a16="http://schemas.microsoft.com/office/drawing/2014/main" id="{DF13A4CC-C463-4146-9D4A-E7AB8DBE0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7" name="Picture 1761" descr="spacer">
          <a:extLst>
            <a:ext uri="{FF2B5EF4-FFF2-40B4-BE49-F238E27FC236}">
              <a16:creationId xmlns:a16="http://schemas.microsoft.com/office/drawing/2014/main" id="{C5EA3BA9-5B55-49E9-90F1-094F11BC7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8" name="Picture 1762" descr="spacer">
          <a:extLst>
            <a:ext uri="{FF2B5EF4-FFF2-40B4-BE49-F238E27FC236}">
              <a16:creationId xmlns:a16="http://schemas.microsoft.com/office/drawing/2014/main" id="{3251C5ED-2FDD-49B9-8209-439DB2C26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39" name="Picture 1763" descr="spacer">
          <a:extLst>
            <a:ext uri="{FF2B5EF4-FFF2-40B4-BE49-F238E27FC236}">
              <a16:creationId xmlns:a16="http://schemas.microsoft.com/office/drawing/2014/main" id="{BD7A9F8F-D1B2-4104-8DE8-33C81FF8A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0" name="Picture 1764" descr="spacer">
          <a:extLst>
            <a:ext uri="{FF2B5EF4-FFF2-40B4-BE49-F238E27FC236}">
              <a16:creationId xmlns:a16="http://schemas.microsoft.com/office/drawing/2014/main" id="{410D62D9-7E8C-441A-8B1E-AF60FB96C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1" name="Picture 1765" descr="spacer">
          <a:extLst>
            <a:ext uri="{FF2B5EF4-FFF2-40B4-BE49-F238E27FC236}">
              <a16:creationId xmlns:a16="http://schemas.microsoft.com/office/drawing/2014/main" id="{4959C91C-3F2D-4265-A2FC-68CC4C4E2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2" name="Picture 7919" descr="spacer">
          <a:extLst>
            <a:ext uri="{FF2B5EF4-FFF2-40B4-BE49-F238E27FC236}">
              <a16:creationId xmlns:a16="http://schemas.microsoft.com/office/drawing/2014/main" id="{E434DBDB-E38E-411E-A72C-CA1D018B2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3" name="Picture 7920" descr="spacer">
          <a:extLst>
            <a:ext uri="{FF2B5EF4-FFF2-40B4-BE49-F238E27FC236}">
              <a16:creationId xmlns:a16="http://schemas.microsoft.com/office/drawing/2014/main" id="{9BD5905A-9176-47F3-9B2A-8D26C2637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4" name="Picture 7921" descr="spacer">
          <a:extLst>
            <a:ext uri="{FF2B5EF4-FFF2-40B4-BE49-F238E27FC236}">
              <a16:creationId xmlns:a16="http://schemas.microsoft.com/office/drawing/2014/main" id="{EA4EF361-FCBE-451D-931B-8016F5DF1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5" name="Picture 7922" descr="spacer">
          <a:extLst>
            <a:ext uri="{FF2B5EF4-FFF2-40B4-BE49-F238E27FC236}">
              <a16:creationId xmlns:a16="http://schemas.microsoft.com/office/drawing/2014/main" id="{FD21FF87-CBFB-4CE4-8C12-73FF0533C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6" name="Picture 7923" descr="spacer">
          <a:extLst>
            <a:ext uri="{FF2B5EF4-FFF2-40B4-BE49-F238E27FC236}">
              <a16:creationId xmlns:a16="http://schemas.microsoft.com/office/drawing/2014/main" id="{64CB7B3F-B7E0-418D-8C54-711E20BD7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7" name="Picture 7924" descr="spacer">
          <a:extLst>
            <a:ext uri="{FF2B5EF4-FFF2-40B4-BE49-F238E27FC236}">
              <a16:creationId xmlns:a16="http://schemas.microsoft.com/office/drawing/2014/main" id="{0214541F-DFE0-4DE9-9B73-A02C117B9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8" name="Picture 1252" descr="spacer">
          <a:extLst>
            <a:ext uri="{FF2B5EF4-FFF2-40B4-BE49-F238E27FC236}">
              <a16:creationId xmlns:a16="http://schemas.microsoft.com/office/drawing/2014/main" id="{1D2037BD-74DE-44E0-BAD9-F476F19F0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349" name="Picture 1253" descr="spacer">
          <a:extLst>
            <a:ext uri="{FF2B5EF4-FFF2-40B4-BE49-F238E27FC236}">
              <a16:creationId xmlns:a16="http://schemas.microsoft.com/office/drawing/2014/main" id="{2FB09D01-6399-44F5-8099-725B9BCFF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0" name="Picture 1406" descr="spacer">
          <a:extLst>
            <a:ext uri="{FF2B5EF4-FFF2-40B4-BE49-F238E27FC236}">
              <a16:creationId xmlns:a16="http://schemas.microsoft.com/office/drawing/2014/main" id="{73BE3666-886C-4079-89E9-5650479AC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1" name="Picture 1407" descr="spacer">
          <a:extLst>
            <a:ext uri="{FF2B5EF4-FFF2-40B4-BE49-F238E27FC236}">
              <a16:creationId xmlns:a16="http://schemas.microsoft.com/office/drawing/2014/main" id="{356C48C4-F4B9-4798-8AAE-D6B0140E3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2" name="Picture 1418" descr="spacer">
          <a:extLst>
            <a:ext uri="{FF2B5EF4-FFF2-40B4-BE49-F238E27FC236}">
              <a16:creationId xmlns:a16="http://schemas.microsoft.com/office/drawing/2014/main" id="{FA94B4BD-CBEC-4291-8562-02D275BD8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3" name="Picture 1419" descr="spacer">
          <a:extLst>
            <a:ext uri="{FF2B5EF4-FFF2-40B4-BE49-F238E27FC236}">
              <a16:creationId xmlns:a16="http://schemas.microsoft.com/office/drawing/2014/main" id="{9DCD6291-3063-43B8-B883-6E793BB82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4" name="Picture 1750" descr="spacer">
          <a:extLst>
            <a:ext uri="{FF2B5EF4-FFF2-40B4-BE49-F238E27FC236}">
              <a16:creationId xmlns:a16="http://schemas.microsoft.com/office/drawing/2014/main" id="{9664A733-8C07-4631-941D-2D24533EF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5" name="Picture 1751" descr="spacer">
          <a:extLst>
            <a:ext uri="{FF2B5EF4-FFF2-40B4-BE49-F238E27FC236}">
              <a16:creationId xmlns:a16="http://schemas.microsoft.com/office/drawing/2014/main" id="{EB6ECAD5-4282-489E-9C1B-B024B854C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6" name="Picture 1752" descr="spacer">
          <a:extLst>
            <a:ext uri="{FF2B5EF4-FFF2-40B4-BE49-F238E27FC236}">
              <a16:creationId xmlns:a16="http://schemas.microsoft.com/office/drawing/2014/main" id="{0555E7B1-5BF6-4344-9FCA-8124B77D5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7" name="Picture 1753" descr="spacer">
          <a:extLst>
            <a:ext uri="{FF2B5EF4-FFF2-40B4-BE49-F238E27FC236}">
              <a16:creationId xmlns:a16="http://schemas.microsoft.com/office/drawing/2014/main" id="{4D5EC8A3-2811-4D8D-A564-6C155C8AC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8" name="Picture 1754" descr="spacer">
          <a:extLst>
            <a:ext uri="{FF2B5EF4-FFF2-40B4-BE49-F238E27FC236}">
              <a16:creationId xmlns:a16="http://schemas.microsoft.com/office/drawing/2014/main" id="{FAA9DC3E-D1E6-45C0-8786-D85160DA3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59" name="Picture 1755" descr="spacer">
          <a:extLst>
            <a:ext uri="{FF2B5EF4-FFF2-40B4-BE49-F238E27FC236}">
              <a16:creationId xmlns:a16="http://schemas.microsoft.com/office/drawing/2014/main" id="{20220333-F769-4C39-8993-7761BE61D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0" name="Picture 1756" descr="spacer">
          <a:extLst>
            <a:ext uri="{FF2B5EF4-FFF2-40B4-BE49-F238E27FC236}">
              <a16:creationId xmlns:a16="http://schemas.microsoft.com/office/drawing/2014/main" id="{F25B9D2C-E855-45F7-A89B-D82696566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1" name="Picture 1757" descr="spacer">
          <a:extLst>
            <a:ext uri="{FF2B5EF4-FFF2-40B4-BE49-F238E27FC236}">
              <a16:creationId xmlns:a16="http://schemas.microsoft.com/office/drawing/2014/main" id="{D8A4C4C7-F626-4C9C-8DA0-F43606479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2" name="Picture 1758" descr="spacer">
          <a:extLst>
            <a:ext uri="{FF2B5EF4-FFF2-40B4-BE49-F238E27FC236}">
              <a16:creationId xmlns:a16="http://schemas.microsoft.com/office/drawing/2014/main" id="{23882007-A517-4AE1-9AE2-3B1898B88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3" name="Picture 1759" descr="spacer">
          <a:extLst>
            <a:ext uri="{FF2B5EF4-FFF2-40B4-BE49-F238E27FC236}">
              <a16:creationId xmlns:a16="http://schemas.microsoft.com/office/drawing/2014/main" id="{C26F294D-A8D5-4CBB-96F6-C6281F49C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4" name="Picture 1760" descr="spacer">
          <a:extLst>
            <a:ext uri="{FF2B5EF4-FFF2-40B4-BE49-F238E27FC236}">
              <a16:creationId xmlns:a16="http://schemas.microsoft.com/office/drawing/2014/main" id="{FD5F07EC-CD47-44DF-B014-970FE348A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5" name="Picture 1761" descr="spacer">
          <a:extLst>
            <a:ext uri="{FF2B5EF4-FFF2-40B4-BE49-F238E27FC236}">
              <a16:creationId xmlns:a16="http://schemas.microsoft.com/office/drawing/2014/main" id="{44D886CC-A6B5-4AA1-AAD1-0E3F64FBF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6" name="Picture 1762" descr="spacer">
          <a:extLst>
            <a:ext uri="{FF2B5EF4-FFF2-40B4-BE49-F238E27FC236}">
              <a16:creationId xmlns:a16="http://schemas.microsoft.com/office/drawing/2014/main" id="{24F31233-6F24-442A-8979-E07AECE1B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7" name="Picture 1763" descr="spacer">
          <a:extLst>
            <a:ext uri="{FF2B5EF4-FFF2-40B4-BE49-F238E27FC236}">
              <a16:creationId xmlns:a16="http://schemas.microsoft.com/office/drawing/2014/main" id="{B1139455-07C4-48DE-B7B3-04C5C5614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8" name="Picture 1764" descr="spacer">
          <a:extLst>
            <a:ext uri="{FF2B5EF4-FFF2-40B4-BE49-F238E27FC236}">
              <a16:creationId xmlns:a16="http://schemas.microsoft.com/office/drawing/2014/main" id="{467E5218-D4AD-4FAC-BC40-3C99FB24D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69" name="Picture 1765" descr="spacer">
          <a:extLst>
            <a:ext uri="{FF2B5EF4-FFF2-40B4-BE49-F238E27FC236}">
              <a16:creationId xmlns:a16="http://schemas.microsoft.com/office/drawing/2014/main" id="{E5735A84-36C3-4ECF-B682-BBA140AD0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0" name="Picture 7919" descr="spacer">
          <a:extLst>
            <a:ext uri="{FF2B5EF4-FFF2-40B4-BE49-F238E27FC236}">
              <a16:creationId xmlns:a16="http://schemas.microsoft.com/office/drawing/2014/main" id="{FEFEEB33-CFCE-464F-9C9A-B8FADA841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1" name="Picture 7920" descr="spacer">
          <a:extLst>
            <a:ext uri="{FF2B5EF4-FFF2-40B4-BE49-F238E27FC236}">
              <a16:creationId xmlns:a16="http://schemas.microsoft.com/office/drawing/2014/main" id="{88934A79-956F-49D7-8C10-BD6E2233F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2" name="Picture 7921" descr="spacer">
          <a:extLst>
            <a:ext uri="{FF2B5EF4-FFF2-40B4-BE49-F238E27FC236}">
              <a16:creationId xmlns:a16="http://schemas.microsoft.com/office/drawing/2014/main" id="{EFEC7465-D694-449A-A2AF-6C1C69651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3" name="Picture 7922" descr="spacer">
          <a:extLst>
            <a:ext uri="{FF2B5EF4-FFF2-40B4-BE49-F238E27FC236}">
              <a16:creationId xmlns:a16="http://schemas.microsoft.com/office/drawing/2014/main" id="{848D060B-2741-48D6-96A7-80E9CB583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4" name="Picture 7923" descr="spacer">
          <a:extLst>
            <a:ext uri="{FF2B5EF4-FFF2-40B4-BE49-F238E27FC236}">
              <a16:creationId xmlns:a16="http://schemas.microsoft.com/office/drawing/2014/main" id="{D55EDD43-EE63-4C74-9DD6-5874C1479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5" name="Picture 7924" descr="spacer">
          <a:extLst>
            <a:ext uri="{FF2B5EF4-FFF2-40B4-BE49-F238E27FC236}">
              <a16:creationId xmlns:a16="http://schemas.microsoft.com/office/drawing/2014/main" id="{AF6076D5-6EFC-43C8-8F8A-604911C81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6" name="Picture 1252" descr="spacer">
          <a:extLst>
            <a:ext uri="{FF2B5EF4-FFF2-40B4-BE49-F238E27FC236}">
              <a16:creationId xmlns:a16="http://schemas.microsoft.com/office/drawing/2014/main" id="{417F4E4F-A955-4FBD-8168-B0CEAA77A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7" name="Picture 1253" descr="spacer">
          <a:extLst>
            <a:ext uri="{FF2B5EF4-FFF2-40B4-BE49-F238E27FC236}">
              <a16:creationId xmlns:a16="http://schemas.microsoft.com/office/drawing/2014/main" id="{7E17D4E3-3577-4748-A146-F9A693F9E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8" name="Picture 1406" descr="spacer">
          <a:extLst>
            <a:ext uri="{FF2B5EF4-FFF2-40B4-BE49-F238E27FC236}">
              <a16:creationId xmlns:a16="http://schemas.microsoft.com/office/drawing/2014/main" id="{C200EA87-FE2C-48A4-959C-A012C529B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79" name="Picture 1407" descr="spacer">
          <a:extLst>
            <a:ext uri="{FF2B5EF4-FFF2-40B4-BE49-F238E27FC236}">
              <a16:creationId xmlns:a16="http://schemas.microsoft.com/office/drawing/2014/main" id="{8660DC9D-BCAF-493A-8BF4-10A829719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0" name="Picture 1418" descr="spacer">
          <a:extLst>
            <a:ext uri="{FF2B5EF4-FFF2-40B4-BE49-F238E27FC236}">
              <a16:creationId xmlns:a16="http://schemas.microsoft.com/office/drawing/2014/main" id="{355FC934-8FB8-4555-86F8-2C2BFC4A8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1" name="Picture 1419" descr="spacer">
          <a:extLst>
            <a:ext uri="{FF2B5EF4-FFF2-40B4-BE49-F238E27FC236}">
              <a16:creationId xmlns:a16="http://schemas.microsoft.com/office/drawing/2014/main" id="{86C7EECA-EBFE-4A24-9D40-1844F1467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2" name="Picture 1750" descr="spacer">
          <a:extLst>
            <a:ext uri="{FF2B5EF4-FFF2-40B4-BE49-F238E27FC236}">
              <a16:creationId xmlns:a16="http://schemas.microsoft.com/office/drawing/2014/main" id="{01DD52F1-79F0-4250-AFF7-E35C91CA5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3" name="Picture 1751" descr="spacer">
          <a:extLst>
            <a:ext uri="{FF2B5EF4-FFF2-40B4-BE49-F238E27FC236}">
              <a16:creationId xmlns:a16="http://schemas.microsoft.com/office/drawing/2014/main" id="{52A4D347-AD73-4ABB-9739-B02976A07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4" name="Picture 1752" descr="spacer">
          <a:extLst>
            <a:ext uri="{FF2B5EF4-FFF2-40B4-BE49-F238E27FC236}">
              <a16:creationId xmlns:a16="http://schemas.microsoft.com/office/drawing/2014/main" id="{D4AC551D-ADE4-4119-B0DA-4776AA6D0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5" name="Picture 1753" descr="spacer">
          <a:extLst>
            <a:ext uri="{FF2B5EF4-FFF2-40B4-BE49-F238E27FC236}">
              <a16:creationId xmlns:a16="http://schemas.microsoft.com/office/drawing/2014/main" id="{BD69CC12-B685-46EC-BA8A-BB8B48CB2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6" name="Picture 1754" descr="spacer">
          <a:extLst>
            <a:ext uri="{FF2B5EF4-FFF2-40B4-BE49-F238E27FC236}">
              <a16:creationId xmlns:a16="http://schemas.microsoft.com/office/drawing/2014/main" id="{D018D75D-744F-473B-9F8A-EFBB36995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7" name="Picture 1755" descr="spacer">
          <a:extLst>
            <a:ext uri="{FF2B5EF4-FFF2-40B4-BE49-F238E27FC236}">
              <a16:creationId xmlns:a16="http://schemas.microsoft.com/office/drawing/2014/main" id="{D9727AD9-5DF5-4700-BC28-959B055C5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8" name="Picture 1756" descr="spacer">
          <a:extLst>
            <a:ext uri="{FF2B5EF4-FFF2-40B4-BE49-F238E27FC236}">
              <a16:creationId xmlns:a16="http://schemas.microsoft.com/office/drawing/2014/main" id="{2FC7204F-579B-441C-BC99-1A0C48EFA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89" name="Picture 1757" descr="spacer">
          <a:extLst>
            <a:ext uri="{FF2B5EF4-FFF2-40B4-BE49-F238E27FC236}">
              <a16:creationId xmlns:a16="http://schemas.microsoft.com/office/drawing/2014/main" id="{D7222FB9-1B9B-4C80-9FC1-D06D54F27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0" name="Picture 1758" descr="spacer">
          <a:extLst>
            <a:ext uri="{FF2B5EF4-FFF2-40B4-BE49-F238E27FC236}">
              <a16:creationId xmlns:a16="http://schemas.microsoft.com/office/drawing/2014/main" id="{5FE8F571-6BC7-4757-BB7F-F42CB3684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1" name="Picture 1759" descr="spacer">
          <a:extLst>
            <a:ext uri="{FF2B5EF4-FFF2-40B4-BE49-F238E27FC236}">
              <a16:creationId xmlns:a16="http://schemas.microsoft.com/office/drawing/2014/main" id="{7B4A8BBC-8174-4DF2-9362-4E449A06C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2" name="Picture 1760" descr="spacer">
          <a:extLst>
            <a:ext uri="{FF2B5EF4-FFF2-40B4-BE49-F238E27FC236}">
              <a16:creationId xmlns:a16="http://schemas.microsoft.com/office/drawing/2014/main" id="{538BBA27-D952-477D-B75B-205483203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3" name="Picture 1761" descr="spacer">
          <a:extLst>
            <a:ext uri="{FF2B5EF4-FFF2-40B4-BE49-F238E27FC236}">
              <a16:creationId xmlns:a16="http://schemas.microsoft.com/office/drawing/2014/main" id="{DC260AF4-FE63-44E5-A8BF-E7B185C0F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4" name="Picture 1762" descr="spacer">
          <a:extLst>
            <a:ext uri="{FF2B5EF4-FFF2-40B4-BE49-F238E27FC236}">
              <a16:creationId xmlns:a16="http://schemas.microsoft.com/office/drawing/2014/main" id="{D4C4A111-6463-4167-8546-CE502435D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5" name="Picture 1763" descr="spacer">
          <a:extLst>
            <a:ext uri="{FF2B5EF4-FFF2-40B4-BE49-F238E27FC236}">
              <a16:creationId xmlns:a16="http://schemas.microsoft.com/office/drawing/2014/main" id="{2DB992E5-0712-4D07-A70F-4641B4BF3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6" name="Picture 1764" descr="spacer">
          <a:extLst>
            <a:ext uri="{FF2B5EF4-FFF2-40B4-BE49-F238E27FC236}">
              <a16:creationId xmlns:a16="http://schemas.microsoft.com/office/drawing/2014/main" id="{E2B64BF8-5D30-45F0-B019-39C0E004B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7" name="Picture 1765" descr="spacer">
          <a:extLst>
            <a:ext uri="{FF2B5EF4-FFF2-40B4-BE49-F238E27FC236}">
              <a16:creationId xmlns:a16="http://schemas.microsoft.com/office/drawing/2014/main" id="{9AC9F078-B160-4D25-82CE-1DB0EB308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8" name="Picture 7919" descr="spacer">
          <a:extLst>
            <a:ext uri="{FF2B5EF4-FFF2-40B4-BE49-F238E27FC236}">
              <a16:creationId xmlns:a16="http://schemas.microsoft.com/office/drawing/2014/main" id="{24AA7982-4C42-4FDC-9E0B-760111C0A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399" name="Picture 7920" descr="spacer">
          <a:extLst>
            <a:ext uri="{FF2B5EF4-FFF2-40B4-BE49-F238E27FC236}">
              <a16:creationId xmlns:a16="http://schemas.microsoft.com/office/drawing/2014/main" id="{97E45387-6F54-4CD3-ADC0-0A4884CCC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00" name="Picture 7921" descr="spacer">
          <a:extLst>
            <a:ext uri="{FF2B5EF4-FFF2-40B4-BE49-F238E27FC236}">
              <a16:creationId xmlns:a16="http://schemas.microsoft.com/office/drawing/2014/main" id="{B9FBD05D-A028-47F4-B5B5-77B8E75B7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01" name="Picture 7922" descr="spacer">
          <a:extLst>
            <a:ext uri="{FF2B5EF4-FFF2-40B4-BE49-F238E27FC236}">
              <a16:creationId xmlns:a16="http://schemas.microsoft.com/office/drawing/2014/main" id="{2C4D074B-E81C-4572-82DF-3497A43FC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02" name="Picture 7923" descr="spacer">
          <a:extLst>
            <a:ext uri="{FF2B5EF4-FFF2-40B4-BE49-F238E27FC236}">
              <a16:creationId xmlns:a16="http://schemas.microsoft.com/office/drawing/2014/main" id="{F2887DA2-030A-4CA2-AD64-6B17B628C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03" name="Picture 7924" descr="spacer">
          <a:extLst>
            <a:ext uri="{FF2B5EF4-FFF2-40B4-BE49-F238E27FC236}">
              <a16:creationId xmlns:a16="http://schemas.microsoft.com/office/drawing/2014/main" id="{C6046553-45BF-4594-9E37-B1BCABC7D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04" name="Picture 1252" descr="spacer">
          <a:extLst>
            <a:ext uri="{FF2B5EF4-FFF2-40B4-BE49-F238E27FC236}">
              <a16:creationId xmlns:a16="http://schemas.microsoft.com/office/drawing/2014/main" id="{1F707862-3C0E-431F-8328-943AAB579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05" name="Picture 1253" descr="spacer">
          <a:extLst>
            <a:ext uri="{FF2B5EF4-FFF2-40B4-BE49-F238E27FC236}">
              <a16:creationId xmlns:a16="http://schemas.microsoft.com/office/drawing/2014/main" id="{306ADADB-521B-48D7-A5B4-110958CD9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06" name="Picture 1406" descr="spacer">
          <a:extLst>
            <a:ext uri="{FF2B5EF4-FFF2-40B4-BE49-F238E27FC236}">
              <a16:creationId xmlns:a16="http://schemas.microsoft.com/office/drawing/2014/main" id="{CBF2985E-DB57-43DE-B8B1-505B0EC7E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07" name="Picture 1407" descr="spacer">
          <a:extLst>
            <a:ext uri="{FF2B5EF4-FFF2-40B4-BE49-F238E27FC236}">
              <a16:creationId xmlns:a16="http://schemas.microsoft.com/office/drawing/2014/main" id="{E5F7E208-F609-4B93-9B04-A628E9D87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08" name="Picture 1418" descr="spacer">
          <a:extLst>
            <a:ext uri="{FF2B5EF4-FFF2-40B4-BE49-F238E27FC236}">
              <a16:creationId xmlns:a16="http://schemas.microsoft.com/office/drawing/2014/main" id="{222C6540-6099-4909-BDEC-01B78D339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09" name="Picture 1419" descr="spacer">
          <a:extLst>
            <a:ext uri="{FF2B5EF4-FFF2-40B4-BE49-F238E27FC236}">
              <a16:creationId xmlns:a16="http://schemas.microsoft.com/office/drawing/2014/main" id="{EB98B0C2-0B50-49EC-B7CA-770892D22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0" name="Picture 1750" descr="spacer">
          <a:extLst>
            <a:ext uri="{FF2B5EF4-FFF2-40B4-BE49-F238E27FC236}">
              <a16:creationId xmlns:a16="http://schemas.microsoft.com/office/drawing/2014/main" id="{FA7D290A-FFCE-4A0A-8B39-8908E4A1C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1" name="Picture 1751" descr="spacer">
          <a:extLst>
            <a:ext uri="{FF2B5EF4-FFF2-40B4-BE49-F238E27FC236}">
              <a16:creationId xmlns:a16="http://schemas.microsoft.com/office/drawing/2014/main" id="{9E0E489F-9CDB-4ED6-8D21-097B6D46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2" name="Picture 1752" descr="spacer">
          <a:extLst>
            <a:ext uri="{FF2B5EF4-FFF2-40B4-BE49-F238E27FC236}">
              <a16:creationId xmlns:a16="http://schemas.microsoft.com/office/drawing/2014/main" id="{8B8DC14B-8F3D-427C-926F-4445AADE4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3" name="Picture 1753" descr="spacer">
          <a:extLst>
            <a:ext uri="{FF2B5EF4-FFF2-40B4-BE49-F238E27FC236}">
              <a16:creationId xmlns:a16="http://schemas.microsoft.com/office/drawing/2014/main" id="{7B953EA0-9036-418D-A9F1-FC6B587C8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4" name="Picture 1754" descr="spacer">
          <a:extLst>
            <a:ext uri="{FF2B5EF4-FFF2-40B4-BE49-F238E27FC236}">
              <a16:creationId xmlns:a16="http://schemas.microsoft.com/office/drawing/2014/main" id="{E5F39C78-52EA-49B5-8B01-9B45B42E6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5" name="Picture 1755" descr="spacer">
          <a:extLst>
            <a:ext uri="{FF2B5EF4-FFF2-40B4-BE49-F238E27FC236}">
              <a16:creationId xmlns:a16="http://schemas.microsoft.com/office/drawing/2014/main" id="{1027ED9A-9871-49A0-98F3-DA0891DA5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6" name="Picture 1756" descr="spacer">
          <a:extLst>
            <a:ext uri="{FF2B5EF4-FFF2-40B4-BE49-F238E27FC236}">
              <a16:creationId xmlns:a16="http://schemas.microsoft.com/office/drawing/2014/main" id="{02854705-8FDA-4293-A6F8-529CEB5A4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7" name="Picture 1757" descr="spacer">
          <a:extLst>
            <a:ext uri="{FF2B5EF4-FFF2-40B4-BE49-F238E27FC236}">
              <a16:creationId xmlns:a16="http://schemas.microsoft.com/office/drawing/2014/main" id="{E0811EC4-C2D2-4160-93B1-A4D935595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8" name="Picture 1758" descr="spacer">
          <a:extLst>
            <a:ext uri="{FF2B5EF4-FFF2-40B4-BE49-F238E27FC236}">
              <a16:creationId xmlns:a16="http://schemas.microsoft.com/office/drawing/2014/main" id="{0103F2B9-3FCE-45CF-9B61-DBBA9B45F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19" name="Picture 1759" descr="spacer">
          <a:extLst>
            <a:ext uri="{FF2B5EF4-FFF2-40B4-BE49-F238E27FC236}">
              <a16:creationId xmlns:a16="http://schemas.microsoft.com/office/drawing/2014/main" id="{570FEFFB-5DD5-405E-AC35-DAE0A4B04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0" name="Picture 1760" descr="spacer">
          <a:extLst>
            <a:ext uri="{FF2B5EF4-FFF2-40B4-BE49-F238E27FC236}">
              <a16:creationId xmlns:a16="http://schemas.microsoft.com/office/drawing/2014/main" id="{93FDEB2E-CCBF-4DBE-A00F-9424C4AF4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1" name="Picture 1761" descr="spacer">
          <a:extLst>
            <a:ext uri="{FF2B5EF4-FFF2-40B4-BE49-F238E27FC236}">
              <a16:creationId xmlns:a16="http://schemas.microsoft.com/office/drawing/2014/main" id="{C791F001-D92F-441B-80D3-EC5FD13DD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2" name="Picture 1762" descr="spacer">
          <a:extLst>
            <a:ext uri="{FF2B5EF4-FFF2-40B4-BE49-F238E27FC236}">
              <a16:creationId xmlns:a16="http://schemas.microsoft.com/office/drawing/2014/main" id="{60437FDB-89BD-4024-99CF-488266A5D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3" name="Picture 1763" descr="spacer">
          <a:extLst>
            <a:ext uri="{FF2B5EF4-FFF2-40B4-BE49-F238E27FC236}">
              <a16:creationId xmlns:a16="http://schemas.microsoft.com/office/drawing/2014/main" id="{AFE230BE-CDDE-4108-8A8A-294A5A119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4" name="Picture 1764" descr="spacer">
          <a:extLst>
            <a:ext uri="{FF2B5EF4-FFF2-40B4-BE49-F238E27FC236}">
              <a16:creationId xmlns:a16="http://schemas.microsoft.com/office/drawing/2014/main" id="{2C9F201C-91BF-49E2-AD59-A81DA6E83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5" name="Picture 1765" descr="spacer">
          <a:extLst>
            <a:ext uri="{FF2B5EF4-FFF2-40B4-BE49-F238E27FC236}">
              <a16:creationId xmlns:a16="http://schemas.microsoft.com/office/drawing/2014/main" id="{B0924BD6-19F4-438F-9532-7BC099168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6" name="Picture 7919" descr="spacer">
          <a:extLst>
            <a:ext uri="{FF2B5EF4-FFF2-40B4-BE49-F238E27FC236}">
              <a16:creationId xmlns:a16="http://schemas.microsoft.com/office/drawing/2014/main" id="{A39DDBEA-B69B-4C8E-B0B0-F743F0116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7" name="Picture 7920" descr="spacer">
          <a:extLst>
            <a:ext uri="{FF2B5EF4-FFF2-40B4-BE49-F238E27FC236}">
              <a16:creationId xmlns:a16="http://schemas.microsoft.com/office/drawing/2014/main" id="{10802AC6-B885-44B0-87F8-1095B433B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8" name="Picture 7921" descr="spacer">
          <a:extLst>
            <a:ext uri="{FF2B5EF4-FFF2-40B4-BE49-F238E27FC236}">
              <a16:creationId xmlns:a16="http://schemas.microsoft.com/office/drawing/2014/main" id="{D5BF1A0C-4873-45D8-9546-120B849E1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29" name="Picture 7922" descr="spacer">
          <a:extLst>
            <a:ext uri="{FF2B5EF4-FFF2-40B4-BE49-F238E27FC236}">
              <a16:creationId xmlns:a16="http://schemas.microsoft.com/office/drawing/2014/main" id="{695CC794-130A-416F-B6A5-DD1EC597D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0" name="Picture 7923" descr="spacer">
          <a:extLst>
            <a:ext uri="{FF2B5EF4-FFF2-40B4-BE49-F238E27FC236}">
              <a16:creationId xmlns:a16="http://schemas.microsoft.com/office/drawing/2014/main" id="{F41F3AAA-6D60-4EAF-A8B8-E8BC9088B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1" name="Picture 7924" descr="spacer">
          <a:extLst>
            <a:ext uri="{FF2B5EF4-FFF2-40B4-BE49-F238E27FC236}">
              <a16:creationId xmlns:a16="http://schemas.microsoft.com/office/drawing/2014/main" id="{AACB2B0C-E270-46D2-A1AB-43A428380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2" name="Picture 1252" descr="spacer">
          <a:extLst>
            <a:ext uri="{FF2B5EF4-FFF2-40B4-BE49-F238E27FC236}">
              <a16:creationId xmlns:a16="http://schemas.microsoft.com/office/drawing/2014/main" id="{ACBF6649-5C60-4DB0-8BE3-EB77EFA20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3" name="Picture 1253" descr="spacer">
          <a:extLst>
            <a:ext uri="{FF2B5EF4-FFF2-40B4-BE49-F238E27FC236}">
              <a16:creationId xmlns:a16="http://schemas.microsoft.com/office/drawing/2014/main" id="{A83C9BF8-9C26-411F-BB08-6F17ACD0A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4" name="Picture 1406" descr="spacer">
          <a:extLst>
            <a:ext uri="{FF2B5EF4-FFF2-40B4-BE49-F238E27FC236}">
              <a16:creationId xmlns:a16="http://schemas.microsoft.com/office/drawing/2014/main" id="{998E1BBF-2B11-425F-B7D0-9B9BBA2E5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5" name="Picture 1407" descr="spacer">
          <a:extLst>
            <a:ext uri="{FF2B5EF4-FFF2-40B4-BE49-F238E27FC236}">
              <a16:creationId xmlns:a16="http://schemas.microsoft.com/office/drawing/2014/main" id="{C90C6EF5-18DB-40CE-80F4-5A9F8399E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6" name="Picture 1418" descr="spacer">
          <a:extLst>
            <a:ext uri="{FF2B5EF4-FFF2-40B4-BE49-F238E27FC236}">
              <a16:creationId xmlns:a16="http://schemas.microsoft.com/office/drawing/2014/main" id="{BD08C7BC-47FB-4D3C-9BEA-6D82CF2E5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7" name="Picture 1419" descr="spacer">
          <a:extLst>
            <a:ext uri="{FF2B5EF4-FFF2-40B4-BE49-F238E27FC236}">
              <a16:creationId xmlns:a16="http://schemas.microsoft.com/office/drawing/2014/main" id="{053F03A4-7EF8-46DA-AC6A-18B5C8529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8" name="Picture 1750" descr="spacer">
          <a:extLst>
            <a:ext uri="{FF2B5EF4-FFF2-40B4-BE49-F238E27FC236}">
              <a16:creationId xmlns:a16="http://schemas.microsoft.com/office/drawing/2014/main" id="{FE3BFBA4-E7FC-4914-B703-9D6F5BAA0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39" name="Picture 1751" descr="spacer">
          <a:extLst>
            <a:ext uri="{FF2B5EF4-FFF2-40B4-BE49-F238E27FC236}">
              <a16:creationId xmlns:a16="http://schemas.microsoft.com/office/drawing/2014/main" id="{82687B0B-66C2-4762-ABB7-FFE5094D2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0" name="Picture 1752" descr="spacer">
          <a:extLst>
            <a:ext uri="{FF2B5EF4-FFF2-40B4-BE49-F238E27FC236}">
              <a16:creationId xmlns:a16="http://schemas.microsoft.com/office/drawing/2014/main" id="{61A5EF18-6216-4A82-9563-8D1287116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1" name="Picture 1753" descr="spacer">
          <a:extLst>
            <a:ext uri="{FF2B5EF4-FFF2-40B4-BE49-F238E27FC236}">
              <a16:creationId xmlns:a16="http://schemas.microsoft.com/office/drawing/2014/main" id="{A061A7B4-4617-42E5-B2F7-FFE3708EC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2" name="Picture 1754" descr="spacer">
          <a:extLst>
            <a:ext uri="{FF2B5EF4-FFF2-40B4-BE49-F238E27FC236}">
              <a16:creationId xmlns:a16="http://schemas.microsoft.com/office/drawing/2014/main" id="{963C2FB9-7E20-4764-ADFF-8153896E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3" name="Picture 1755" descr="spacer">
          <a:extLst>
            <a:ext uri="{FF2B5EF4-FFF2-40B4-BE49-F238E27FC236}">
              <a16:creationId xmlns:a16="http://schemas.microsoft.com/office/drawing/2014/main" id="{5B211321-3445-4C08-AC76-D98EE664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4" name="Picture 1756" descr="spacer">
          <a:extLst>
            <a:ext uri="{FF2B5EF4-FFF2-40B4-BE49-F238E27FC236}">
              <a16:creationId xmlns:a16="http://schemas.microsoft.com/office/drawing/2014/main" id="{E6268EAE-EAE6-4112-B84A-075F26FFA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5" name="Picture 1757" descr="spacer">
          <a:extLst>
            <a:ext uri="{FF2B5EF4-FFF2-40B4-BE49-F238E27FC236}">
              <a16:creationId xmlns:a16="http://schemas.microsoft.com/office/drawing/2014/main" id="{12F50FD2-6CF1-4F2E-A454-F6738DBA1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6" name="Picture 1758" descr="spacer">
          <a:extLst>
            <a:ext uri="{FF2B5EF4-FFF2-40B4-BE49-F238E27FC236}">
              <a16:creationId xmlns:a16="http://schemas.microsoft.com/office/drawing/2014/main" id="{F590D9F0-1FD1-413F-B17C-BF00DCAA2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7" name="Picture 1759" descr="spacer">
          <a:extLst>
            <a:ext uri="{FF2B5EF4-FFF2-40B4-BE49-F238E27FC236}">
              <a16:creationId xmlns:a16="http://schemas.microsoft.com/office/drawing/2014/main" id="{7795590C-462B-44EB-ABA7-7F205F88D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8" name="Picture 1760" descr="spacer">
          <a:extLst>
            <a:ext uri="{FF2B5EF4-FFF2-40B4-BE49-F238E27FC236}">
              <a16:creationId xmlns:a16="http://schemas.microsoft.com/office/drawing/2014/main" id="{5F751FF3-F61E-4BED-96DE-0192C00D8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49" name="Picture 1761" descr="spacer">
          <a:extLst>
            <a:ext uri="{FF2B5EF4-FFF2-40B4-BE49-F238E27FC236}">
              <a16:creationId xmlns:a16="http://schemas.microsoft.com/office/drawing/2014/main" id="{0ADB536A-C7D2-4A19-8D0B-3F4B57137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0" name="Picture 1762" descr="spacer">
          <a:extLst>
            <a:ext uri="{FF2B5EF4-FFF2-40B4-BE49-F238E27FC236}">
              <a16:creationId xmlns:a16="http://schemas.microsoft.com/office/drawing/2014/main" id="{864E645B-C827-48E2-B9C5-22C8E4894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1" name="Picture 1763" descr="spacer">
          <a:extLst>
            <a:ext uri="{FF2B5EF4-FFF2-40B4-BE49-F238E27FC236}">
              <a16:creationId xmlns:a16="http://schemas.microsoft.com/office/drawing/2014/main" id="{61594677-C2FB-48B9-8406-0F1BF9132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2" name="Picture 1764" descr="spacer">
          <a:extLst>
            <a:ext uri="{FF2B5EF4-FFF2-40B4-BE49-F238E27FC236}">
              <a16:creationId xmlns:a16="http://schemas.microsoft.com/office/drawing/2014/main" id="{7A4FBCF5-D4A9-48B9-A82B-399A9651B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3" name="Picture 1765" descr="spacer">
          <a:extLst>
            <a:ext uri="{FF2B5EF4-FFF2-40B4-BE49-F238E27FC236}">
              <a16:creationId xmlns:a16="http://schemas.microsoft.com/office/drawing/2014/main" id="{DAF406E8-3515-46BC-B22B-1612A0B28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4" name="Picture 7919" descr="spacer">
          <a:extLst>
            <a:ext uri="{FF2B5EF4-FFF2-40B4-BE49-F238E27FC236}">
              <a16:creationId xmlns:a16="http://schemas.microsoft.com/office/drawing/2014/main" id="{AD3A202D-FCF5-494C-99EC-459AEF82E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5" name="Picture 7920" descr="spacer">
          <a:extLst>
            <a:ext uri="{FF2B5EF4-FFF2-40B4-BE49-F238E27FC236}">
              <a16:creationId xmlns:a16="http://schemas.microsoft.com/office/drawing/2014/main" id="{A0896981-0DF8-4874-BB2F-EECD12326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6" name="Picture 7921" descr="spacer">
          <a:extLst>
            <a:ext uri="{FF2B5EF4-FFF2-40B4-BE49-F238E27FC236}">
              <a16:creationId xmlns:a16="http://schemas.microsoft.com/office/drawing/2014/main" id="{E86A76AD-0CE8-4ACC-939D-1A0019A32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7" name="Picture 7922" descr="spacer">
          <a:extLst>
            <a:ext uri="{FF2B5EF4-FFF2-40B4-BE49-F238E27FC236}">
              <a16:creationId xmlns:a16="http://schemas.microsoft.com/office/drawing/2014/main" id="{F2298BE5-8650-49EB-ADF9-F4295F20A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8" name="Picture 7923" descr="spacer">
          <a:extLst>
            <a:ext uri="{FF2B5EF4-FFF2-40B4-BE49-F238E27FC236}">
              <a16:creationId xmlns:a16="http://schemas.microsoft.com/office/drawing/2014/main" id="{0E91A02C-B8D9-4D12-9349-FF723060F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59" name="Picture 7924" descr="spacer">
          <a:extLst>
            <a:ext uri="{FF2B5EF4-FFF2-40B4-BE49-F238E27FC236}">
              <a16:creationId xmlns:a16="http://schemas.microsoft.com/office/drawing/2014/main" id="{648D73AE-EBE8-4877-B853-9CD5F6450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60" name="Picture 1252" descr="spacer">
          <a:extLst>
            <a:ext uri="{FF2B5EF4-FFF2-40B4-BE49-F238E27FC236}">
              <a16:creationId xmlns:a16="http://schemas.microsoft.com/office/drawing/2014/main" id="{5E9CFBB3-DF4A-4CE3-B297-DFC8E4461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461" name="Picture 1253" descr="spacer">
          <a:extLst>
            <a:ext uri="{FF2B5EF4-FFF2-40B4-BE49-F238E27FC236}">
              <a16:creationId xmlns:a16="http://schemas.microsoft.com/office/drawing/2014/main" id="{8B8DF507-6F5E-4A30-A711-9C2DED6DB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62" name="Picture 1406" descr="spacer">
          <a:extLst>
            <a:ext uri="{FF2B5EF4-FFF2-40B4-BE49-F238E27FC236}">
              <a16:creationId xmlns:a16="http://schemas.microsoft.com/office/drawing/2014/main" id="{5679E14F-6980-43D5-9C7A-ADA5145C0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63" name="Picture 1407" descr="spacer">
          <a:extLst>
            <a:ext uri="{FF2B5EF4-FFF2-40B4-BE49-F238E27FC236}">
              <a16:creationId xmlns:a16="http://schemas.microsoft.com/office/drawing/2014/main" id="{091CCE05-191D-47F8-9263-208E5E17A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64" name="Picture 1418" descr="spacer">
          <a:extLst>
            <a:ext uri="{FF2B5EF4-FFF2-40B4-BE49-F238E27FC236}">
              <a16:creationId xmlns:a16="http://schemas.microsoft.com/office/drawing/2014/main" id="{F9CAFC51-5A9D-44C0-9077-5DF2EDF1C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65" name="Picture 1419" descr="spacer">
          <a:extLst>
            <a:ext uri="{FF2B5EF4-FFF2-40B4-BE49-F238E27FC236}">
              <a16:creationId xmlns:a16="http://schemas.microsoft.com/office/drawing/2014/main" id="{D28A4121-9FB6-43C6-9A0B-02EDB748A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66" name="Picture 1750" descr="spacer">
          <a:extLst>
            <a:ext uri="{FF2B5EF4-FFF2-40B4-BE49-F238E27FC236}">
              <a16:creationId xmlns:a16="http://schemas.microsoft.com/office/drawing/2014/main" id="{0FEAFE4C-9154-4149-8C9D-3A476B57F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67" name="Picture 1751" descr="spacer">
          <a:extLst>
            <a:ext uri="{FF2B5EF4-FFF2-40B4-BE49-F238E27FC236}">
              <a16:creationId xmlns:a16="http://schemas.microsoft.com/office/drawing/2014/main" id="{4F441C76-0F12-484E-B98B-25AF5D862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68" name="Picture 1752" descr="spacer">
          <a:extLst>
            <a:ext uri="{FF2B5EF4-FFF2-40B4-BE49-F238E27FC236}">
              <a16:creationId xmlns:a16="http://schemas.microsoft.com/office/drawing/2014/main" id="{843D2AE1-3FEF-41CF-B3BA-4350AAA46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69" name="Picture 1753" descr="spacer">
          <a:extLst>
            <a:ext uri="{FF2B5EF4-FFF2-40B4-BE49-F238E27FC236}">
              <a16:creationId xmlns:a16="http://schemas.microsoft.com/office/drawing/2014/main" id="{4097248F-2953-4C63-9439-F0D0646EF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0" name="Picture 1754" descr="spacer">
          <a:extLst>
            <a:ext uri="{FF2B5EF4-FFF2-40B4-BE49-F238E27FC236}">
              <a16:creationId xmlns:a16="http://schemas.microsoft.com/office/drawing/2014/main" id="{B3EE3764-1551-43F5-821E-9AB992E8A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1" name="Picture 1755" descr="spacer">
          <a:extLst>
            <a:ext uri="{FF2B5EF4-FFF2-40B4-BE49-F238E27FC236}">
              <a16:creationId xmlns:a16="http://schemas.microsoft.com/office/drawing/2014/main" id="{48154C9D-567A-4680-B91E-639AE9081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2" name="Picture 1756" descr="spacer">
          <a:extLst>
            <a:ext uri="{FF2B5EF4-FFF2-40B4-BE49-F238E27FC236}">
              <a16:creationId xmlns:a16="http://schemas.microsoft.com/office/drawing/2014/main" id="{9EE907DB-D420-49ED-B1BC-BD3D9B3CD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3" name="Picture 1757" descr="spacer">
          <a:extLst>
            <a:ext uri="{FF2B5EF4-FFF2-40B4-BE49-F238E27FC236}">
              <a16:creationId xmlns:a16="http://schemas.microsoft.com/office/drawing/2014/main" id="{E5F9F476-045F-4611-8479-49B47D3E6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4" name="Picture 1758" descr="spacer">
          <a:extLst>
            <a:ext uri="{FF2B5EF4-FFF2-40B4-BE49-F238E27FC236}">
              <a16:creationId xmlns:a16="http://schemas.microsoft.com/office/drawing/2014/main" id="{3B396530-2DD2-4900-A11E-AD3D14C4C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5" name="Picture 1759" descr="spacer">
          <a:extLst>
            <a:ext uri="{FF2B5EF4-FFF2-40B4-BE49-F238E27FC236}">
              <a16:creationId xmlns:a16="http://schemas.microsoft.com/office/drawing/2014/main" id="{618FB91F-B51F-4C44-95AD-46E7FDD22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6" name="Picture 1760" descr="spacer">
          <a:extLst>
            <a:ext uri="{FF2B5EF4-FFF2-40B4-BE49-F238E27FC236}">
              <a16:creationId xmlns:a16="http://schemas.microsoft.com/office/drawing/2014/main" id="{10067013-2467-4499-AC4E-F90391235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7" name="Picture 1761" descr="spacer">
          <a:extLst>
            <a:ext uri="{FF2B5EF4-FFF2-40B4-BE49-F238E27FC236}">
              <a16:creationId xmlns:a16="http://schemas.microsoft.com/office/drawing/2014/main" id="{E56504AF-05D9-4CA1-A0FF-BF8737A5D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8" name="Picture 1762" descr="spacer">
          <a:extLst>
            <a:ext uri="{FF2B5EF4-FFF2-40B4-BE49-F238E27FC236}">
              <a16:creationId xmlns:a16="http://schemas.microsoft.com/office/drawing/2014/main" id="{C9371574-D807-454F-A325-70E303CCC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79" name="Picture 1763" descr="spacer">
          <a:extLst>
            <a:ext uri="{FF2B5EF4-FFF2-40B4-BE49-F238E27FC236}">
              <a16:creationId xmlns:a16="http://schemas.microsoft.com/office/drawing/2014/main" id="{EC6A12C7-2A09-4FB4-9F21-B862A7F45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0" name="Picture 1764" descr="spacer">
          <a:extLst>
            <a:ext uri="{FF2B5EF4-FFF2-40B4-BE49-F238E27FC236}">
              <a16:creationId xmlns:a16="http://schemas.microsoft.com/office/drawing/2014/main" id="{A4A75975-A944-4AA8-9B2F-BA6B80B37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1" name="Picture 1765" descr="spacer">
          <a:extLst>
            <a:ext uri="{FF2B5EF4-FFF2-40B4-BE49-F238E27FC236}">
              <a16:creationId xmlns:a16="http://schemas.microsoft.com/office/drawing/2014/main" id="{76A3F091-D2FF-48F9-BF07-A780D0506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2" name="Picture 7919" descr="spacer">
          <a:extLst>
            <a:ext uri="{FF2B5EF4-FFF2-40B4-BE49-F238E27FC236}">
              <a16:creationId xmlns:a16="http://schemas.microsoft.com/office/drawing/2014/main" id="{4BBD108D-203D-4CAC-8A71-C41EEE8F5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3" name="Picture 7920" descr="spacer">
          <a:extLst>
            <a:ext uri="{FF2B5EF4-FFF2-40B4-BE49-F238E27FC236}">
              <a16:creationId xmlns:a16="http://schemas.microsoft.com/office/drawing/2014/main" id="{528ADFCD-9491-4EB1-9AEE-491BD11C1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4" name="Picture 7921" descr="spacer">
          <a:extLst>
            <a:ext uri="{FF2B5EF4-FFF2-40B4-BE49-F238E27FC236}">
              <a16:creationId xmlns:a16="http://schemas.microsoft.com/office/drawing/2014/main" id="{D3D0DD20-F02C-4677-A34F-7ECEA9B68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5" name="Picture 7922" descr="spacer">
          <a:extLst>
            <a:ext uri="{FF2B5EF4-FFF2-40B4-BE49-F238E27FC236}">
              <a16:creationId xmlns:a16="http://schemas.microsoft.com/office/drawing/2014/main" id="{EF3C32CD-3302-45A3-8C87-98AA3F63C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6" name="Picture 7923" descr="spacer">
          <a:extLst>
            <a:ext uri="{FF2B5EF4-FFF2-40B4-BE49-F238E27FC236}">
              <a16:creationId xmlns:a16="http://schemas.microsoft.com/office/drawing/2014/main" id="{62D7A228-2129-49F2-AD83-FE5C2E612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7" name="Picture 7924" descr="spacer">
          <a:extLst>
            <a:ext uri="{FF2B5EF4-FFF2-40B4-BE49-F238E27FC236}">
              <a16:creationId xmlns:a16="http://schemas.microsoft.com/office/drawing/2014/main" id="{5D571CD1-2299-47FD-A78B-870088681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8" name="Picture 1252" descr="spacer">
          <a:extLst>
            <a:ext uri="{FF2B5EF4-FFF2-40B4-BE49-F238E27FC236}">
              <a16:creationId xmlns:a16="http://schemas.microsoft.com/office/drawing/2014/main" id="{28792212-99FF-48CD-B5CB-96E3DBDA1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89" name="Picture 1253" descr="spacer">
          <a:extLst>
            <a:ext uri="{FF2B5EF4-FFF2-40B4-BE49-F238E27FC236}">
              <a16:creationId xmlns:a16="http://schemas.microsoft.com/office/drawing/2014/main" id="{D0E49646-4E11-4A92-92D1-EAF5CCC22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0" name="Picture 1406" descr="spacer">
          <a:extLst>
            <a:ext uri="{FF2B5EF4-FFF2-40B4-BE49-F238E27FC236}">
              <a16:creationId xmlns:a16="http://schemas.microsoft.com/office/drawing/2014/main" id="{18AC55EB-0BB6-4F9D-B1B7-B7672C91C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1" name="Picture 1407" descr="spacer">
          <a:extLst>
            <a:ext uri="{FF2B5EF4-FFF2-40B4-BE49-F238E27FC236}">
              <a16:creationId xmlns:a16="http://schemas.microsoft.com/office/drawing/2014/main" id="{621CF93D-35EA-41AC-85B3-97AA285B5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2" name="Picture 1418" descr="spacer">
          <a:extLst>
            <a:ext uri="{FF2B5EF4-FFF2-40B4-BE49-F238E27FC236}">
              <a16:creationId xmlns:a16="http://schemas.microsoft.com/office/drawing/2014/main" id="{C85AEB43-C8E0-4017-972B-C8F719094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3" name="Picture 1419" descr="spacer">
          <a:extLst>
            <a:ext uri="{FF2B5EF4-FFF2-40B4-BE49-F238E27FC236}">
              <a16:creationId xmlns:a16="http://schemas.microsoft.com/office/drawing/2014/main" id="{28E14299-9CCE-4E06-A2C1-334B105DF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4" name="Picture 1750" descr="spacer">
          <a:extLst>
            <a:ext uri="{FF2B5EF4-FFF2-40B4-BE49-F238E27FC236}">
              <a16:creationId xmlns:a16="http://schemas.microsoft.com/office/drawing/2014/main" id="{E4AC62C4-2136-445E-B7A1-925E75816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5" name="Picture 1751" descr="spacer">
          <a:extLst>
            <a:ext uri="{FF2B5EF4-FFF2-40B4-BE49-F238E27FC236}">
              <a16:creationId xmlns:a16="http://schemas.microsoft.com/office/drawing/2014/main" id="{73A8174B-EE9F-4167-A586-E771C7694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6" name="Picture 1752" descr="spacer">
          <a:extLst>
            <a:ext uri="{FF2B5EF4-FFF2-40B4-BE49-F238E27FC236}">
              <a16:creationId xmlns:a16="http://schemas.microsoft.com/office/drawing/2014/main" id="{9FF4E5BF-736E-4B02-8315-93A0C2891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7" name="Picture 1753" descr="spacer">
          <a:extLst>
            <a:ext uri="{FF2B5EF4-FFF2-40B4-BE49-F238E27FC236}">
              <a16:creationId xmlns:a16="http://schemas.microsoft.com/office/drawing/2014/main" id="{FB52438D-0569-4656-8AC1-0E5CFA73B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8" name="Picture 1754" descr="spacer">
          <a:extLst>
            <a:ext uri="{FF2B5EF4-FFF2-40B4-BE49-F238E27FC236}">
              <a16:creationId xmlns:a16="http://schemas.microsoft.com/office/drawing/2014/main" id="{89B0C498-6DBC-47D2-9803-848513837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499" name="Picture 1755" descr="spacer">
          <a:extLst>
            <a:ext uri="{FF2B5EF4-FFF2-40B4-BE49-F238E27FC236}">
              <a16:creationId xmlns:a16="http://schemas.microsoft.com/office/drawing/2014/main" id="{BF5A750F-94CD-4F3F-8A3C-0C2665122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0" name="Picture 1756" descr="spacer">
          <a:extLst>
            <a:ext uri="{FF2B5EF4-FFF2-40B4-BE49-F238E27FC236}">
              <a16:creationId xmlns:a16="http://schemas.microsoft.com/office/drawing/2014/main" id="{F6DE0D55-749D-41AA-AB62-CF48D8176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1" name="Picture 1757" descr="spacer">
          <a:extLst>
            <a:ext uri="{FF2B5EF4-FFF2-40B4-BE49-F238E27FC236}">
              <a16:creationId xmlns:a16="http://schemas.microsoft.com/office/drawing/2014/main" id="{E71360AF-408C-4BB8-BF60-83F0FB18C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2" name="Picture 1758" descr="spacer">
          <a:extLst>
            <a:ext uri="{FF2B5EF4-FFF2-40B4-BE49-F238E27FC236}">
              <a16:creationId xmlns:a16="http://schemas.microsoft.com/office/drawing/2014/main" id="{EDDA2A03-F44D-4427-A300-E5FB97660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3" name="Picture 1759" descr="spacer">
          <a:extLst>
            <a:ext uri="{FF2B5EF4-FFF2-40B4-BE49-F238E27FC236}">
              <a16:creationId xmlns:a16="http://schemas.microsoft.com/office/drawing/2014/main" id="{8D8A1C24-4FF8-4748-8D15-4EBDDC088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4" name="Picture 1760" descr="spacer">
          <a:extLst>
            <a:ext uri="{FF2B5EF4-FFF2-40B4-BE49-F238E27FC236}">
              <a16:creationId xmlns:a16="http://schemas.microsoft.com/office/drawing/2014/main" id="{4DCF3733-D764-4908-96EF-CCA28B62E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5" name="Picture 1761" descr="spacer">
          <a:extLst>
            <a:ext uri="{FF2B5EF4-FFF2-40B4-BE49-F238E27FC236}">
              <a16:creationId xmlns:a16="http://schemas.microsoft.com/office/drawing/2014/main" id="{380AE0EA-F2E3-4E44-AF3F-715D652B5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6" name="Picture 1762" descr="spacer">
          <a:extLst>
            <a:ext uri="{FF2B5EF4-FFF2-40B4-BE49-F238E27FC236}">
              <a16:creationId xmlns:a16="http://schemas.microsoft.com/office/drawing/2014/main" id="{A050F52F-103E-41C3-B41C-D3668ADAE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7" name="Picture 1763" descr="spacer">
          <a:extLst>
            <a:ext uri="{FF2B5EF4-FFF2-40B4-BE49-F238E27FC236}">
              <a16:creationId xmlns:a16="http://schemas.microsoft.com/office/drawing/2014/main" id="{49BF6194-FC52-4B0C-849E-425136D4D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8" name="Picture 1764" descr="spacer">
          <a:extLst>
            <a:ext uri="{FF2B5EF4-FFF2-40B4-BE49-F238E27FC236}">
              <a16:creationId xmlns:a16="http://schemas.microsoft.com/office/drawing/2014/main" id="{3E927E93-F9F3-4258-A60E-235806F50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09" name="Picture 1765" descr="spacer">
          <a:extLst>
            <a:ext uri="{FF2B5EF4-FFF2-40B4-BE49-F238E27FC236}">
              <a16:creationId xmlns:a16="http://schemas.microsoft.com/office/drawing/2014/main" id="{77C8435B-9B28-4D60-B725-E475DA732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10" name="Picture 7919" descr="spacer">
          <a:extLst>
            <a:ext uri="{FF2B5EF4-FFF2-40B4-BE49-F238E27FC236}">
              <a16:creationId xmlns:a16="http://schemas.microsoft.com/office/drawing/2014/main" id="{00CCF79F-5B3D-4414-B939-016E81535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11" name="Picture 7920" descr="spacer">
          <a:extLst>
            <a:ext uri="{FF2B5EF4-FFF2-40B4-BE49-F238E27FC236}">
              <a16:creationId xmlns:a16="http://schemas.microsoft.com/office/drawing/2014/main" id="{DF45F6C9-9131-4731-9BFF-DC876AA5B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12" name="Picture 7921" descr="spacer">
          <a:extLst>
            <a:ext uri="{FF2B5EF4-FFF2-40B4-BE49-F238E27FC236}">
              <a16:creationId xmlns:a16="http://schemas.microsoft.com/office/drawing/2014/main" id="{2A59CDEC-DFFE-406F-99F9-2613D23D4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13" name="Picture 7922" descr="spacer">
          <a:extLst>
            <a:ext uri="{FF2B5EF4-FFF2-40B4-BE49-F238E27FC236}">
              <a16:creationId xmlns:a16="http://schemas.microsoft.com/office/drawing/2014/main" id="{A91C8B84-F277-4CA0-8EF9-037646C05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14" name="Picture 7923" descr="spacer">
          <a:extLst>
            <a:ext uri="{FF2B5EF4-FFF2-40B4-BE49-F238E27FC236}">
              <a16:creationId xmlns:a16="http://schemas.microsoft.com/office/drawing/2014/main" id="{B71CADA9-AFC6-4B82-A570-EF87880A4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15" name="Picture 7924" descr="spacer">
          <a:extLst>
            <a:ext uri="{FF2B5EF4-FFF2-40B4-BE49-F238E27FC236}">
              <a16:creationId xmlns:a16="http://schemas.microsoft.com/office/drawing/2014/main" id="{71E38097-8D0C-45BC-A563-F3DEF7DE6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16" name="Picture 1252" descr="spacer">
          <a:extLst>
            <a:ext uri="{FF2B5EF4-FFF2-40B4-BE49-F238E27FC236}">
              <a16:creationId xmlns:a16="http://schemas.microsoft.com/office/drawing/2014/main" id="{FE85D16E-5AB1-40D8-B97D-0683E119A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517" name="Picture 1253" descr="spacer">
          <a:extLst>
            <a:ext uri="{FF2B5EF4-FFF2-40B4-BE49-F238E27FC236}">
              <a16:creationId xmlns:a16="http://schemas.microsoft.com/office/drawing/2014/main" id="{134BBA96-DE06-4185-A407-2666939A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18" name="Picture 1406" descr="spacer">
          <a:extLst>
            <a:ext uri="{FF2B5EF4-FFF2-40B4-BE49-F238E27FC236}">
              <a16:creationId xmlns:a16="http://schemas.microsoft.com/office/drawing/2014/main" id="{725F2F5C-8F78-404F-B5EF-DB265203C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19" name="Picture 1407" descr="spacer">
          <a:extLst>
            <a:ext uri="{FF2B5EF4-FFF2-40B4-BE49-F238E27FC236}">
              <a16:creationId xmlns:a16="http://schemas.microsoft.com/office/drawing/2014/main" id="{43870BD9-AC64-4EB4-9A03-AE243C259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0" name="Picture 1418" descr="spacer">
          <a:extLst>
            <a:ext uri="{FF2B5EF4-FFF2-40B4-BE49-F238E27FC236}">
              <a16:creationId xmlns:a16="http://schemas.microsoft.com/office/drawing/2014/main" id="{41D968DF-D752-4796-BC6B-4734CB287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1" name="Picture 1419" descr="spacer">
          <a:extLst>
            <a:ext uri="{FF2B5EF4-FFF2-40B4-BE49-F238E27FC236}">
              <a16:creationId xmlns:a16="http://schemas.microsoft.com/office/drawing/2014/main" id="{FBA123AA-D703-43B2-90DE-B02C812DF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2" name="Picture 1750" descr="spacer">
          <a:extLst>
            <a:ext uri="{FF2B5EF4-FFF2-40B4-BE49-F238E27FC236}">
              <a16:creationId xmlns:a16="http://schemas.microsoft.com/office/drawing/2014/main" id="{319BF306-5443-4CEE-885F-0CDD97DC6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3" name="Picture 1751" descr="spacer">
          <a:extLst>
            <a:ext uri="{FF2B5EF4-FFF2-40B4-BE49-F238E27FC236}">
              <a16:creationId xmlns:a16="http://schemas.microsoft.com/office/drawing/2014/main" id="{9CE29C04-3125-4F7C-9FEB-1AB4FF01C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4" name="Picture 1752" descr="spacer">
          <a:extLst>
            <a:ext uri="{FF2B5EF4-FFF2-40B4-BE49-F238E27FC236}">
              <a16:creationId xmlns:a16="http://schemas.microsoft.com/office/drawing/2014/main" id="{7F4481F8-F683-4448-A638-3D97272BB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5" name="Picture 1753" descr="spacer">
          <a:extLst>
            <a:ext uri="{FF2B5EF4-FFF2-40B4-BE49-F238E27FC236}">
              <a16:creationId xmlns:a16="http://schemas.microsoft.com/office/drawing/2014/main" id="{F4F2DCEF-A573-4754-BEC2-0EFED018D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6" name="Picture 1754" descr="spacer">
          <a:extLst>
            <a:ext uri="{FF2B5EF4-FFF2-40B4-BE49-F238E27FC236}">
              <a16:creationId xmlns:a16="http://schemas.microsoft.com/office/drawing/2014/main" id="{968ACF0D-D644-4F42-8E5E-1559B7E64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7" name="Picture 1755" descr="spacer">
          <a:extLst>
            <a:ext uri="{FF2B5EF4-FFF2-40B4-BE49-F238E27FC236}">
              <a16:creationId xmlns:a16="http://schemas.microsoft.com/office/drawing/2014/main" id="{615C1371-875D-47DB-8DAB-B7E55E643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8" name="Picture 1756" descr="spacer">
          <a:extLst>
            <a:ext uri="{FF2B5EF4-FFF2-40B4-BE49-F238E27FC236}">
              <a16:creationId xmlns:a16="http://schemas.microsoft.com/office/drawing/2014/main" id="{C8EEAAA0-F1F7-4E12-93AF-D4F13A419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29" name="Picture 1757" descr="spacer">
          <a:extLst>
            <a:ext uri="{FF2B5EF4-FFF2-40B4-BE49-F238E27FC236}">
              <a16:creationId xmlns:a16="http://schemas.microsoft.com/office/drawing/2014/main" id="{E88B6670-9985-43E9-B6FB-C5A3820DD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0" name="Picture 1758" descr="spacer">
          <a:extLst>
            <a:ext uri="{FF2B5EF4-FFF2-40B4-BE49-F238E27FC236}">
              <a16:creationId xmlns:a16="http://schemas.microsoft.com/office/drawing/2014/main" id="{5E3F0A63-542C-43B2-A7E1-3BEF4061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1" name="Picture 1759" descr="spacer">
          <a:extLst>
            <a:ext uri="{FF2B5EF4-FFF2-40B4-BE49-F238E27FC236}">
              <a16:creationId xmlns:a16="http://schemas.microsoft.com/office/drawing/2014/main" id="{31DC2DBD-1D96-4EEC-B6EF-EE5B55922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2" name="Picture 1760" descr="spacer">
          <a:extLst>
            <a:ext uri="{FF2B5EF4-FFF2-40B4-BE49-F238E27FC236}">
              <a16:creationId xmlns:a16="http://schemas.microsoft.com/office/drawing/2014/main" id="{4E5028CE-6157-4E83-B714-998137112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3" name="Picture 1761" descr="spacer">
          <a:extLst>
            <a:ext uri="{FF2B5EF4-FFF2-40B4-BE49-F238E27FC236}">
              <a16:creationId xmlns:a16="http://schemas.microsoft.com/office/drawing/2014/main" id="{FF4D89C1-720F-47BC-B17A-64A159653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4" name="Picture 1762" descr="spacer">
          <a:extLst>
            <a:ext uri="{FF2B5EF4-FFF2-40B4-BE49-F238E27FC236}">
              <a16:creationId xmlns:a16="http://schemas.microsoft.com/office/drawing/2014/main" id="{9660A35E-A885-49BB-9265-3436C1392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5" name="Picture 1763" descr="spacer">
          <a:extLst>
            <a:ext uri="{FF2B5EF4-FFF2-40B4-BE49-F238E27FC236}">
              <a16:creationId xmlns:a16="http://schemas.microsoft.com/office/drawing/2014/main" id="{E264A8A9-A16C-4336-8978-8AF136E44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6" name="Picture 1764" descr="spacer">
          <a:extLst>
            <a:ext uri="{FF2B5EF4-FFF2-40B4-BE49-F238E27FC236}">
              <a16:creationId xmlns:a16="http://schemas.microsoft.com/office/drawing/2014/main" id="{B05D1ACD-6334-4880-916B-999DDC500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7" name="Picture 1765" descr="spacer">
          <a:extLst>
            <a:ext uri="{FF2B5EF4-FFF2-40B4-BE49-F238E27FC236}">
              <a16:creationId xmlns:a16="http://schemas.microsoft.com/office/drawing/2014/main" id="{0538C9EB-689E-4D40-B3D7-702DCF469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8" name="Picture 7919" descr="spacer">
          <a:extLst>
            <a:ext uri="{FF2B5EF4-FFF2-40B4-BE49-F238E27FC236}">
              <a16:creationId xmlns:a16="http://schemas.microsoft.com/office/drawing/2014/main" id="{C33AE070-BCDA-4D48-8F66-B2D9E7042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39" name="Picture 7920" descr="spacer">
          <a:extLst>
            <a:ext uri="{FF2B5EF4-FFF2-40B4-BE49-F238E27FC236}">
              <a16:creationId xmlns:a16="http://schemas.microsoft.com/office/drawing/2014/main" id="{E6BF1229-41EA-4E47-AFBE-FC844BA13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0" name="Picture 7921" descr="spacer">
          <a:extLst>
            <a:ext uri="{FF2B5EF4-FFF2-40B4-BE49-F238E27FC236}">
              <a16:creationId xmlns:a16="http://schemas.microsoft.com/office/drawing/2014/main" id="{4804F6D5-F9BD-46DC-B8A3-9DD34C153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1" name="Picture 7922" descr="spacer">
          <a:extLst>
            <a:ext uri="{FF2B5EF4-FFF2-40B4-BE49-F238E27FC236}">
              <a16:creationId xmlns:a16="http://schemas.microsoft.com/office/drawing/2014/main" id="{91F17ACF-389E-4D25-9A3E-46F26E494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2" name="Picture 7923" descr="spacer">
          <a:extLst>
            <a:ext uri="{FF2B5EF4-FFF2-40B4-BE49-F238E27FC236}">
              <a16:creationId xmlns:a16="http://schemas.microsoft.com/office/drawing/2014/main" id="{D0F4541E-BF76-44BF-83BC-EF8227BAA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3" name="Picture 7924" descr="spacer">
          <a:extLst>
            <a:ext uri="{FF2B5EF4-FFF2-40B4-BE49-F238E27FC236}">
              <a16:creationId xmlns:a16="http://schemas.microsoft.com/office/drawing/2014/main" id="{A7D49253-FC7D-47C6-89D3-BEEFDDFF9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4" name="Picture 1252" descr="spacer">
          <a:extLst>
            <a:ext uri="{FF2B5EF4-FFF2-40B4-BE49-F238E27FC236}">
              <a16:creationId xmlns:a16="http://schemas.microsoft.com/office/drawing/2014/main" id="{32902F4B-2DB4-42A6-83D2-35714C017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5" name="Picture 1253" descr="spacer">
          <a:extLst>
            <a:ext uri="{FF2B5EF4-FFF2-40B4-BE49-F238E27FC236}">
              <a16:creationId xmlns:a16="http://schemas.microsoft.com/office/drawing/2014/main" id="{4D1C55EA-A970-4D35-BCAE-8FECC2FD4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6" name="Picture 1406" descr="spacer">
          <a:extLst>
            <a:ext uri="{FF2B5EF4-FFF2-40B4-BE49-F238E27FC236}">
              <a16:creationId xmlns:a16="http://schemas.microsoft.com/office/drawing/2014/main" id="{4FE4CE7F-547A-4CA7-BEF1-F4AD31F78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7" name="Picture 1407" descr="spacer">
          <a:extLst>
            <a:ext uri="{FF2B5EF4-FFF2-40B4-BE49-F238E27FC236}">
              <a16:creationId xmlns:a16="http://schemas.microsoft.com/office/drawing/2014/main" id="{AD76E9B0-5241-4CF0-8449-5D02F7432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8" name="Picture 1418" descr="spacer">
          <a:extLst>
            <a:ext uri="{FF2B5EF4-FFF2-40B4-BE49-F238E27FC236}">
              <a16:creationId xmlns:a16="http://schemas.microsoft.com/office/drawing/2014/main" id="{8EC90D13-11CC-4DD7-B9A3-9AE681FC7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49" name="Picture 1419" descr="spacer">
          <a:extLst>
            <a:ext uri="{FF2B5EF4-FFF2-40B4-BE49-F238E27FC236}">
              <a16:creationId xmlns:a16="http://schemas.microsoft.com/office/drawing/2014/main" id="{6B83BFEF-E0D1-4B30-875B-82B089E7F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0" name="Picture 1750" descr="spacer">
          <a:extLst>
            <a:ext uri="{FF2B5EF4-FFF2-40B4-BE49-F238E27FC236}">
              <a16:creationId xmlns:a16="http://schemas.microsoft.com/office/drawing/2014/main" id="{4A0FD8A5-1AB7-4EB6-9E41-04F0EFD9A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1" name="Picture 1751" descr="spacer">
          <a:extLst>
            <a:ext uri="{FF2B5EF4-FFF2-40B4-BE49-F238E27FC236}">
              <a16:creationId xmlns:a16="http://schemas.microsoft.com/office/drawing/2014/main" id="{ADDEA18E-EB8F-483A-A85D-9FC579B87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2" name="Picture 1752" descr="spacer">
          <a:extLst>
            <a:ext uri="{FF2B5EF4-FFF2-40B4-BE49-F238E27FC236}">
              <a16:creationId xmlns:a16="http://schemas.microsoft.com/office/drawing/2014/main" id="{95D70740-E95B-411A-8A77-DFE522E04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3" name="Picture 1753" descr="spacer">
          <a:extLst>
            <a:ext uri="{FF2B5EF4-FFF2-40B4-BE49-F238E27FC236}">
              <a16:creationId xmlns:a16="http://schemas.microsoft.com/office/drawing/2014/main" id="{583A4E63-2040-4B79-A3B8-1E1869009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4" name="Picture 1754" descr="spacer">
          <a:extLst>
            <a:ext uri="{FF2B5EF4-FFF2-40B4-BE49-F238E27FC236}">
              <a16:creationId xmlns:a16="http://schemas.microsoft.com/office/drawing/2014/main" id="{3FFE52CF-0425-4E32-82B0-8372FE2EC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5" name="Picture 1755" descr="spacer">
          <a:extLst>
            <a:ext uri="{FF2B5EF4-FFF2-40B4-BE49-F238E27FC236}">
              <a16:creationId xmlns:a16="http://schemas.microsoft.com/office/drawing/2014/main" id="{01437AAA-7892-46BE-8A1A-A523F2AB4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6" name="Picture 1756" descr="spacer">
          <a:extLst>
            <a:ext uri="{FF2B5EF4-FFF2-40B4-BE49-F238E27FC236}">
              <a16:creationId xmlns:a16="http://schemas.microsoft.com/office/drawing/2014/main" id="{9C128591-BAA0-4177-B83B-80096759A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7" name="Picture 1757" descr="spacer">
          <a:extLst>
            <a:ext uri="{FF2B5EF4-FFF2-40B4-BE49-F238E27FC236}">
              <a16:creationId xmlns:a16="http://schemas.microsoft.com/office/drawing/2014/main" id="{F0088DD1-EB24-4270-8289-8436B5BEC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8" name="Picture 1758" descr="spacer">
          <a:extLst>
            <a:ext uri="{FF2B5EF4-FFF2-40B4-BE49-F238E27FC236}">
              <a16:creationId xmlns:a16="http://schemas.microsoft.com/office/drawing/2014/main" id="{7C4255D0-5CB6-49E0-AA16-9F9F0506A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59" name="Picture 1759" descr="spacer">
          <a:extLst>
            <a:ext uri="{FF2B5EF4-FFF2-40B4-BE49-F238E27FC236}">
              <a16:creationId xmlns:a16="http://schemas.microsoft.com/office/drawing/2014/main" id="{EF20FCE4-34E5-44AD-BDD4-D8B671410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0" name="Picture 1760" descr="spacer">
          <a:extLst>
            <a:ext uri="{FF2B5EF4-FFF2-40B4-BE49-F238E27FC236}">
              <a16:creationId xmlns:a16="http://schemas.microsoft.com/office/drawing/2014/main" id="{7DF8B2C5-5094-4859-8A97-7340C1C90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1" name="Picture 1761" descr="spacer">
          <a:extLst>
            <a:ext uri="{FF2B5EF4-FFF2-40B4-BE49-F238E27FC236}">
              <a16:creationId xmlns:a16="http://schemas.microsoft.com/office/drawing/2014/main" id="{F92B63C9-E0A1-47DA-8472-F3AE7CE01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2" name="Picture 1762" descr="spacer">
          <a:extLst>
            <a:ext uri="{FF2B5EF4-FFF2-40B4-BE49-F238E27FC236}">
              <a16:creationId xmlns:a16="http://schemas.microsoft.com/office/drawing/2014/main" id="{9E48EA9C-EC94-44D7-B6AF-6AAB89F0E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3" name="Picture 1763" descr="spacer">
          <a:extLst>
            <a:ext uri="{FF2B5EF4-FFF2-40B4-BE49-F238E27FC236}">
              <a16:creationId xmlns:a16="http://schemas.microsoft.com/office/drawing/2014/main" id="{96E6CC76-7E84-44E1-89A4-FCF95EDF8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4" name="Picture 1764" descr="spacer">
          <a:extLst>
            <a:ext uri="{FF2B5EF4-FFF2-40B4-BE49-F238E27FC236}">
              <a16:creationId xmlns:a16="http://schemas.microsoft.com/office/drawing/2014/main" id="{EEB6B535-110C-4B2A-A563-C3875EE59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5" name="Picture 1765" descr="spacer">
          <a:extLst>
            <a:ext uri="{FF2B5EF4-FFF2-40B4-BE49-F238E27FC236}">
              <a16:creationId xmlns:a16="http://schemas.microsoft.com/office/drawing/2014/main" id="{490329A8-FA16-45F1-95D0-9673C214A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6" name="Picture 7919" descr="spacer">
          <a:extLst>
            <a:ext uri="{FF2B5EF4-FFF2-40B4-BE49-F238E27FC236}">
              <a16:creationId xmlns:a16="http://schemas.microsoft.com/office/drawing/2014/main" id="{40D0A380-9E80-4C99-B767-256AE38A8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7" name="Picture 7920" descr="spacer">
          <a:extLst>
            <a:ext uri="{FF2B5EF4-FFF2-40B4-BE49-F238E27FC236}">
              <a16:creationId xmlns:a16="http://schemas.microsoft.com/office/drawing/2014/main" id="{52E0975C-C32D-4FDB-99C9-8A0A498B6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8" name="Picture 7921" descr="spacer">
          <a:extLst>
            <a:ext uri="{FF2B5EF4-FFF2-40B4-BE49-F238E27FC236}">
              <a16:creationId xmlns:a16="http://schemas.microsoft.com/office/drawing/2014/main" id="{2C60E60D-8505-4562-8D4D-DD4F2120A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69" name="Picture 7922" descr="spacer">
          <a:extLst>
            <a:ext uri="{FF2B5EF4-FFF2-40B4-BE49-F238E27FC236}">
              <a16:creationId xmlns:a16="http://schemas.microsoft.com/office/drawing/2014/main" id="{0D37BD3D-8642-4C5A-933B-981190EA6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0" name="Picture 7923" descr="spacer">
          <a:extLst>
            <a:ext uri="{FF2B5EF4-FFF2-40B4-BE49-F238E27FC236}">
              <a16:creationId xmlns:a16="http://schemas.microsoft.com/office/drawing/2014/main" id="{69C087AA-AFD9-4FCC-9A9C-EBAAEEA25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1" name="Picture 7924" descr="spacer">
          <a:extLst>
            <a:ext uri="{FF2B5EF4-FFF2-40B4-BE49-F238E27FC236}">
              <a16:creationId xmlns:a16="http://schemas.microsoft.com/office/drawing/2014/main" id="{243CFA79-43DB-4CAE-82B3-284049F49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2" name="Picture 1252" descr="spacer">
          <a:extLst>
            <a:ext uri="{FF2B5EF4-FFF2-40B4-BE49-F238E27FC236}">
              <a16:creationId xmlns:a16="http://schemas.microsoft.com/office/drawing/2014/main" id="{519CFF86-8406-48F2-9932-02EEF27EE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3" name="Picture 1253" descr="spacer">
          <a:extLst>
            <a:ext uri="{FF2B5EF4-FFF2-40B4-BE49-F238E27FC236}">
              <a16:creationId xmlns:a16="http://schemas.microsoft.com/office/drawing/2014/main" id="{8379C024-0129-45DC-92AC-73980BD73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4" name="Picture 1406" descr="spacer">
          <a:extLst>
            <a:ext uri="{FF2B5EF4-FFF2-40B4-BE49-F238E27FC236}">
              <a16:creationId xmlns:a16="http://schemas.microsoft.com/office/drawing/2014/main" id="{9CE4A84F-5744-4CB7-89AA-FE3D69C53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5" name="Picture 1407" descr="spacer">
          <a:extLst>
            <a:ext uri="{FF2B5EF4-FFF2-40B4-BE49-F238E27FC236}">
              <a16:creationId xmlns:a16="http://schemas.microsoft.com/office/drawing/2014/main" id="{9AB189C3-9D00-4CB7-96A1-5B90C23B4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6" name="Picture 1418" descr="spacer">
          <a:extLst>
            <a:ext uri="{FF2B5EF4-FFF2-40B4-BE49-F238E27FC236}">
              <a16:creationId xmlns:a16="http://schemas.microsoft.com/office/drawing/2014/main" id="{EFE7CEF5-F505-4320-9323-EDBB8FF45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7" name="Picture 1419" descr="spacer">
          <a:extLst>
            <a:ext uri="{FF2B5EF4-FFF2-40B4-BE49-F238E27FC236}">
              <a16:creationId xmlns:a16="http://schemas.microsoft.com/office/drawing/2014/main" id="{C6A64E06-703F-4895-A41D-6D1DE242D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8" name="Picture 1750" descr="spacer">
          <a:extLst>
            <a:ext uri="{FF2B5EF4-FFF2-40B4-BE49-F238E27FC236}">
              <a16:creationId xmlns:a16="http://schemas.microsoft.com/office/drawing/2014/main" id="{6DE746B8-CEB0-419D-BAEF-BF52B4C2E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79" name="Picture 1751" descr="spacer">
          <a:extLst>
            <a:ext uri="{FF2B5EF4-FFF2-40B4-BE49-F238E27FC236}">
              <a16:creationId xmlns:a16="http://schemas.microsoft.com/office/drawing/2014/main" id="{464011A3-1E56-4EDE-AF1B-5F8A86CF0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0" name="Picture 1752" descr="spacer">
          <a:extLst>
            <a:ext uri="{FF2B5EF4-FFF2-40B4-BE49-F238E27FC236}">
              <a16:creationId xmlns:a16="http://schemas.microsoft.com/office/drawing/2014/main" id="{19B9E718-5AB3-4004-A34C-31E7193F6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1" name="Picture 1753" descr="spacer">
          <a:extLst>
            <a:ext uri="{FF2B5EF4-FFF2-40B4-BE49-F238E27FC236}">
              <a16:creationId xmlns:a16="http://schemas.microsoft.com/office/drawing/2014/main" id="{E2E327B7-CA16-4671-B2ED-27E7B4DFC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2" name="Picture 1754" descr="spacer">
          <a:extLst>
            <a:ext uri="{FF2B5EF4-FFF2-40B4-BE49-F238E27FC236}">
              <a16:creationId xmlns:a16="http://schemas.microsoft.com/office/drawing/2014/main" id="{284D38B1-EBB5-4D5B-BB8B-8139E8141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3" name="Picture 1755" descr="spacer">
          <a:extLst>
            <a:ext uri="{FF2B5EF4-FFF2-40B4-BE49-F238E27FC236}">
              <a16:creationId xmlns:a16="http://schemas.microsoft.com/office/drawing/2014/main" id="{84626247-BC7E-4E91-9316-98489CBEB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4" name="Picture 1756" descr="spacer">
          <a:extLst>
            <a:ext uri="{FF2B5EF4-FFF2-40B4-BE49-F238E27FC236}">
              <a16:creationId xmlns:a16="http://schemas.microsoft.com/office/drawing/2014/main" id="{EC91A6BE-B9C6-4EF4-BA61-58AA3C020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5" name="Picture 1757" descr="spacer">
          <a:extLst>
            <a:ext uri="{FF2B5EF4-FFF2-40B4-BE49-F238E27FC236}">
              <a16:creationId xmlns:a16="http://schemas.microsoft.com/office/drawing/2014/main" id="{F2C88B5E-548F-4530-983B-87FC8DA34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6" name="Picture 1758" descr="spacer">
          <a:extLst>
            <a:ext uri="{FF2B5EF4-FFF2-40B4-BE49-F238E27FC236}">
              <a16:creationId xmlns:a16="http://schemas.microsoft.com/office/drawing/2014/main" id="{88567AA6-7CD8-4DA2-9EF0-BB20026EF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7" name="Picture 1759" descr="spacer">
          <a:extLst>
            <a:ext uri="{FF2B5EF4-FFF2-40B4-BE49-F238E27FC236}">
              <a16:creationId xmlns:a16="http://schemas.microsoft.com/office/drawing/2014/main" id="{D739D927-76A5-4E55-B8F6-3D328642B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8" name="Picture 1760" descr="spacer">
          <a:extLst>
            <a:ext uri="{FF2B5EF4-FFF2-40B4-BE49-F238E27FC236}">
              <a16:creationId xmlns:a16="http://schemas.microsoft.com/office/drawing/2014/main" id="{1EF85FE6-189D-4E84-9A66-3388E9E44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89" name="Picture 1761" descr="spacer">
          <a:extLst>
            <a:ext uri="{FF2B5EF4-FFF2-40B4-BE49-F238E27FC236}">
              <a16:creationId xmlns:a16="http://schemas.microsoft.com/office/drawing/2014/main" id="{546463B9-3030-4393-AD40-866974F64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0" name="Picture 1762" descr="spacer">
          <a:extLst>
            <a:ext uri="{FF2B5EF4-FFF2-40B4-BE49-F238E27FC236}">
              <a16:creationId xmlns:a16="http://schemas.microsoft.com/office/drawing/2014/main" id="{F4EECEE4-321D-471D-8142-7C1314A38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1" name="Picture 1763" descr="spacer">
          <a:extLst>
            <a:ext uri="{FF2B5EF4-FFF2-40B4-BE49-F238E27FC236}">
              <a16:creationId xmlns:a16="http://schemas.microsoft.com/office/drawing/2014/main" id="{8404B200-4C0B-4011-855D-2B4013BAE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2" name="Picture 1764" descr="spacer">
          <a:extLst>
            <a:ext uri="{FF2B5EF4-FFF2-40B4-BE49-F238E27FC236}">
              <a16:creationId xmlns:a16="http://schemas.microsoft.com/office/drawing/2014/main" id="{B25B9C3A-B605-459B-AECD-5253B96B2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3" name="Picture 1765" descr="spacer">
          <a:extLst>
            <a:ext uri="{FF2B5EF4-FFF2-40B4-BE49-F238E27FC236}">
              <a16:creationId xmlns:a16="http://schemas.microsoft.com/office/drawing/2014/main" id="{94703A24-A3B0-43F2-B4EE-F62178CDE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4" name="Picture 7919" descr="spacer">
          <a:extLst>
            <a:ext uri="{FF2B5EF4-FFF2-40B4-BE49-F238E27FC236}">
              <a16:creationId xmlns:a16="http://schemas.microsoft.com/office/drawing/2014/main" id="{499F56E6-D4B9-4854-8E2A-E1608B76D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5" name="Picture 7920" descr="spacer">
          <a:extLst>
            <a:ext uri="{FF2B5EF4-FFF2-40B4-BE49-F238E27FC236}">
              <a16:creationId xmlns:a16="http://schemas.microsoft.com/office/drawing/2014/main" id="{C16F5AB4-C762-4F1F-BAAB-7431831DC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6" name="Picture 7921" descr="spacer">
          <a:extLst>
            <a:ext uri="{FF2B5EF4-FFF2-40B4-BE49-F238E27FC236}">
              <a16:creationId xmlns:a16="http://schemas.microsoft.com/office/drawing/2014/main" id="{8C672D5A-7027-49E0-B0D4-0122D56DB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7" name="Picture 7922" descr="spacer">
          <a:extLst>
            <a:ext uri="{FF2B5EF4-FFF2-40B4-BE49-F238E27FC236}">
              <a16:creationId xmlns:a16="http://schemas.microsoft.com/office/drawing/2014/main" id="{63E6E1D9-45E7-44BC-BB95-EFAF333FC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8" name="Picture 7923" descr="spacer">
          <a:extLst>
            <a:ext uri="{FF2B5EF4-FFF2-40B4-BE49-F238E27FC236}">
              <a16:creationId xmlns:a16="http://schemas.microsoft.com/office/drawing/2014/main" id="{F88CAB52-6141-4CB7-B551-100ECD3B9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599" name="Picture 7924" descr="spacer">
          <a:extLst>
            <a:ext uri="{FF2B5EF4-FFF2-40B4-BE49-F238E27FC236}">
              <a16:creationId xmlns:a16="http://schemas.microsoft.com/office/drawing/2014/main" id="{7BFA4C1D-C60C-4F8A-9843-5B3FF777D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0" name="Picture 1252" descr="spacer">
          <a:extLst>
            <a:ext uri="{FF2B5EF4-FFF2-40B4-BE49-F238E27FC236}">
              <a16:creationId xmlns:a16="http://schemas.microsoft.com/office/drawing/2014/main" id="{19F45E45-F21B-4587-AC59-700859917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1" name="Picture 1253" descr="spacer">
          <a:extLst>
            <a:ext uri="{FF2B5EF4-FFF2-40B4-BE49-F238E27FC236}">
              <a16:creationId xmlns:a16="http://schemas.microsoft.com/office/drawing/2014/main" id="{13B0F984-1165-4DC8-8059-92B3B899C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2" name="Picture 1406" descr="spacer">
          <a:extLst>
            <a:ext uri="{FF2B5EF4-FFF2-40B4-BE49-F238E27FC236}">
              <a16:creationId xmlns:a16="http://schemas.microsoft.com/office/drawing/2014/main" id="{E7F0F131-2204-4920-B004-E836C3546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3" name="Picture 1407" descr="spacer">
          <a:extLst>
            <a:ext uri="{FF2B5EF4-FFF2-40B4-BE49-F238E27FC236}">
              <a16:creationId xmlns:a16="http://schemas.microsoft.com/office/drawing/2014/main" id="{3140A990-14DC-44E5-9A8C-B9AF74AB3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4" name="Picture 1418" descr="spacer">
          <a:extLst>
            <a:ext uri="{FF2B5EF4-FFF2-40B4-BE49-F238E27FC236}">
              <a16:creationId xmlns:a16="http://schemas.microsoft.com/office/drawing/2014/main" id="{39D923BD-82C8-4E21-82D7-D86F5D5A2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5" name="Picture 1419" descr="spacer">
          <a:extLst>
            <a:ext uri="{FF2B5EF4-FFF2-40B4-BE49-F238E27FC236}">
              <a16:creationId xmlns:a16="http://schemas.microsoft.com/office/drawing/2014/main" id="{1FC28879-E3D9-4209-BB8C-33E5126D2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6" name="Picture 1750" descr="spacer">
          <a:extLst>
            <a:ext uri="{FF2B5EF4-FFF2-40B4-BE49-F238E27FC236}">
              <a16:creationId xmlns:a16="http://schemas.microsoft.com/office/drawing/2014/main" id="{2A2CFE62-2B78-44AD-AEAE-59923A8DC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7" name="Picture 1751" descr="spacer">
          <a:extLst>
            <a:ext uri="{FF2B5EF4-FFF2-40B4-BE49-F238E27FC236}">
              <a16:creationId xmlns:a16="http://schemas.microsoft.com/office/drawing/2014/main" id="{F110FA3F-34A4-4602-BAAF-834FEA2A3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8" name="Picture 1752" descr="spacer">
          <a:extLst>
            <a:ext uri="{FF2B5EF4-FFF2-40B4-BE49-F238E27FC236}">
              <a16:creationId xmlns:a16="http://schemas.microsoft.com/office/drawing/2014/main" id="{FED3E634-12FF-44AA-BF1C-AAEC4E95D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09" name="Picture 1753" descr="spacer">
          <a:extLst>
            <a:ext uri="{FF2B5EF4-FFF2-40B4-BE49-F238E27FC236}">
              <a16:creationId xmlns:a16="http://schemas.microsoft.com/office/drawing/2014/main" id="{4DA9D5A5-5394-4440-85EA-E23ABE34C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0" name="Picture 1754" descr="spacer">
          <a:extLst>
            <a:ext uri="{FF2B5EF4-FFF2-40B4-BE49-F238E27FC236}">
              <a16:creationId xmlns:a16="http://schemas.microsoft.com/office/drawing/2014/main" id="{8255ECB5-BBB1-4C1A-B072-5F08380AE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1" name="Picture 1755" descr="spacer">
          <a:extLst>
            <a:ext uri="{FF2B5EF4-FFF2-40B4-BE49-F238E27FC236}">
              <a16:creationId xmlns:a16="http://schemas.microsoft.com/office/drawing/2014/main" id="{2DEAE3C8-54BD-48B1-8D42-E9C48FEA0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2" name="Picture 1756" descr="spacer">
          <a:extLst>
            <a:ext uri="{FF2B5EF4-FFF2-40B4-BE49-F238E27FC236}">
              <a16:creationId xmlns:a16="http://schemas.microsoft.com/office/drawing/2014/main" id="{E7E430AA-3555-4277-AE71-0BD0319C2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3" name="Picture 1757" descr="spacer">
          <a:extLst>
            <a:ext uri="{FF2B5EF4-FFF2-40B4-BE49-F238E27FC236}">
              <a16:creationId xmlns:a16="http://schemas.microsoft.com/office/drawing/2014/main" id="{47C7342A-2C0F-49E3-907B-733E9DDC8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4" name="Picture 1758" descr="spacer">
          <a:extLst>
            <a:ext uri="{FF2B5EF4-FFF2-40B4-BE49-F238E27FC236}">
              <a16:creationId xmlns:a16="http://schemas.microsoft.com/office/drawing/2014/main" id="{5503B678-789E-4251-9EFE-9AA615802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5" name="Picture 1759" descr="spacer">
          <a:extLst>
            <a:ext uri="{FF2B5EF4-FFF2-40B4-BE49-F238E27FC236}">
              <a16:creationId xmlns:a16="http://schemas.microsoft.com/office/drawing/2014/main" id="{629D0428-715D-48ED-A6AE-3048A5DEF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6" name="Picture 1760" descr="spacer">
          <a:extLst>
            <a:ext uri="{FF2B5EF4-FFF2-40B4-BE49-F238E27FC236}">
              <a16:creationId xmlns:a16="http://schemas.microsoft.com/office/drawing/2014/main" id="{10E9EE0A-9E13-4833-9021-4FDD21F3F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7" name="Picture 1761" descr="spacer">
          <a:extLst>
            <a:ext uri="{FF2B5EF4-FFF2-40B4-BE49-F238E27FC236}">
              <a16:creationId xmlns:a16="http://schemas.microsoft.com/office/drawing/2014/main" id="{07E8206B-72F8-4C91-8CD3-5E3F2182D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8" name="Picture 1762" descr="spacer">
          <a:extLst>
            <a:ext uri="{FF2B5EF4-FFF2-40B4-BE49-F238E27FC236}">
              <a16:creationId xmlns:a16="http://schemas.microsoft.com/office/drawing/2014/main" id="{89A950FD-204B-4656-A775-1216EC52B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19" name="Picture 1763" descr="spacer">
          <a:extLst>
            <a:ext uri="{FF2B5EF4-FFF2-40B4-BE49-F238E27FC236}">
              <a16:creationId xmlns:a16="http://schemas.microsoft.com/office/drawing/2014/main" id="{58D29F3E-B78F-4D2E-9AEC-DEF3F5BFF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0" name="Picture 1764" descr="spacer">
          <a:extLst>
            <a:ext uri="{FF2B5EF4-FFF2-40B4-BE49-F238E27FC236}">
              <a16:creationId xmlns:a16="http://schemas.microsoft.com/office/drawing/2014/main" id="{23A2CC14-2F96-49F2-BEA9-78CA962C8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1" name="Picture 1765" descr="spacer">
          <a:extLst>
            <a:ext uri="{FF2B5EF4-FFF2-40B4-BE49-F238E27FC236}">
              <a16:creationId xmlns:a16="http://schemas.microsoft.com/office/drawing/2014/main" id="{48A39C38-6F79-48D4-A82B-AA12CE7DB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2" name="Picture 7919" descr="spacer">
          <a:extLst>
            <a:ext uri="{FF2B5EF4-FFF2-40B4-BE49-F238E27FC236}">
              <a16:creationId xmlns:a16="http://schemas.microsoft.com/office/drawing/2014/main" id="{A4082517-1CA3-4837-A002-E8539FF60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3" name="Picture 7920" descr="spacer">
          <a:extLst>
            <a:ext uri="{FF2B5EF4-FFF2-40B4-BE49-F238E27FC236}">
              <a16:creationId xmlns:a16="http://schemas.microsoft.com/office/drawing/2014/main" id="{48BBAEBE-7EEB-41F6-A014-62084F210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4" name="Picture 7921" descr="spacer">
          <a:extLst>
            <a:ext uri="{FF2B5EF4-FFF2-40B4-BE49-F238E27FC236}">
              <a16:creationId xmlns:a16="http://schemas.microsoft.com/office/drawing/2014/main" id="{F7CB37F1-D74C-4534-848D-E0EC02379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5" name="Picture 7922" descr="spacer">
          <a:extLst>
            <a:ext uri="{FF2B5EF4-FFF2-40B4-BE49-F238E27FC236}">
              <a16:creationId xmlns:a16="http://schemas.microsoft.com/office/drawing/2014/main" id="{33501B61-A589-4DF3-B983-83B7FF6CF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6" name="Picture 7923" descr="spacer">
          <a:extLst>
            <a:ext uri="{FF2B5EF4-FFF2-40B4-BE49-F238E27FC236}">
              <a16:creationId xmlns:a16="http://schemas.microsoft.com/office/drawing/2014/main" id="{2F68DD73-9822-4B24-817C-6703DA18F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7" name="Picture 7924" descr="spacer">
          <a:extLst>
            <a:ext uri="{FF2B5EF4-FFF2-40B4-BE49-F238E27FC236}">
              <a16:creationId xmlns:a16="http://schemas.microsoft.com/office/drawing/2014/main" id="{2CA8E13C-8FD0-47E3-B23E-BF0E8A173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8" name="Picture 1252" descr="spacer">
          <a:extLst>
            <a:ext uri="{FF2B5EF4-FFF2-40B4-BE49-F238E27FC236}">
              <a16:creationId xmlns:a16="http://schemas.microsoft.com/office/drawing/2014/main" id="{1EA05B05-5501-4251-9236-F2B327B84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29" name="Picture 1253" descr="spacer">
          <a:extLst>
            <a:ext uri="{FF2B5EF4-FFF2-40B4-BE49-F238E27FC236}">
              <a16:creationId xmlns:a16="http://schemas.microsoft.com/office/drawing/2014/main" id="{BDD3AE83-04A4-48D3-B0F5-F7628696D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613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0" name="Picture 1406" descr="spacer">
          <a:extLst>
            <a:ext uri="{FF2B5EF4-FFF2-40B4-BE49-F238E27FC236}">
              <a16:creationId xmlns:a16="http://schemas.microsoft.com/office/drawing/2014/main" id="{189947A1-7CD6-4808-8FE1-CB570572D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1" name="Picture 1407" descr="spacer">
          <a:extLst>
            <a:ext uri="{FF2B5EF4-FFF2-40B4-BE49-F238E27FC236}">
              <a16:creationId xmlns:a16="http://schemas.microsoft.com/office/drawing/2014/main" id="{70F4DC04-BF37-4B7D-977B-E80C5B36C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2" name="Picture 1418" descr="spacer">
          <a:extLst>
            <a:ext uri="{FF2B5EF4-FFF2-40B4-BE49-F238E27FC236}">
              <a16:creationId xmlns:a16="http://schemas.microsoft.com/office/drawing/2014/main" id="{88B2C51E-7599-4E0E-A10F-79D58BDF1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3" name="Picture 1419" descr="spacer">
          <a:extLst>
            <a:ext uri="{FF2B5EF4-FFF2-40B4-BE49-F238E27FC236}">
              <a16:creationId xmlns:a16="http://schemas.microsoft.com/office/drawing/2014/main" id="{EF25F23D-8B3B-49FD-A6D8-3691FD634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4" name="Picture 1750" descr="spacer">
          <a:extLst>
            <a:ext uri="{FF2B5EF4-FFF2-40B4-BE49-F238E27FC236}">
              <a16:creationId xmlns:a16="http://schemas.microsoft.com/office/drawing/2014/main" id="{75C712FE-FD68-427F-87E9-E6142D0D9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5" name="Picture 1751" descr="spacer">
          <a:extLst>
            <a:ext uri="{FF2B5EF4-FFF2-40B4-BE49-F238E27FC236}">
              <a16:creationId xmlns:a16="http://schemas.microsoft.com/office/drawing/2014/main" id="{00E4E04C-6668-4372-8FB7-133DA70AA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6" name="Picture 1752" descr="spacer">
          <a:extLst>
            <a:ext uri="{FF2B5EF4-FFF2-40B4-BE49-F238E27FC236}">
              <a16:creationId xmlns:a16="http://schemas.microsoft.com/office/drawing/2014/main" id="{E962F7E7-4617-45AC-813A-3A4D09E1E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7" name="Picture 1753" descr="spacer">
          <a:extLst>
            <a:ext uri="{FF2B5EF4-FFF2-40B4-BE49-F238E27FC236}">
              <a16:creationId xmlns:a16="http://schemas.microsoft.com/office/drawing/2014/main" id="{0140612D-BBBA-4DBD-BA3D-FD17AFFCF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8" name="Picture 1754" descr="spacer">
          <a:extLst>
            <a:ext uri="{FF2B5EF4-FFF2-40B4-BE49-F238E27FC236}">
              <a16:creationId xmlns:a16="http://schemas.microsoft.com/office/drawing/2014/main" id="{62147C75-4043-449B-A30B-16DB7E423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39" name="Picture 1755" descr="spacer">
          <a:extLst>
            <a:ext uri="{FF2B5EF4-FFF2-40B4-BE49-F238E27FC236}">
              <a16:creationId xmlns:a16="http://schemas.microsoft.com/office/drawing/2014/main" id="{405A12C1-EF24-498F-AE77-A2CE8D651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0" name="Picture 1756" descr="spacer">
          <a:extLst>
            <a:ext uri="{FF2B5EF4-FFF2-40B4-BE49-F238E27FC236}">
              <a16:creationId xmlns:a16="http://schemas.microsoft.com/office/drawing/2014/main" id="{0CE4CFFA-A79A-4F6F-8862-C0712A964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1" name="Picture 1757" descr="spacer">
          <a:extLst>
            <a:ext uri="{FF2B5EF4-FFF2-40B4-BE49-F238E27FC236}">
              <a16:creationId xmlns:a16="http://schemas.microsoft.com/office/drawing/2014/main" id="{DC582126-865F-4AA1-9B17-27796B917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2" name="Picture 1758" descr="spacer">
          <a:extLst>
            <a:ext uri="{FF2B5EF4-FFF2-40B4-BE49-F238E27FC236}">
              <a16:creationId xmlns:a16="http://schemas.microsoft.com/office/drawing/2014/main" id="{6B8D7BDC-948C-4C57-BD0D-A63FE4393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3" name="Picture 1759" descr="spacer">
          <a:extLst>
            <a:ext uri="{FF2B5EF4-FFF2-40B4-BE49-F238E27FC236}">
              <a16:creationId xmlns:a16="http://schemas.microsoft.com/office/drawing/2014/main" id="{F31B5908-9E6E-4BE7-B0BD-2F2743A09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4" name="Picture 1760" descr="spacer">
          <a:extLst>
            <a:ext uri="{FF2B5EF4-FFF2-40B4-BE49-F238E27FC236}">
              <a16:creationId xmlns:a16="http://schemas.microsoft.com/office/drawing/2014/main" id="{327C850F-C668-49AE-BD9B-A8893489D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5" name="Picture 1761" descr="spacer">
          <a:extLst>
            <a:ext uri="{FF2B5EF4-FFF2-40B4-BE49-F238E27FC236}">
              <a16:creationId xmlns:a16="http://schemas.microsoft.com/office/drawing/2014/main" id="{F0BBF9D5-2FA1-4F5B-AD87-CEA48EE48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6" name="Picture 1762" descr="spacer">
          <a:extLst>
            <a:ext uri="{FF2B5EF4-FFF2-40B4-BE49-F238E27FC236}">
              <a16:creationId xmlns:a16="http://schemas.microsoft.com/office/drawing/2014/main" id="{5677CDA6-B32A-4566-A3D2-B7377C33B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7" name="Picture 1763" descr="spacer">
          <a:extLst>
            <a:ext uri="{FF2B5EF4-FFF2-40B4-BE49-F238E27FC236}">
              <a16:creationId xmlns:a16="http://schemas.microsoft.com/office/drawing/2014/main" id="{6D18CDF9-DA45-42CC-9848-C1DCB942B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8" name="Picture 1764" descr="spacer">
          <a:extLst>
            <a:ext uri="{FF2B5EF4-FFF2-40B4-BE49-F238E27FC236}">
              <a16:creationId xmlns:a16="http://schemas.microsoft.com/office/drawing/2014/main" id="{9CA56FF6-C766-4D99-94E1-79A0C0F4A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49" name="Picture 1765" descr="spacer">
          <a:extLst>
            <a:ext uri="{FF2B5EF4-FFF2-40B4-BE49-F238E27FC236}">
              <a16:creationId xmlns:a16="http://schemas.microsoft.com/office/drawing/2014/main" id="{42E39BBE-61FB-4076-8AE1-E2F2FBDB6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0" name="Picture 7919" descr="spacer">
          <a:extLst>
            <a:ext uri="{FF2B5EF4-FFF2-40B4-BE49-F238E27FC236}">
              <a16:creationId xmlns:a16="http://schemas.microsoft.com/office/drawing/2014/main" id="{37A377E8-8B3D-4CD3-AD4E-DA94C2C9A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1" name="Picture 7920" descr="spacer">
          <a:extLst>
            <a:ext uri="{FF2B5EF4-FFF2-40B4-BE49-F238E27FC236}">
              <a16:creationId xmlns:a16="http://schemas.microsoft.com/office/drawing/2014/main" id="{2484786B-E40E-4F44-BFEA-33E73EAE6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2" name="Picture 7921" descr="spacer">
          <a:extLst>
            <a:ext uri="{FF2B5EF4-FFF2-40B4-BE49-F238E27FC236}">
              <a16:creationId xmlns:a16="http://schemas.microsoft.com/office/drawing/2014/main" id="{843EF9AD-99FF-4360-9A9E-456613B51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3" name="Picture 7922" descr="spacer">
          <a:extLst>
            <a:ext uri="{FF2B5EF4-FFF2-40B4-BE49-F238E27FC236}">
              <a16:creationId xmlns:a16="http://schemas.microsoft.com/office/drawing/2014/main" id="{508127F9-69CD-4FB6-9962-0E3382AEC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4" name="Picture 7923" descr="spacer">
          <a:extLst>
            <a:ext uri="{FF2B5EF4-FFF2-40B4-BE49-F238E27FC236}">
              <a16:creationId xmlns:a16="http://schemas.microsoft.com/office/drawing/2014/main" id="{D672C820-FAE0-4B12-AF45-1BC0AD20D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5" name="Picture 7924" descr="spacer">
          <a:extLst>
            <a:ext uri="{FF2B5EF4-FFF2-40B4-BE49-F238E27FC236}">
              <a16:creationId xmlns:a16="http://schemas.microsoft.com/office/drawing/2014/main" id="{296A9183-B194-46F5-9164-B2AE497FD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6" name="Picture 1252" descr="spacer">
          <a:extLst>
            <a:ext uri="{FF2B5EF4-FFF2-40B4-BE49-F238E27FC236}">
              <a16:creationId xmlns:a16="http://schemas.microsoft.com/office/drawing/2014/main" id="{E38C2D5C-DF7C-4A7F-833F-8764EAEDB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7" name="Picture 1253" descr="spacer">
          <a:extLst>
            <a:ext uri="{FF2B5EF4-FFF2-40B4-BE49-F238E27FC236}">
              <a16:creationId xmlns:a16="http://schemas.microsoft.com/office/drawing/2014/main" id="{B010B010-647A-45E2-8F81-B8DC82932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8" name="Picture 1406" descr="spacer">
          <a:extLst>
            <a:ext uri="{FF2B5EF4-FFF2-40B4-BE49-F238E27FC236}">
              <a16:creationId xmlns:a16="http://schemas.microsoft.com/office/drawing/2014/main" id="{FB3FBCC5-C762-4840-B3E4-0D6FCF0F7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59" name="Picture 1407" descr="spacer">
          <a:extLst>
            <a:ext uri="{FF2B5EF4-FFF2-40B4-BE49-F238E27FC236}">
              <a16:creationId xmlns:a16="http://schemas.microsoft.com/office/drawing/2014/main" id="{61CCC92E-5214-4ADE-9F1E-568E2C58F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0" name="Picture 1418" descr="spacer">
          <a:extLst>
            <a:ext uri="{FF2B5EF4-FFF2-40B4-BE49-F238E27FC236}">
              <a16:creationId xmlns:a16="http://schemas.microsoft.com/office/drawing/2014/main" id="{2F922370-AE42-48A2-A989-D9BC8E220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1" name="Picture 1419" descr="spacer">
          <a:extLst>
            <a:ext uri="{FF2B5EF4-FFF2-40B4-BE49-F238E27FC236}">
              <a16:creationId xmlns:a16="http://schemas.microsoft.com/office/drawing/2014/main" id="{DD83EB95-5147-4298-A09B-146E90E59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2" name="Picture 1750" descr="spacer">
          <a:extLst>
            <a:ext uri="{FF2B5EF4-FFF2-40B4-BE49-F238E27FC236}">
              <a16:creationId xmlns:a16="http://schemas.microsoft.com/office/drawing/2014/main" id="{1BDE05F6-51B6-4452-BE23-9C4E099E2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3" name="Picture 1751" descr="spacer">
          <a:extLst>
            <a:ext uri="{FF2B5EF4-FFF2-40B4-BE49-F238E27FC236}">
              <a16:creationId xmlns:a16="http://schemas.microsoft.com/office/drawing/2014/main" id="{5295386D-A69E-495B-A7A7-D09B047F3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4" name="Picture 1752" descr="spacer">
          <a:extLst>
            <a:ext uri="{FF2B5EF4-FFF2-40B4-BE49-F238E27FC236}">
              <a16:creationId xmlns:a16="http://schemas.microsoft.com/office/drawing/2014/main" id="{D98532A8-6351-4F29-8293-543BE6C9F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5" name="Picture 1753" descr="spacer">
          <a:extLst>
            <a:ext uri="{FF2B5EF4-FFF2-40B4-BE49-F238E27FC236}">
              <a16:creationId xmlns:a16="http://schemas.microsoft.com/office/drawing/2014/main" id="{D3F56D66-D148-4F05-945C-7A5661B5D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6" name="Picture 1754" descr="spacer">
          <a:extLst>
            <a:ext uri="{FF2B5EF4-FFF2-40B4-BE49-F238E27FC236}">
              <a16:creationId xmlns:a16="http://schemas.microsoft.com/office/drawing/2014/main" id="{38C0C1DC-9E00-4855-998F-941C4BC47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7" name="Picture 1755" descr="spacer">
          <a:extLst>
            <a:ext uri="{FF2B5EF4-FFF2-40B4-BE49-F238E27FC236}">
              <a16:creationId xmlns:a16="http://schemas.microsoft.com/office/drawing/2014/main" id="{FFF44E93-6868-49F8-BBE6-64CF43D39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8" name="Picture 1756" descr="spacer">
          <a:extLst>
            <a:ext uri="{FF2B5EF4-FFF2-40B4-BE49-F238E27FC236}">
              <a16:creationId xmlns:a16="http://schemas.microsoft.com/office/drawing/2014/main" id="{C0482D5C-508E-4AE3-B42C-DCB7A0EC5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69" name="Picture 1757" descr="spacer">
          <a:extLst>
            <a:ext uri="{FF2B5EF4-FFF2-40B4-BE49-F238E27FC236}">
              <a16:creationId xmlns:a16="http://schemas.microsoft.com/office/drawing/2014/main" id="{2A465666-B881-41C3-AB84-4237E4692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0" name="Picture 1758" descr="spacer">
          <a:extLst>
            <a:ext uri="{FF2B5EF4-FFF2-40B4-BE49-F238E27FC236}">
              <a16:creationId xmlns:a16="http://schemas.microsoft.com/office/drawing/2014/main" id="{DAC86B46-1C01-4818-9C41-DDECE3F72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1" name="Picture 1759" descr="spacer">
          <a:extLst>
            <a:ext uri="{FF2B5EF4-FFF2-40B4-BE49-F238E27FC236}">
              <a16:creationId xmlns:a16="http://schemas.microsoft.com/office/drawing/2014/main" id="{B9540DC9-E00E-4287-8D04-65E63B69C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2" name="Picture 1760" descr="spacer">
          <a:extLst>
            <a:ext uri="{FF2B5EF4-FFF2-40B4-BE49-F238E27FC236}">
              <a16:creationId xmlns:a16="http://schemas.microsoft.com/office/drawing/2014/main" id="{8DF69188-0247-4751-A834-6DFCC4121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3" name="Picture 1761" descr="spacer">
          <a:extLst>
            <a:ext uri="{FF2B5EF4-FFF2-40B4-BE49-F238E27FC236}">
              <a16:creationId xmlns:a16="http://schemas.microsoft.com/office/drawing/2014/main" id="{F1355DAA-104C-45A3-9DE0-63DA3B4CF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4" name="Picture 1762" descr="spacer">
          <a:extLst>
            <a:ext uri="{FF2B5EF4-FFF2-40B4-BE49-F238E27FC236}">
              <a16:creationId xmlns:a16="http://schemas.microsoft.com/office/drawing/2014/main" id="{9A6F3559-633F-4FFF-BC91-225348E4C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5" name="Picture 1763" descr="spacer">
          <a:extLst>
            <a:ext uri="{FF2B5EF4-FFF2-40B4-BE49-F238E27FC236}">
              <a16:creationId xmlns:a16="http://schemas.microsoft.com/office/drawing/2014/main" id="{3F685406-6777-4911-85F5-1C280F2A6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6" name="Picture 1764" descr="spacer">
          <a:extLst>
            <a:ext uri="{FF2B5EF4-FFF2-40B4-BE49-F238E27FC236}">
              <a16:creationId xmlns:a16="http://schemas.microsoft.com/office/drawing/2014/main" id="{1CDE37D5-B5A9-413A-A763-71C5FBF6F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7" name="Picture 1765" descr="spacer">
          <a:extLst>
            <a:ext uri="{FF2B5EF4-FFF2-40B4-BE49-F238E27FC236}">
              <a16:creationId xmlns:a16="http://schemas.microsoft.com/office/drawing/2014/main" id="{89200AA0-AE60-4C5C-99D5-0388B6407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8" name="Picture 7919" descr="spacer">
          <a:extLst>
            <a:ext uri="{FF2B5EF4-FFF2-40B4-BE49-F238E27FC236}">
              <a16:creationId xmlns:a16="http://schemas.microsoft.com/office/drawing/2014/main" id="{20D76BB6-C11D-4D1C-A690-F9560946D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79" name="Picture 7920" descr="spacer">
          <a:extLst>
            <a:ext uri="{FF2B5EF4-FFF2-40B4-BE49-F238E27FC236}">
              <a16:creationId xmlns:a16="http://schemas.microsoft.com/office/drawing/2014/main" id="{0240D019-FA54-408B-B607-316F634C5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80" name="Picture 7921" descr="spacer">
          <a:extLst>
            <a:ext uri="{FF2B5EF4-FFF2-40B4-BE49-F238E27FC236}">
              <a16:creationId xmlns:a16="http://schemas.microsoft.com/office/drawing/2014/main" id="{68584B37-1D1E-4A39-8FB9-4320FC438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81" name="Picture 7922" descr="spacer">
          <a:extLst>
            <a:ext uri="{FF2B5EF4-FFF2-40B4-BE49-F238E27FC236}">
              <a16:creationId xmlns:a16="http://schemas.microsoft.com/office/drawing/2014/main" id="{2AED672B-C78A-481F-9578-B0963B555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82" name="Picture 7923" descr="spacer">
          <a:extLst>
            <a:ext uri="{FF2B5EF4-FFF2-40B4-BE49-F238E27FC236}">
              <a16:creationId xmlns:a16="http://schemas.microsoft.com/office/drawing/2014/main" id="{9533379D-E2BA-4F9C-9607-ECF3C092D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83" name="Picture 7924" descr="spacer">
          <a:extLst>
            <a:ext uri="{FF2B5EF4-FFF2-40B4-BE49-F238E27FC236}">
              <a16:creationId xmlns:a16="http://schemas.microsoft.com/office/drawing/2014/main" id="{72855A2E-EFBF-4C66-A5C8-914C2502C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84" name="Picture 1252" descr="spacer">
          <a:extLst>
            <a:ext uri="{FF2B5EF4-FFF2-40B4-BE49-F238E27FC236}">
              <a16:creationId xmlns:a16="http://schemas.microsoft.com/office/drawing/2014/main" id="{482DE219-3904-4A7B-946A-19A6E880B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685" name="Picture 1253" descr="spacer">
          <a:extLst>
            <a:ext uri="{FF2B5EF4-FFF2-40B4-BE49-F238E27FC236}">
              <a16:creationId xmlns:a16="http://schemas.microsoft.com/office/drawing/2014/main" id="{6FF68A6A-F860-42F9-9B0A-ED8600603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56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86" name="Picture 1406" descr="spacer">
          <a:extLst>
            <a:ext uri="{FF2B5EF4-FFF2-40B4-BE49-F238E27FC236}">
              <a16:creationId xmlns:a16="http://schemas.microsoft.com/office/drawing/2014/main" id="{400A9256-A5A3-4113-94D1-79D59BB24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87" name="Picture 1407" descr="spacer">
          <a:extLst>
            <a:ext uri="{FF2B5EF4-FFF2-40B4-BE49-F238E27FC236}">
              <a16:creationId xmlns:a16="http://schemas.microsoft.com/office/drawing/2014/main" id="{DC5EC439-2A38-4B4E-B52F-8FB39867C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88" name="Picture 1418" descr="spacer">
          <a:extLst>
            <a:ext uri="{FF2B5EF4-FFF2-40B4-BE49-F238E27FC236}">
              <a16:creationId xmlns:a16="http://schemas.microsoft.com/office/drawing/2014/main" id="{1E4F4D02-4D73-45EF-B4E1-FEF1C54F3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89" name="Picture 1419" descr="spacer">
          <a:extLst>
            <a:ext uri="{FF2B5EF4-FFF2-40B4-BE49-F238E27FC236}">
              <a16:creationId xmlns:a16="http://schemas.microsoft.com/office/drawing/2014/main" id="{595E9B21-CBBA-4F75-9157-A3275D2AA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0" name="Picture 1750" descr="spacer">
          <a:extLst>
            <a:ext uri="{FF2B5EF4-FFF2-40B4-BE49-F238E27FC236}">
              <a16:creationId xmlns:a16="http://schemas.microsoft.com/office/drawing/2014/main" id="{20BC027F-78B4-4ACC-8FEB-9C9930135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1" name="Picture 1751" descr="spacer">
          <a:extLst>
            <a:ext uri="{FF2B5EF4-FFF2-40B4-BE49-F238E27FC236}">
              <a16:creationId xmlns:a16="http://schemas.microsoft.com/office/drawing/2014/main" id="{123A175D-E996-4694-8189-17F3F3948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2" name="Picture 1752" descr="spacer">
          <a:extLst>
            <a:ext uri="{FF2B5EF4-FFF2-40B4-BE49-F238E27FC236}">
              <a16:creationId xmlns:a16="http://schemas.microsoft.com/office/drawing/2014/main" id="{90505044-959F-40E4-A25F-D9380E4C5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3" name="Picture 1753" descr="spacer">
          <a:extLst>
            <a:ext uri="{FF2B5EF4-FFF2-40B4-BE49-F238E27FC236}">
              <a16:creationId xmlns:a16="http://schemas.microsoft.com/office/drawing/2014/main" id="{6E0B5DAF-7FA6-4B8A-A0DB-0C9D5851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4" name="Picture 1754" descr="spacer">
          <a:extLst>
            <a:ext uri="{FF2B5EF4-FFF2-40B4-BE49-F238E27FC236}">
              <a16:creationId xmlns:a16="http://schemas.microsoft.com/office/drawing/2014/main" id="{A621E2BA-7FD9-4126-A77D-3CD999AE1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5" name="Picture 1755" descr="spacer">
          <a:extLst>
            <a:ext uri="{FF2B5EF4-FFF2-40B4-BE49-F238E27FC236}">
              <a16:creationId xmlns:a16="http://schemas.microsoft.com/office/drawing/2014/main" id="{323978EB-ADB6-45A2-8ECA-2A4D7E4C9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6" name="Picture 1756" descr="spacer">
          <a:extLst>
            <a:ext uri="{FF2B5EF4-FFF2-40B4-BE49-F238E27FC236}">
              <a16:creationId xmlns:a16="http://schemas.microsoft.com/office/drawing/2014/main" id="{B1C47E40-51C1-4BA9-9692-2D543DD37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7" name="Picture 1757" descr="spacer">
          <a:extLst>
            <a:ext uri="{FF2B5EF4-FFF2-40B4-BE49-F238E27FC236}">
              <a16:creationId xmlns:a16="http://schemas.microsoft.com/office/drawing/2014/main" id="{3B4992B5-7985-4406-8369-95DA55D10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8" name="Picture 1758" descr="spacer">
          <a:extLst>
            <a:ext uri="{FF2B5EF4-FFF2-40B4-BE49-F238E27FC236}">
              <a16:creationId xmlns:a16="http://schemas.microsoft.com/office/drawing/2014/main" id="{67AF58B8-0766-416C-865D-6734255E5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699" name="Picture 1759" descr="spacer">
          <a:extLst>
            <a:ext uri="{FF2B5EF4-FFF2-40B4-BE49-F238E27FC236}">
              <a16:creationId xmlns:a16="http://schemas.microsoft.com/office/drawing/2014/main" id="{FC0C6C37-4FBF-43B6-8F54-C9F6D0627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0" name="Picture 1760" descr="spacer">
          <a:extLst>
            <a:ext uri="{FF2B5EF4-FFF2-40B4-BE49-F238E27FC236}">
              <a16:creationId xmlns:a16="http://schemas.microsoft.com/office/drawing/2014/main" id="{83ABE7FB-C660-4D4A-B899-C6C059717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1" name="Picture 1761" descr="spacer">
          <a:extLst>
            <a:ext uri="{FF2B5EF4-FFF2-40B4-BE49-F238E27FC236}">
              <a16:creationId xmlns:a16="http://schemas.microsoft.com/office/drawing/2014/main" id="{08EEFC05-3243-428E-99AC-19C1A083C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2" name="Picture 1762" descr="spacer">
          <a:extLst>
            <a:ext uri="{FF2B5EF4-FFF2-40B4-BE49-F238E27FC236}">
              <a16:creationId xmlns:a16="http://schemas.microsoft.com/office/drawing/2014/main" id="{38E1331F-D682-443D-8089-D97AFA521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3" name="Picture 1763" descr="spacer">
          <a:extLst>
            <a:ext uri="{FF2B5EF4-FFF2-40B4-BE49-F238E27FC236}">
              <a16:creationId xmlns:a16="http://schemas.microsoft.com/office/drawing/2014/main" id="{B2F901F6-1373-44E7-ACF3-7A4A8BA09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4" name="Picture 1764" descr="spacer">
          <a:extLst>
            <a:ext uri="{FF2B5EF4-FFF2-40B4-BE49-F238E27FC236}">
              <a16:creationId xmlns:a16="http://schemas.microsoft.com/office/drawing/2014/main" id="{69FD238E-F714-49C3-BDD0-8006E3894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5" name="Picture 1765" descr="spacer">
          <a:extLst>
            <a:ext uri="{FF2B5EF4-FFF2-40B4-BE49-F238E27FC236}">
              <a16:creationId xmlns:a16="http://schemas.microsoft.com/office/drawing/2014/main" id="{8AFF5DD3-EDF1-4346-99F7-4D0501233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6" name="Picture 7919" descr="spacer">
          <a:extLst>
            <a:ext uri="{FF2B5EF4-FFF2-40B4-BE49-F238E27FC236}">
              <a16:creationId xmlns:a16="http://schemas.microsoft.com/office/drawing/2014/main" id="{1A21095B-0D0E-400A-92C3-C27730CD9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7" name="Picture 7920" descr="spacer">
          <a:extLst>
            <a:ext uri="{FF2B5EF4-FFF2-40B4-BE49-F238E27FC236}">
              <a16:creationId xmlns:a16="http://schemas.microsoft.com/office/drawing/2014/main" id="{96416D27-1ADE-41AB-874E-425F02059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8" name="Picture 7921" descr="spacer">
          <a:extLst>
            <a:ext uri="{FF2B5EF4-FFF2-40B4-BE49-F238E27FC236}">
              <a16:creationId xmlns:a16="http://schemas.microsoft.com/office/drawing/2014/main" id="{B42C6C4A-6CEE-4A1F-BF6D-35BCAF4C6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09" name="Picture 7922" descr="spacer">
          <a:extLst>
            <a:ext uri="{FF2B5EF4-FFF2-40B4-BE49-F238E27FC236}">
              <a16:creationId xmlns:a16="http://schemas.microsoft.com/office/drawing/2014/main" id="{5222A67A-B195-4066-BE73-54A645309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0" name="Picture 7923" descr="spacer">
          <a:extLst>
            <a:ext uri="{FF2B5EF4-FFF2-40B4-BE49-F238E27FC236}">
              <a16:creationId xmlns:a16="http://schemas.microsoft.com/office/drawing/2014/main" id="{832ACB30-035E-48E9-B17A-E1F906A70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1" name="Picture 7924" descr="spacer">
          <a:extLst>
            <a:ext uri="{FF2B5EF4-FFF2-40B4-BE49-F238E27FC236}">
              <a16:creationId xmlns:a16="http://schemas.microsoft.com/office/drawing/2014/main" id="{316D07B1-36DD-4FB3-A261-E21DA0452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2" name="Picture 1252" descr="spacer">
          <a:extLst>
            <a:ext uri="{FF2B5EF4-FFF2-40B4-BE49-F238E27FC236}">
              <a16:creationId xmlns:a16="http://schemas.microsoft.com/office/drawing/2014/main" id="{C3B26131-ACD8-44B6-8678-66F9808F7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3" name="Picture 1253" descr="spacer">
          <a:extLst>
            <a:ext uri="{FF2B5EF4-FFF2-40B4-BE49-F238E27FC236}">
              <a16:creationId xmlns:a16="http://schemas.microsoft.com/office/drawing/2014/main" id="{6F1127B5-56C8-482F-8FBA-505F439F8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4" name="Picture 1406" descr="spacer">
          <a:extLst>
            <a:ext uri="{FF2B5EF4-FFF2-40B4-BE49-F238E27FC236}">
              <a16:creationId xmlns:a16="http://schemas.microsoft.com/office/drawing/2014/main" id="{1FA053B1-D189-4C5E-A5AB-106D809CE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5" name="Picture 1407" descr="spacer">
          <a:extLst>
            <a:ext uri="{FF2B5EF4-FFF2-40B4-BE49-F238E27FC236}">
              <a16:creationId xmlns:a16="http://schemas.microsoft.com/office/drawing/2014/main" id="{05B9157E-9A2F-42D9-B57B-5553402B2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6" name="Picture 1418" descr="spacer">
          <a:extLst>
            <a:ext uri="{FF2B5EF4-FFF2-40B4-BE49-F238E27FC236}">
              <a16:creationId xmlns:a16="http://schemas.microsoft.com/office/drawing/2014/main" id="{AE53B4F8-DBBB-4816-8EDB-A4E004CCF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7" name="Picture 1419" descr="spacer">
          <a:extLst>
            <a:ext uri="{FF2B5EF4-FFF2-40B4-BE49-F238E27FC236}">
              <a16:creationId xmlns:a16="http://schemas.microsoft.com/office/drawing/2014/main" id="{69EC8F22-3292-488D-80EA-B86FA6E88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8" name="Picture 1750" descr="spacer">
          <a:extLst>
            <a:ext uri="{FF2B5EF4-FFF2-40B4-BE49-F238E27FC236}">
              <a16:creationId xmlns:a16="http://schemas.microsoft.com/office/drawing/2014/main" id="{6B115A67-A955-4252-96B4-BF350D633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19" name="Picture 1751" descr="spacer">
          <a:extLst>
            <a:ext uri="{FF2B5EF4-FFF2-40B4-BE49-F238E27FC236}">
              <a16:creationId xmlns:a16="http://schemas.microsoft.com/office/drawing/2014/main" id="{E6A746C0-E214-44EE-ABE7-52C03DD61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0" name="Picture 1752" descr="spacer">
          <a:extLst>
            <a:ext uri="{FF2B5EF4-FFF2-40B4-BE49-F238E27FC236}">
              <a16:creationId xmlns:a16="http://schemas.microsoft.com/office/drawing/2014/main" id="{64400911-6417-45A2-B968-DCB26E7AE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1" name="Picture 1753" descr="spacer">
          <a:extLst>
            <a:ext uri="{FF2B5EF4-FFF2-40B4-BE49-F238E27FC236}">
              <a16:creationId xmlns:a16="http://schemas.microsoft.com/office/drawing/2014/main" id="{506E329A-24E9-4793-BDB2-632D4C559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2" name="Picture 1754" descr="spacer">
          <a:extLst>
            <a:ext uri="{FF2B5EF4-FFF2-40B4-BE49-F238E27FC236}">
              <a16:creationId xmlns:a16="http://schemas.microsoft.com/office/drawing/2014/main" id="{C8DACF1D-6F48-4BEA-94AB-44401A03E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3" name="Picture 1755" descr="spacer">
          <a:extLst>
            <a:ext uri="{FF2B5EF4-FFF2-40B4-BE49-F238E27FC236}">
              <a16:creationId xmlns:a16="http://schemas.microsoft.com/office/drawing/2014/main" id="{ABC058FE-AA1B-4DC2-820A-45DC52D69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4" name="Picture 1756" descr="spacer">
          <a:extLst>
            <a:ext uri="{FF2B5EF4-FFF2-40B4-BE49-F238E27FC236}">
              <a16:creationId xmlns:a16="http://schemas.microsoft.com/office/drawing/2014/main" id="{3A12BA72-7C85-431B-90B8-17AE99D36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5" name="Picture 1757" descr="spacer">
          <a:extLst>
            <a:ext uri="{FF2B5EF4-FFF2-40B4-BE49-F238E27FC236}">
              <a16:creationId xmlns:a16="http://schemas.microsoft.com/office/drawing/2014/main" id="{28C208AE-D853-4D4E-BEFE-48B3C368C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6" name="Picture 1758" descr="spacer">
          <a:extLst>
            <a:ext uri="{FF2B5EF4-FFF2-40B4-BE49-F238E27FC236}">
              <a16:creationId xmlns:a16="http://schemas.microsoft.com/office/drawing/2014/main" id="{7B5B0DED-B5C0-4BDA-A582-620B17622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7" name="Picture 1759" descr="spacer">
          <a:extLst>
            <a:ext uri="{FF2B5EF4-FFF2-40B4-BE49-F238E27FC236}">
              <a16:creationId xmlns:a16="http://schemas.microsoft.com/office/drawing/2014/main" id="{099D4900-D2B5-475E-8901-7C80A9FD1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8" name="Picture 1760" descr="spacer">
          <a:extLst>
            <a:ext uri="{FF2B5EF4-FFF2-40B4-BE49-F238E27FC236}">
              <a16:creationId xmlns:a16="http://schemas.microsoft.com/office/drawing/2014/main" id="{3C94D3AC-AE58-4251-B016-935A48046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29" name="Picture 1761" descr="spacer">
          <a:extLst>
            <a:ext uri="{FF2B5EF4-FFF2-40B4-BE49-F238E27FC236}">
              <a16:creationId xmlns:a16="http://schemas.microsoft.com/office/drawing/2014/main" id="{3EEDEAC3-B0D7-44E2-8E04-5517DF1D8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0" name="Picture 1762" descr="spacer">
          <a:extLst>
            <a:ext uri="{FF2B5EF4-FFF2-40B4-BE49-F238E27FC236}">
              <a16:creationId xmlns:a16="http://schemas.microsoft.com/office/drawing/2014/main" id="{C8551A52-B0EF-499C-8634-713AF65BB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1" name="Picture 1763" descr="spacer">
          <a:extLst>
            <a:ext uri="{FF2B5EF4-FFF2-40B4-BE49-F238E27FC236}">
              <a16:creationId xmlns:a16="http://schemas.microsoft.com/office/drawing/2014/main" id="{FAE5D261-69A4-47DD-A713-120A25E77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2" name="Picture 1764" descr="spacer">
          <a:extLst>
            <a:ext uri="{FF2B5EF4-FFF2-40B4-BE49-F238E27FC236}">
              <a16:creationId xmlns:a16="http://schemas.microsoft.com/office/drawing/2014/main" id="{EB904EFE-803A-4159-8E55-B067159D6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3" name="Picture 1765" descr="spacer">
          <a:extLst>
            <a:ext uri="{FF2B5EF4-FFF2-40B4-BE49-F238E27FC236}">
              <a16:creationId xmlns:a16="http://schemas.microsoft.com/office/drawing/2014/main" id="{62F27BE4-EA49-4445-A1C9-73AE3BD32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4" name="Picture 7919" descr="spacer">
          <a:extLst>
            <a:ext uri="{FF2B5EF4-FFF2-40B4-BE49-F238E27FC236}">
              <a16:creationId xmlns:a16="http://schemas.microsoft.com/office/drawing/2014/main" id="{261ABE3B-B7D6-4879-9BC5-1B2B9067B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5" name="Picture 7920" descr="spacer">
          <a:extLst>
            <a:ext uri="{FF2B5EF4-FFF2-40B4-BE49-F238E27FC236}">
              <a16:creationId xmlns:a16="http://schemas.microsoft.com/office/drawing/2014/main" id="{719A21ED-F50F-4098-841A-AC1E53B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6" name="Picture 7921" descr="spacer">
          <a:extLst>
            <a:ext uri="{FF2B5EF4-FFF2-40B4-BE49-F238E27FC236}">
              <a16:creationId xmlns:a16="http://schemas.microsoft.com/office/drawing/2014/main" id="{E10F54DA-E071-466E-A23B-22981341E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7" name="Picture 7922" descr="spacer">
          <a:extLst>
            <a:ext uri="{FF2B5EF4-FFF2-40B4-BE49-F238E27FC236}">
              <a16:creationId xmlns:a16="http://schemas.microsoft.com/office/drawing/2014/main" id="{C468E88B-38BD-43AA-BA24-B5B87EFE0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8" name="Picture 7923" descr="spacer">
          <a:extLst>
            <a:ext uri="{FF2B5EF4-FFF2-40B4-BE49-F238E27FC236}">
              <a16:creationId xmlns:a16="http://schemas.microsoft.com/office/drawing/2014/main" id="{7E749D86-93BD-44BC-98A8-5B34B3F40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39" name="Picture 7924" descr="spacer">
          <a:extLst>
            <a:ext uri="{FF2B5EF4-FFF2-40B4-BE49-F238E27FC236}">
              <a16:creationId xmlns:a16="http://schemas.microsoft.com/office/drawing/2014/main" id="{E847C0C3-6E63-47B7-9970-8A257F986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40" name="Picture 1252" descr="spacer">
          <a:extLst>
            <a:ext uri="{FF2B5EF4-FFF2-40B4-BE49-F238E27FC236}">
              <a16:creationId xmlns:a16="http://schemas.microsoft.com/office/drawing/2014/main" id="{AAC6E229-BA59-4057-8017-42485784B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41" name="Picture 1253" descr="spacer">
          <a:extLst>
            <a:ext uri="{FF2B5EF4-FFF2-40B4-BE49-F238E27FC236}">
              <a16:creationId xmlns:a16="http://schemas.microsoft.com/office/drawing/2014/main" id="{19AEB7ED-21E1-4916-BC34-6EFE1AD82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42" name="Picture 1406" descr="spacer">
          <a:extLst>
            <a:ext uri="{FF2B5EF4-FFF2-40B4-BE49-F238E27FC236}">
              <a16:creationId xmlns:a16="http://schemas.microsoft.com/office/drawing/2014/main" id="{DE8C8473-B832-4E4A-87BF-CD3ECBB00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43" name="Picture 1407" descr="spacer">
          <a:extLst>
            <a:ext uri="{FF2B5EF4-FFF2-40B4-BE49-F238E27FC236}">
              <a16:creationId xmlns:a16="http://schemas.microsoft.com/office/drawing/2014/main" id="{78A51ADC-87CC-4324-BAC7-242A02A31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44" name="Picture 1418" descr="spacer">
          <a:extLst>
            <a:ext uri="{FF2B5EF4-FFF2-40B4-BE49-F238E27FC236}">
              <a16:creationId xmlns:a16="http://schemas.microsoft.com/office/drawing/2014/main" id="{A20C5F1A-527E-447B-A4F6-9EC865947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45" name="Picture 1419" descr="spacer">
          <a:extLst>
            <a:ext uri="{FF2B5EF4-FFF2-40B4-BE49-F238E27FC236}">
              <a16:creationId xmlns:a16="http://schemas.microsoft.com/office/drawing/2014/main" id="{2180528A-B579-4640-B2EA-CB36D7EA4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46" name="Picture 1750" descr="spacer">
          <a:extLst>
            <a:ext uri="{FF2B5EF4-FFF2-40B4-BE49-F238E27FC236}">
              <a16:creationId xmlns:a16="http://schemas.microsoft.com/office/drawing/2014/main" id="{A36A49A2-82AE-4672-B0DB-7C0F81C88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47" name="Picture 1751" descr="spacer">
          <a:extLst>
            <a:ext uri="{FF2B5EF4-FFF2-40B4-BE49-F238E27FC236}">
              <a16:creationId xmlns:a16="http://schemas.microsoft.com/office/drawing/2014/main" id="{F9DAF097-7080-4096-A1CF-48827F88B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48" name="Picture 1752" descr="spacer">
          <a:extLst>
            <a:ext uri="{FF2B5EF4-FFF2-40B4-BE49-F238E27FC236}">
              <a16:creationId xmlns:a16="http://schemas.microsoft.com/office/drawing/2014/main" id="{2B355DB7-DCAC-470D-844F-941C1FD23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49" name="Picture 1753" descr="spacer">
          <a:extLst>
            <a:ext uri="{FF2B5EF4-FFF2-40B4-BE49-F238E27FC236}">
              <a16:creationId xmlns:a16="http://schemas.microsoft.com/office/drawing/2014/main" id="{8E050B70-8F45-4633-95EA-44409BFD6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0" name="Picture 1754" descr="spacer">
          <a:extLst>
            <a:ext uri="{FF2B5EF4-FFF2-40B4-BE49-F238E27FC236}">
              <a16:creationId xmlns:a16="http://schemas.microsoft.com/office/drawing/2014/main" id="{620A22DB-7AAD-4340-B352-002F76449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1" name="Picture 1755" descr="spacer">
          <a:extLst>
            <a:ext uri="{FF2B5EF4-FFF2-40B4-BE49-F238E27FC236}">
              <a16:creationId xmlns:a16="http://schemas.microsoft.com/office/drawing/2014/main" id="{65FA1CCB-CA24-4739-96C3-B56D4B7E8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2" name="Picture 1756" descr="spacer">
          <a:extLst>
            <a:ext uri="{FF2B5EF4-FFF2-40B4-BE49-F238E27FC236}">
              <a16:creationId xmlns:a16="http://schemas.microsoft.com/office/drawing/2014/main" id="{1D1746D5-DBF4-45C1-8037-15A4BA92B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3" name="Picture 1757" descr="spacer">
          <a:extLst>
            <a:ext uri="{FF2B5EF4-FFF2-40B4-BE49-F238E27FC236}">
              <a16:creationId xmlns:a16="http://schemas.microsoft.com/office/drawing/2014/main" id="{8319DE56-75FF-4411-AE3B-1CA52F19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4" name="Picture 1758" descr="spacer">
          <a:extLst>
            <a:ext uri="{FF2B5EF4-FFF2-40B4-BE49-F238E27FC236}">
              <a16:creationId xmlns:a16="http://schemas.microsoft.com/office/drawing/2014/main" id="{B031952E-84A5-4CBF-9B90-5E4368618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5" name="Picture 1759" descr="spacer">
          <a:extLst>
            <a:ext uri="{FF2B5EF4-FFF2-40B4-BE49-F238E27FC236}">
              <a16:creationId xmlns:a16="http://schemas.microsoft.com/office/drawing/2014/main" id="{FA481F1B-3099-4A32-B930-B90D091A6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6" name="Picture 1760" descr="spacer">
          <a:extLst>
            <a:ext uri="{FF2B5EF4-FFF2-40B4-BE49-F238E27FC236}">
              <a16:creationId xmlns:a16="http://schemas.microsoft.com/office/drawing/2014/main" id="{633776D6-57CD-407C-AEE2-E1FF71FD5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7" name="Picture 1761" descr="spacer">
          <a:extLst>
            <a:ext uri="{FF2B5EF4-FFF2-40B4-BE49-F238E27FC236}">
              <a16:creationId xmlns:a16="http://schemas.microsoft.com/office/drawing/2014/main" id="{C4BFA841-F84D-4D69-A087-D3F7DA642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8" name="Picture 1762" descr="spacer">
          <a:extLst>
            <a:ext uri="{FF2B5EF4-FFF2-40B4-BE49-F238E27FC236}">
              <a16:creationId xmlns:a16="http://schemas.microsoft.com/office/drawing/2014/main" id="{F241AF71-A89A-4445-8892-3D593F148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59" name="Picture 1763" descr="spacer">
          <a:extLst>
            <a:ext uri="{FF2B5EF4-FFF2-40B4-BE49-F238E27FC236}">
              <a16:creationId xmlns:a16="http://schemas.microsoft.com/office/drawing/2014/main" id="{D951F200-785D-4954-8912-7024D6245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0" name="Picture 1764" descr="spacer">
          <a:extLst>
            <a:ext uri="{FF2B5EF4-FFF2-40B4-BE49-F238E27FC236}">
              <a16:creationId xmlns:a16="http://schemas.microsoft.com/office/drawing/2014/main" id="{4B068EFE-A032-4FBF-93FE-221125B79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1" name="Picture 1765" descr="spacer">
          <a:extLst>
            <a:ext uri="{FF2B5EF4-FFF2-40B4-BE49-F238E27FC236}">
              <a16:creationId xmlns:a16="http://schemas.microsoft.com/office/drawing/2014/main" id="{1663685A-5EA3-4E13-9162-E7020CB28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2" name="Picture 7919" descr="spacer">
          <a:extLst>
            <a:ext uri="{FF2B5EF4-FFF2-40B4-BE49-F238E27FC236}">
              <a16:creationId xmlns:a16="http://schemas.microsoft.com/office/drawing/2014/main" id="{A6ACA8D2-6857-4AA4-81A8-31B44973D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3" name="Picture 7920" descr="spacer">
          <a:extLst>
            <a:ext uri="{FF2B5EF4-FFF2-40B4-BE49-F238E27FC236}">
              <a16:creationId xmlns:a16="http://schemas.microsoft.com/office/drawing/2014/main" id="{48CF5349-5F77-47E0-8BD4-7D3E51B77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4" name="Picture 7921" descr="spacer">
          <a:extLst>
            <a:ext uri="{FF2B5EF4-FFF2-40B4-BE49-F238E27FC236}">
              <a16:creationId xmlns:a16="http://schemas.microsoft.com/office/drawing/2014/main" id="{855A4770-DA97-4A1A-851E-36EC6AC2E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5" name="Picture 7922" descr="spacer">
          <a:extLst>
            <a:ext uri="{FF2B5EF4-FFF2-40B4-BE49-F238E27FC236}">
              <a16:creationId xmlns:a16="http://schemas.microsoft.com/office/drawing/2014/main" id="{524CB37A-23AD-4D70-B3F0-EE8B34BD5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6" name="Picture 7923" descr="spacer">
          <a:extLst>
            <a:ext uri="{FF2B5EF4-FFF2-40B4-BE49-F238E27FC236}">
              <a16:creationId xmlns:a16="http://schemas.microsoft.com/office/drawing/2014/main" id="{2FDA1A82-5917-4860-BD5E-8487D5E62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7" name="Picture 7924" descr="spacer">
          <a:extLst>
            <a:ext uri="{FF2B5EF4-FFF2-40B4-BE49-F238E27FC236}">
              <a16:creationId xmlns:a16="http://schemas.microsoft.com/office/drawing/2014/main" id="{8100C894-BF09-4E07-9544-E8E70A9B5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8" name="Picture 1252" descr="spacer">
          <a:extLst>
            <a:ext uri="{FF2B5EF4-FFF2-40B4-BE49-F238E27FC236}">
              <a16:creationId xmlns:a16="http://schemas.microsoft.com/office/drawing/2014/main" id="{83964536-A9D4-44D8-B4ED-A605A0600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69" name="Picture 1253" descr="spacer">
          <a:extLst>
            <a:ext uri="{FF2B5EF4-FFF2-40B4-BE49-F238E27FC236}">
              <a16:creationId xmlns:a16="http://schemas.microsoft.com/office/drawing/2014/main" id="{72D98F0A-5BAF-4A1F-BA19-59588A85A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0" name="Picture 1406" descr="spacer">
          <a:extLst>
            <a:ext uri="{FF2B5EF4-FFF2-40B4-BE49-F238E27FC236}">
              <a16:creationId xmlns:a16="http://schemas.microsoft.com/office/drawing/2014/main" id="{8A86C972-93F2-4DC5-AD75-254D428C0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1" name="Picture 1407" descr="spacer">
          <a:extLst>
            <a:ext uri="{FF2B5EF4-FFF2-40B4-BE49-F238E27FC236}">
              <a16:creationId xmlns:a16="http://schemas.microsoft.com/office/drawing/2014/main" id="{0857FABD-54BB-4DEA-80C2-414AE576E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2" name="Picture 1418" descr="spacer">
          <a:extLst>
            <a:ext uri="{FF2B5EF4-FFF2-40B4-BE49-F238E27FC236}">
              <a16:creationId xmlns:a16="http://schemas.microsoft.com/office/drawing/2014/main" id="{81D087FB-DBBB-43B1-B605-523216560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3" name="Picture 1419" descr="spacer">
          <a:extLst>
            <a:ext uri="{FF2B5EF4-FFF2-40B4-BE49-F238E27FC236}">
              <a16:creationId xmlns:a16="http://schemas.microsoft.com/office/drawing/2014/main" id="{967BE607-D9E8-4434-95A0-FB86B25DC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4" name="Picture 1750" descr="spacer">
          <a:extLst>
            <a:ext uri="{FF2B5EF4-FFF2-40B4-BE49-F238E27FC236}">
              <a16:creationId xmlns:a16="http://schemas.microsoft.com/office/drawing/2014/main" id="{204472A5-44B3-44FA-9C97-AC06DD5A0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5" name="Picture 1751" descr="spacer">
          <a:extLst>
            <a:ext uri="{FF2B5EF4-FFF2-40B4-BE49-F238E27FC236}">
              <a16:creationId xmlns:a16="http://schemas.microsoft.com/office/drawing/2014/main" id="{F76129A4-AFE9-49CE-B6A2-B8E448BA3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6" name="Picture 1752" descr="spacer">
          <a:extLst>
            <a:ext uri="{FF2B5EF4-FFF2-40B4-BE49-F238E27FC236}">
              <a16:creationId xmlns:a16="http://schemas.microsoft.com/office/drawing/2014/main" id="{D58B032E-115D-4B7D-BC91-9D288174E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7" name="Picture 1753" descr="spacer">
          <a:extLst>
            <a:ext uri="{FF2B5EF4-FFF2-40B4-BE49-F238E27FC236}">
              <a16:creationId xmlns:a16="http://schemas.microsoft.com/office/drawing/2014/main" id="{08E04CB3-2194-4072-811A-7AF1024C4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8" name="Picture 1754" descr="spacer">
          <a:extLst>
            <a:ext uri="{FF2B5EF4-FFF2-40B4-BE49-F238E27FC236}">
              <a16:creationId xmlns:a16="http://schemas.microsoft.com/office/drawing/2014/main" id="{EE98E386-861D-48BE-A97A-E5D781813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79" name="Picture 1755" descr="spacer">
          <a:extLst>
            <a:ext uri="{FF2B5EF4-FFF2-40B4-BE49-F238E27FC236}">
              <a16:creationId xmlns:a16="http://schemas.microsoft.com/office/drawing/2014/main" id="{EA165C29-2522-416E-9DEC-6EBF83757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0" name="Picture 1756" descr="spacer">
          <a:extLst>
            <a:ext uri="{FF2B5EF4-FFF2-40B4-BE49-F238E27FC236}">
              <a16:creationId xmlns:a16="http://schemas.microsoft.com/office/drawing/2014/main" id="{7617CE70-5703-4A6D-A71C-17BED04F5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1" name="Picture 1757" descr="spacer">
          <a:extLst>
            <a:ext uri="{FF2B5EF4-FFF2-40B4-BE49-F238E27FC236}">
              <a16:creationId xmlns:a16="http://schemas.microsoft.com/office/drawing/2014/main" id="{5AB7BB22-44DA-4E26-88B3-BBEFB521F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2" name="Picture 1758" descr="spacer">
          <a:extLst>
            <a:ext uri="{FF2B5EF4-FFF2-40B4-BE49-F238E27FC236}">
              <a16:creationId xmlns:a16="http://schemas.microsoft.com/office/drawing/2014/main" id="{515CFD81-3777-4E3E-BF8C-4593C4AB8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3" name="Picture 1759" descr="spacer">
          <a:extLst>
            <a:ext uri="{FF2B5EF4-FFF2-40B4-BE49-F238E27FC236}">
              <a16:creationId xmlns:a16="http://schemas.microsoft.com/office/drawing/2014/main" id="{99A72B20-354D-4C0A-9750-D53CA3DAD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4" name="Picture 1760" descr="spacer">
          <a:extLst>
            <a:ext uri="{FF2B5EF4-FFF2-40B4-BE49-F238E27FC236}">
              <a16:creationId xmlns:a16="http://schemas.microsoft.com/office/drawing/2014/main" id="{1097AF18-8FCF-4A2F-A37F-C5E200A32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5" name="Picture 1761" descr="spacer">
          <a:extLst>
            <a:ext uri="{FF2B5EF4-FFF2-40B4-BE49-F238E27FC236}">
              <a16:creationId xmlns:a16="http://schemas.microsoft.com/office/drawing/2014/main" id="{CD81EEF6-2A54-4D54-B37B-DB1F89710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6" name="Picture 1762" descr="spacer">
          <a:extLst>
            <a:ext uri="{FF2B5EF4-FFF2-40B4-BE49-F238E27FC236}">
              <a16:creationId xmlns:a16="http://schemas.microsoft.com/office/drawing/2014/main" id="{77A1E9C0-D89F-4931-A9C8-A92E4C501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7" name="Picture 1763" descr="spacer">
          <a:extLst>
            <a:ext uri="{FF2B5EF4-FFF2-40B4-BE49-F238E27FC236}">
              <a16:creationId xmlns:a16="http://schemas.microsoft.com/office/drawing/2014/main" id="{7AA6E1CF-30A1-4E1F-8052-C91980F6B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8" name="Picture 1764" descr="spacer">
          <a:extLst>
            <a:ext uri="{FF2B5EF4-FFF2-40B4-BE49-F238E27FC236}">
              <a16:creationId xmlns:a16="http://schemas.microsoft.com/office/drawing/2014/main" id="{043A8E17-1513-4C32-84DE-18241513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89" name="Picture 1765" descr="spacer">
          <a:extLst>
            <a:ext uri="{FF2B5EF4-FFF2-40B4-BE49-F238E27FC236}">
              <a16:creationId xmlns:a16="http://schemas.microsoft.com/office/drawing/2014/main" id="{59C755AA-D63F-46D9-9016-59965C654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90" name="Picture 7919" descr="spacer">
          <a:extLst>
            <a:ext uri="{FF2B5EF4-FFF2-40B4-BE49-F238E27FC236}">
              <a16:creationId xmlns:a16="http://schemas.microsoft.com/office/drawing/2014/main" id="{43BA3C63-3B4E-4DB2-8CA4-D16EAEBAE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91" name="Picture 7920" descr="spacer">
          <a:extLst>
            <a:ext uri="{FF2B5EF4-FFF2-40B4-BE49-F238E27FC236}">
              <a16:creationId xmlns:a16="http://schemas.microsoft.com/office/drawing/2014/main" id="{BA4AE8AD-50BE-401B-BF33-FD91CD9DC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92" name="Picture 7921" descr="spacer">
          <a:extLst>
            <a:ext uri="{FF2B5EF4-FFF2-40B4-BE49-F238E27FC236}">
              <a16:creationId xmlns:a16="http://schemas.microsoft.com/office/drawing/2014/main" id="{5C067D79-1FAA-422B-9672-A2E978E87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93" name="Picture 7922" descr="spacer">
          <a:extLst>
            <a:ext uri="{FF2B5EF4-FFF2-40B4-BE49-F238E27FC236}">
              <a16:creationId xmlns:a16="http://schemas.microsoft.com/office/drawing/2014/main" id="{065E63AC-6E58-4C20-8EC0-6015D6046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94" name="Picture 7923" descr="spacer">
          <a:extLst>
            <a:ext uri="{FF2B5EF4-FFF2-40B4-BE49-F238E27FC236}">
              <a16:creationId xmlns:a16="http://schemas.microsoft.com/office/drawing/2014/main" id="{994256EA-389B-46D4-9917-5406B4565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95" name="Picture 7924" descr="spacer">
          <a:extLst>
            <a:ext uri="{FF2B5EF4-FFF2-40B4-BE49-F238E27FC236}">
              <a16:creationId xmlns:a16="http://schemas.microsoft.com/office/drawing/2014/main" id="{F82D2D55-A22B-4285-A51D-9B03B5B78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96" name="Picture 1252" descr="spacer">
          <a:extLst>
            <a:ext uri="{FF2B5EF4-FFF2-40B4-BE49-F238E27FC236}">
              <a16:creationId xmlns:a16="http://schemas.microsoft.com/office/drawing/2014/main" id="{FBEF188F-5887-4FE1-B82E-417BEE270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797" name="Picture 1253" descr="spacer">
          <a:extLst>
            <a:ext uri="{FF2B5EF4-FFF2-40B4-BE49-F238E27FC236}">
              <a16:creationId xmlns:a16="http://schemas.microsoft.com/office/drawing/2014/main" id="{966C057A-6841-4C22-8FA1-D1199C7CC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98" name="Picture 1406" descr="spacer">
          <a:extLst>
            <a:ext uri="{FF2B5EF4-FFF2-40B4-BE49-F238E27FC236}">
              <a16:creationId xmlns:a16="http://schemas.microsoft.com/office/drawing/2014/main" id="{B9BF9751-AD26-4DF3-A512-1BFA8DBCA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799" name="Picture 1407" descr="spacer">
          <a:extLst>
            <a:ext uri="{FF2B5EF4-FFF2-40B4-BE49-F238E27FC236}">
              <a16:creationId xmlns:a16="http://schemas.microsoft.com/office/drawing/2014/main" id="{4F105093-CA3E-44A3-ADC3-91C4BFF73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0" name="Picture 1418" descr="spacer">
          <a:extLst>
            <a:ext uri="{FF2B5EF4-FFF2-40B4-BE49-F238E27FC236}">
              <a16:creationId xmlns:a16="http://schemas.microsoft.com/office/drawing/2014/main" id="{D588D6F6-93B2-4C4E-84FA-69D3A8B27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1" name="Picture 1419" descr="spacer">
          <a:extLst>
            <a:ext uri="{FF2B5EF4-FFF2-40B4-BE49-F238E27FC236}">
              <a16:creationId xmlns:a16="http://schemas.microsoft.com/office/drawing/2014/main" id="{93B4FAF9-61BA-4D92-ADA4-672EF86DF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2" name="Picture 1750" descr="spacer">
          <a:extLst>
            <a:ext uri="{FF2B5EF4-FFF2-40B4-BE49-F238E27FC236}">
              <a16:creationId xmlns:a16="http://schemas.microsoft.com/office/drawing/2014/main" id="{F9BC96AC-C67B-49C3-A691-166469696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3" name="Picture 1751" descr="spacer">
          <a:extLst>
            <a:ext uri="{FF2B5EF4-FFF2-40B4-BE49-F238E27FC236}">
              <a16:creationId xmlns:a16="http://schemas.microsoft.com/office/drawing/2014/main" id="{FDDBEDCC-3562-41CA-B834-64D4CFAE0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4" name="Picture 1752" descr="spacer">
          <a:extLst>
            <a:ext uri="{FF2B5EF4-FFF2-40B4-BE49-F238E27FC236}">
              <a16:creationId xmlns:a16="http://schemas.microsoft.com/office/drawing/2014/main" id="{FFE56C3F-88FF-42F7-B5EC-B69F0A6AD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5" name="Picture 1753" descr="spacer">
          <a:extLst>
            <a:ext uri="{FF2B5EF4-FFF2-40B4-BE49-F238E27FC236}">
              <a16:creationId xmlns:a16="http://schemas.microsoft.com/office/drawing/2014/main" id="{43B26521-973B-4F03-B5B0-7823853A9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6" name="Picture 1754" descr="spacer">
          <a:extLst>
            <a:ext uri="{FF2B5EF4-FFF2-40B4-BE49-F238E27FC236}">
              <a16:creationId xmlns:a16="http://schemas.microsoft.com/office/drawing/2014/main" id="{422AE7F3-6C6B-49EB-9738-EECA97DF7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7" name="Picture 1755" descr="spacer">
          <a:extLst>
            <a:ext uri="{FF2B5EF4-FFF2-40B4-BE49-F238E27FC236}">
              <a16:creationId xmlns:a16="http://schemas.microsoft.com/office/drawing/2014/main" id="{415D895D-2769-4B33-A285-4A4F854A6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8" name="Picture 1756" descr="spacer">
          <a:extLst>
            <a:ext uri="{FF2B5EF4-FFF2-40B4-BE49-F238E27FC236}">
              <a16:creationId xmlns:a16="http://schemas.microsoft.com/office/drawing/2014/main" id="{7CE91665-3AC0-43E2-9408-48F679519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09" name="Picture 1757" descr="spacer">
          <a:extLst>
            <a:ext uri="{FF2B5EF4-FFF2-40B4-BE49-F238E27FC236}">
              <a16:creationId xmlns:a16="http://schemas.microsoft.com/office/drawing/2014/main" id="{6AA132BB-0294-4DF9-B517-CB8E63E19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0" name="Picture 1758" descr="spacer">
          <a:extLst>
            <a:ext uri="{FF2B5EF4-FFF2-40B4-BE49-F238E27FC236}">
              <a16:creationId xmlns:a16="http://schemas.microsoft.com/office/drawing/2014/main" id="{01C04370-F51E-43B9-9A24-5873EC4AE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1" name="Picture 1759" descr="spacer">
          <a:extLst>
            <a:ext uri="{FF2B5EF4-FFF2-40B4-BE49-F238E27FC236}">
              <a16:creationId xmlns:a16="http://schemas.microsoft.com/office/drawing/2014/main" id="{3817F938-3441-454F-89DB-FBDF079EA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2" name="Picture 1760" descr="spacer">
          <a:extLst>
            <a:ext uri="{FF2B5EF4-FFF2-40B4-BE49-F238E27FC236}">
              <a16:creationId xmlns:a16="http://schemas.microsoft.com/office/drawing/2014/main" id="{417219E3-3618-4E47-9A3E-E0A3F8C96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3" name="Picture 1761" descr="spacer">
          <a:extLst>
            <a:ext uri="{FF2B5EF4-FFF2-40B4-BE49-F238E27FC236}">
              <a16:creationId xmlns:a16="http://schemas.microsoft.com/office/drawing/2014/main" id="{605B1126-D036-4B8B-A2DB-788DCF7CE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4" name="Picture 1762" descr="spacer">
          <a:extLst>
            <a:ext uri="{FF2B5EF4-FFF2-40B4-BE49-F238E27FC236}">
              <a16:creationId xmlns:a16="http://schemas.microsoft.com/office/drawing/2014/main" id="{2194BF3A-0686-4F88-B10B-B97136402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5" name="Picture 1763" descr="spacer">
          <a:extLst>
            <a:ext uri="{FF2B5EF4-FFF2-40B4-BE49-F238E27FC236}">
              <a16:creationId xmlns:a16="http://schemas.microsoft.com/office/drawing/2014/main" id="{7FDE30E8-1666-4305-BE26-09BB36397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6" name="Picture 1764" descr="spacer">
          <a:extLst>
            <a:ext uri="{FF2B5EF4-FFF2-40B4-BE49-F238E27FC236}">
              <a16:creationId xmlns:a16="http://schemas.microsoft.com/office/drawing/2014/main" id="{A92D9DFB-DACF-4080-9E68-8DDADF295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7" name="Picture 1765" descr="spacer">
          <a:extLst>
            <a:ext uri="{FF2B5EF4-FFF2-40B4-BE49-F238E27FC236}">
              <a16:creationId xmlns:a16="http://schemas.microsoft.com/office/drawing/2014/main" id="{D76B750E-3D79-46DD-9548-D499286FF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8" name="Picture 7919" descr="spacer">
          <a:extLst>
            <a:ext uri="{FF2B5EF4-FFF2-40B4-BE49-F238E27FC236}">
              <a16:creationId xmlns:a16="http://schemas.microsoft.com/office/drawing/2014/main" id="{86908455-FC62-4C9F-BD8F-452C9B438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19" name="Picture 7920" descr="spacer">
          <a:extLst>
            <a:ext uri="{FF2B5EF4-FFF2-40B4-BE49-F238E27FC236}">
              <a16:creationId xmlns:a16="http://schemas.microsoft.com/office/drawing/2014/main" id="{B8F599BA-9BAD-4887-9D63-30CD33A9D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0" name="Picture 7921" descr="spacer">
          <a:extLst>
            <a:ext uri="{FF2B5EF4-FFF2-40B4-BE49-F238E27FC236}">
              <a16:creationId xmlns:a16="http://schemas.microsoft.com/office/drawing/2014/main" id="{0F93E875-4E9A-4FC8-B466-F653BA52B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1" name="Picture 7922" descr="spacer">
          <a:extLst>
            <a:ext uri="{FF2B5EF4-FFF2-40B4-BE49-F238E27FC236}">
              <a16:creationId xmlns:a16="http://schemas.microsoft.com/office/drawing/2014/main" id="{B64DE19B-3319-4EF6-8A04-C1C753CC1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2" name="Picture 7923" descr="spacer">
          <a:extLst>
            <a:ext uri="{FF2B5EF4-FFF2-40B4-BE49-F238E27FC236}">
              <a16:creationId xmlns:a16="http://schemas.microsoft.com/office/drawing/2014/main" id="{BCA66978-3C7F-4981-BEDC-EFAA6CA14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3" name="Picture 7924" descr="spacer">
          <a:extLst>
            <a:ext uri="{FF2B5EF4-FFF2-40B4-BE49-F238E27FC236}">
              <a16:creationId xmlns:a16="http://schemas.microsoft.com/office/drawing/2014/main" id="{93BFD50C-D1C0-4333-925F-811ECD092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4" name="Picture 1252" descr="spacer">
          <a:extLst>
            <a:ext uri="{FF2B5EF4-FFF2-40B4-BE49-F238E27FC236}">
              <a16:creationId xmlns:a16="http://schemas.microsoft.com/office/drawing/2014/main" id="{D40065EC-51DB-41FB-8FB7-10ACC06E8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5" name="Picture 1253" descr="spacer">
          <a:extLst>
            <a:ext uri="{FF2B5EF4-FFF2-40B4-BE49-F238E27FC236}">
              <a16:creationId xmlns:a16="http://schemas.microsoft.com/office/drawing/2014/main" id="{4F9F5514-55F8-4D22-81DC-09EABCDAC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6" name="Picture 1406" descr="spacer">
          <a:extLst>
            <a:ext uri="{FF2B5EF4-FFF2-40B4-BE49-F238E27FC236}">
              <a16:creationId xmlns:a16="http://schemas.microsoft.com/office/drawing/2014/main" id="{54D8826A-E15C-4D1A-9F3F-204B6B5A3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7" name="Picture 1407" descr="spacer">
          <a:extLst>
            <a:ext uri="{FF2B5EF4-FFF2-40B4-BE49-F238E27FC236}">
              <a16:creationId xmlns:a16="http://schemas.microsoft.com/office/drawing/2014/main" id="{50955C98-7152-4589-BEDA-85A8DFC12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8" name="Picture 1418" descr="spacer">
          <a:extLst>
            <a:ext uri="{FF2B5EF4-FFF2-40B4-BE49-F238E27FC236}">
              <a16:creationId xmlns:a16="http://schemas.microsoft.com/office/drawing/2014/main" id="{3F326973-454F-46A2-BEB0-E6A0351AE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29" name="Picture 1419" descr="spacer">
          <a:extLst>
            <a:ext uri="{FF2B5EF4-FFF2-40B4-BE49-F238E27FC236}">
              <a16:creationId xmlns:a16="http://schemas.microsoft.com/office/drawing/2014/main" id="{8AC9641D-017B-4849-B667-4FCC4128C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0" name="Picture 1750" descr="spacer">
          <a:extLst>
            <a:ext uri="{FF2B5EF4-FFF2-40B4-BE49-F238E27FC236}">
              <a16:creationId xmlns:a16="http://schemas.microsoft.com/office/drawing/2014/main" id="{868C681C-8F16-4AB0-B903-5FB0E26C4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1" name="Picture 1751" descr="spacer">
          <a:extLst>
            <a:ext uri="{FF2B5EF4-FFF2-40B4-BE49-F238E27FC236}">
              <a16:creationId xmlns:a16="http://schemas.microsoft.com/office/drawing/2014/main" id="{2693D449-543E-4AEE-B8BA-FDE14E63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2" name="Picture 1752" descr="spacer">
          <a:extLst>
            <a:ext uri="{FF2B5EF4-FFF2-40B4-BE49-F238E27FC236}">
              <a16:creationId xmlns:a16="http://schemas.microsoft.com/office/drawing/2014/main" id="{4A943E9A-BE15-4A1A-8D18-FD7160A98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3" name="Picture 1753" descr="spacer">
          <a:extLst>
            <a:ext uri="{FF2B5EF4-FFF2-40B4-BE49-F238E27FC236}">
              <a16:creationId xmlns:a16="http://schemas.microsoft.com/office/drawing/2014/main" id="{84A632B5-A743-496C-A478-AF05C76CA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4" name="Picture 1754" descr="spacer">
          <a:extLst>
            <a:ext uri="{FF2B5EF4-FFF2-40B4-BE49-F238E27FC236}">
              <a16:creationId xmlns:a16="http://schemas.microsoft.com/office/drawing/2014/main" id="{955D66C6-90FD-4066-853B-5B9DEAA37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5" name="Picture 1755" descr="spacer">
          <a:extLst>
            <a:ext uri="{FF2B5EF4-FFF2-40B4-BE49-F238E27FC236}">
              <a16:creationId xmlns:a16="http://schemas.microsoft.com/office/drawing/2014/main" id="{C6434120-72A1-4EB4-99FA-C43239795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6" name="Picture 1756" descr="spacer">
          <a:extLst>
            <a:ext uri="{FF2B5EF4-FFF2-40B4-BE49-F238E27FC236}">
              <a16:creationId xmlns:a16="http://schemas.microsoft.com/office/drawing/2014/main" id="{D6DABAF5-6D5C-4018-A037-C38947456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7" name="Picture 1757" descr="spacer">
          <a:extLst>
            <a:ext uri="{FF2B5EF4-FFF2-40B4-BE49-F238E27FC236}">
              <a16:creationId xmlns:a16="http://schemas.microsoft.com/office/drawing/2014/main" id="{ADB525A0-8F78-43E5-81FD-73260E8FC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8" name="Picture 1758" descr="spacer">
          <a:extLst>
            <a:ext uri="{FF2B5EF4-FFF2-40B4-BE49-F238E27FC236}">
              <a16:creationId xmlns:a16="http://schemas.microsoft.com/office/drawing/2014/main" id="{CE5FA1C4-82BD-4986-B4B4-8487CFC2A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39" name="Picture 1759" descr="spacer">
          <a:extLst>
            <a:ext uri="{FF2B5EF4-FFF2-40B4-BE49-F238E27FC236}">
              <a16:creationId xmlns:a16="http://schemas.microsoft.com/office/drawing/2014/main" id="{8FC179B3-4AED-4FFC-81D5-0CF754227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0" name="Picture 1760" descr="spacer">
          <a:extLst>
            <a:ext uri="{FF2B5EF4-FFF2-40B4-BE49-F238E27FC236}">
              <a16:creationId xmlns:a16="http://schemas.microsoft.com/office/drawing/2014/main" id="{ECA35E35-874C-499E-BEEC-F43FD1120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1" name="Picture 1761" descr="spacer">
          <a:extLst>
            <a:ext uri="{FF2B5EF4-FFF2-40B4-BE49-F238E27FC236}">
              <a16:creationId xmlns:a16="http://schemas.microsoft.com/office/drawing/2014/main" id="{683B02A7-E393-4600-8342-B21C8CC8B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2" name="Picture 1762" descr="spacer">
          <a:extLst>
            <a:ext uri="{FF2B5EF4-FFF2-40B4-BE49-F238E27FC236}">
              <a16:creationId xmlns:a16="http://schemas.microsoft.com/office/drawing/2014/main" id="{30E10409-6B24-4924-98FF-B64BAEE16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3" name="Picture 1763" descr="spacer">
          <a:extLst>
            <a:ext uri="{FF2B5EF4-FFF2-40B4-BE49-F238E27FC236}">
              <a16:creationId xmlns:a16="http://schemas.microsoft.com/office/drawing/2014/main" id="{4EFA917E-B643-422C-9A33-46ADE10A4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4" name="Picture 1764" descr="spacer">
          <a:extLst>
            <a:ext uri="{FF2B5EF4-FFF2-40B4-BE49-F238E27FC236}">
              <a16:creationId xmlns:a16="http://schemas.microsoft.com/office/drawing/2014/main" id="{E7BD81A4-D597-402E-9900-834D3DB8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5" name="Picture 1765" descr="spacer">
          <a:extLst>
            <a:ext uri="{FF2B5EF4-FFF2-40B4-BE49-F238E27FC236}">
              <a16:creationId xmlns:a16="http://schemas.microsoft.com/office/drawing/2014/main" id="{683BAFCF-97CE-48D9-BC6B-B090959AC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6" name="Picture 7919" descr="spacer">
          <a:extLst>
            <a:ext uri="{FF2B5EF4-FFF2-40B4-BE49-F238E27FC236}">
              <a16:creationId xmlns:a16="http://schemas.microsoft.com/office/drawing/2014/main" id="{A991BE84-C01E-4A26-AD52-A7EC26A17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7" name="Picture 7920" descr="spacer">
          <a:extLst>
            <a:ext uri="{FF2B5EF4-FFF2-40B4-BE49-F238E27FC236}">
              <a16:creationId xmlns:a16="http://schemas.microsoft.com/office/drawing/2014/main" id="{21866044-D7BD-4A5E-B0EC-A5550D22B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8" name="Picture 7921" descr="spacer">
          <a:extLst>
            <a:ext uri="{FF2B5EF4-FFF2-40B4-BE49-F238E27FC236}">
              <a16:creationId xmlns:a16="http://schemas.microsoft.com/office/drawing/2014/main" id="{0389AC5D-3A65-486B-B574-4B419CE37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49" name="Picture 7922" descr="spacer">
          <a:extLst>
            <a:ext uri="{FF2B5EF4-FFF2-40B4-BE49-F238E27FC236}">
              <a16:creationId xmlns:a16="http://schemas.microsoft.com/office/drawing/2014/main" id="{FCD013CA-62F1-42DB-807F-E7EF5CFB5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50" name="Picture 7923" descr="spacer">
          <a:extLst>
            <a:ext uri="{FF2B5EF4-FFF2-40B4-BE49-F238E27FC236}">
              <a16:creationId xmlns:a16="http://schemas.microsoft.com/office/drawing/2014/main" id="{92E3DD0B-DC8B-48F6-B233-0C01989F0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51" name="Picture 7924" descr="spacer">
          <a:extLst>
            <a:ext uri="{FF2B5EF4-FFF2-40B4-BE49-F238E27FC236}">
              <a16:creationId xmlns:a16="http://schemas.microsoft.com/office/drawing/2014/main" id="{68C1FBD2-57B3-41D0-BA38-3408207AD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52" name="Picture 1252" descr="spacer">
          <a:extLst>
            <a:ext uri="{FF2B5EF4-FFF2-40B4-BE49-F238E27FC236}">
              <a16:creationId xmlns:a16="http://schemas.microsoft.com/office/drawing/2014/main" id="{6E476EFB-A418-46F0-A7C0-424F5156B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7853" name="Picture 1253" descr="spacer">
          <a:extLst>
            <a:ext uri="{FF2B5EF4-FFF2-40B4-BE49-F238E27FC236}">
              <a16:creationId xmlns:a16="http://schemas.microsoft.com/office/drawing/2014/main" id="{6AC1DFBE-6142-4FDC-B3C5-3E925A94B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54" name="Picture 1406" descr="spacer">
          <a:extLst>
            <a:ext uri="{FF2B5EF4-FFF2-40B4-BE49-F238E27FC236}">
              <a16:creationId xmlns:a16="http://schemas.microsoft.com/office/drawing/2014/main" id="{F69DF00C-837C-41C9-A38E-9A3E0435B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55" name="Picture 1407" descr="spacer">
          <a:extLst>
            <a:ext uri="{FF2B5EF4-FFF2-40B4-BE49-F238E27FC236}">
              <a16:creationId xmlns:a16="http://schemas.microsoft.com/office/drawing/2014/main" id="{4ACDCE71-23EE-4E79-806E-0471361E5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56" name="Picture 1418" descr="spacer">
          <a:extLst>
            <a:ext uri="{FF2B5EF4-FFF2-40B4-BE49-F238E27FC236}">
              <a16:creationId xmlns:a16="http://schemas.microsoft.com/office/drawing/2014/main" id="{B5788AB6-195F-44FC-8C7F-F023DF4C6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57" name="Picture 1419" descr="spacer">
          <a:extLst>
            <a:ext uri="{FF2B5EF4-FFF2-40B4-BE49-F238E27FC236}">
              <a16:creationId xmlns:a16="http://schemas.microsoft.com/office/drawing/2014/main" id="{906C0683-01BB-4FAA-B0E7-7F7933C96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58" name="Picture 1750" descr="spacer">
          <a:extLst>
            <a:ext uri="{FF2B5EF4-FFF2-40B4-BE49-F238E27FC236}">
              <a16:creationId xmlns:a16="http://schemas.microsoft.com/office/drawing/2014/main" id="{E23BB0D1-E2DF-4F67-8552-CFC21E3B1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59" name="Picture 1751" descr="spacer">
          <a:extLst>
            <a:ext uri="{FF2B5EF4-FFF2-40B4-BE49-F238E27FC236}">
              <a16:creationId xmlns:a16="http://schemas.microsoft.com/office/drawing/2014/main" id="{0FF2EA42-63AF-476E-A4B5-D7ECD9836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0" name="Picture 1752" descr="spacer">
          <a:extLst>
            <a:ext uri="{FF2B5EF4-FFF2-40B4-BE49-F238E27FC236}">
              <a16:creationId xmlns:a16="http://schemas.microsoft.com/office/drawing/2014/main" id="{AB75337E-648D-4FD2-A1BB-EAE2B505A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1" name="Picture 1753" descr="spacer">
          <a:extLst>
            <a:ext uri="{FF2B5EF4-FFF2-40B4-BE49-F238E27FC236}">
              <a16:creationId xmlns:a16="http://schemas.microsoft.com/office/drawing/2014/main" id="{6255B3D1-C989-49C8-A077-9E2483CD7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2" name="Picture 1754" descr="spacer">
          <a:extLst>
            <a:ext uri="{FF2B5EF4-FFF2-40B4-BE49-F238E27FC236}">
              <a16:creationId xmlns:a16="http://schemas.microsoft.com/office/drawing/2014/main" id="{0FD688BD-2ACF-455B-9397-54AC02F74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3" name="Picture 1755" descr="spacer">
          <a:extLst>
            <a:ext uri="{FF2B5EF4-FFF2-40B4-BE49-F238E27FC236}">
              <a16:creationId xmlns:a16="http://schemas.microsoft.com/office/drawing/2014/main" id="{DA26258E-DBBF-4A02-B1FA-511925D21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4" name="Picture 1756" descr="spacer">
          <a:extLst>
            <a:ext uri="{FF2B5EF4-FFF2-40B4-BE49-F238E27FC236}">
              <a16:creationId xmlns:a16="http://schemas.microsoft.com/office/drawing/2014/main" id="{2674D2A8-7D4D-482E-8719-729159C3B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5" name="Picture 1757" descr="spacer">
          <a:extLst>
            <a:ext uri="{FF2B5EF4-FFF2-40B4-BE49-F238E27FC236}">
              <a16:creationId xmlns:a16="http://schemas.microsoft.com/office/drawing/2014/main" id="{D7318116-3DD7-4098-A2B1-A4E7DBADF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6" name="Picture 1758" descr="spacer">
          <a:extLst>
            <a:ext uri="{FF2B5EF4-FFF2-40B4-BE49-F238E27FC236}">
              <a16:creationId xmlns:a16="http://schemas.microsoft.com/office/drawing/2014/main" id="{585D2ADB-A91A-44AC-9EFA-C5CC7545E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7" name="Picture 1759" descr="spacer">
          <a:extLst>
            <a:ext uri="{FF2B5EF4-FFF2-40B4-BE49-F238E27FC236}">
              <a16:creationId xmlns:a16="http://schemas.microsoft.com/office/drawing/2014/main" id="{FE7D037B-4DE0-4014-8190-56BE4DFA0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8" name="Picture 1760" descr="spacer">
          <a:extLst>
            <a:ext uri="{FF2B5EF4-FFF2-40B4-BE49-F238E27FC236}">
              <a16:creationId xmlns:a16="http://schemas.microsoft.com/office/drawing/2014/main" id="{4ACCE95C-69DF-420D-A2BE-DD73FB0E5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69" name="Picture 1761" descr="spacer">
          <a:extLst>
            <a:ext uri="{FF2B5EF4-FFF2-40B4-BE49-F238E27FC236}">
              <a16:creationId xmlns:a16="http://schemas.microsoft.com/office/drawing/2014/main" id="{A94472BD-3B25-4552-BDEE-383CD6948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0" name="Picture 1762" descr="spacer">
          <a:extLst>
            <a:ext uri="{FF2B5EF4-FFF2-40B4-BE49-F238E27FC236}">
              <a16:creationId xmlns:a16="http://schemas.microsoft.com/office/drawing/2014/main" id="{84E217D9-B3DE-4C11-93DE-0DEFDAD51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1" name="Picture 1763" descr="spacer">
          <a:extLst>
            <a:ext uri="{FF2B5EF4-FFF2-40B4-BE49-F238E27FC236}">
              <a16:creationId xmlns:a16="http://schemas.microsoft.com/office/drawing/2014/main" id="{72749E32-D108-4449-939D-2FE426654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2" name="Picture 1764" descr="spacer">
          <a:extLst>
            <a:ext uri="{FF2B5EF4-FFF2-40B4-BE49-F238E27FC236}">
              <a16:creationId xmlns:a16="http://schemas.microsoft.com/office/drawing/2014/main" id="{CC96D79C-1F62-4F7D-B646-61F5D06F5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3" name="Picture 1765" descr="spacer">
          <a:extLst>
            <a:ext uri="{FF2B5EF4-FFF2-40B4-BE49-F238E27FC236}">
              <a16:creationId xmlns:a16="http://schemas.microsoft.com/office/drawing/2014/main" id="{CAAACFC4-5408-4BF1-A9F1-6F170FF56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4" name="Picture 7919" descr="spacer">
          <a:extLst>
            <a:ext uri="{FF2B5EF4-FFF2-40B4-BE49-F238E27FC236}">
              <a16:creationId xmlns:a16="http://schemas.microsoft.com/office/drawing/2014/main" id="{16D6770C-02BC-44D7-8D2A-FE959D7C5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5" name="Picture 7920" descr="spacer">
          <a:extLst>
            <a:ext uri="{FF2B5EF4-FFF2-40B4-BE49-F238E27FC236}">
              <a16:creationId xmlns:a16="http://schemas.microsoft.com/office/drawing/2014/main" id="{4A231D51-5E89-48EC-B56D-625AAB78D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6" name="Picture 7921" descr="spacer">
          <a:extLst>
            <a:ext uri="{FF2B5EF4-FFF2-40B4-BE49-F238E27FC236}">
              <a16:creationId xmlns:a16="http://schemas.microsoft.com/office/drawing/2014/main" id="{D6AB467B-BDC7-4259-82E3-2C81221A4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7" name="Picture 7922" descr="spacer">
          <a:extLst>
            <a:ext uri="{FF2B5EF4-FFF2-40B4-BE49-F238E27FC236}">
              <a16:creationId xmlns:a16="http://schemas.microsoft.com/office/drawing/2014/main" id="{73D3C35F-801A-4D10-B675-EF022D1DB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8" name="Picture 7923" descr="spacer">
          <a:extLst>
            <a:ext uri="{FF2B5EF4-FFF2-40B4-BE49-F238E27FC236}">
              <a16:creationId xmlns:a16="http://schemas.microsoft.com/office/drawing/2014/main" id="{DE331AC7-284E-429F-A5E4-978B151E2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79" name="Picture 7924" descr="spacer">
          <a:extLst>
            <a:ext uri="{FF2B5EF4-FFF2-40B4-BE49-F238E27FC236}">
              <a16:creationId xmlns:a16="http://schemas.microsoft.com/office/drawing/2014/main" id="{AD53FF39-D905-4CCC-86FE-FADE1703A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0" name="Picture 1252" descr="spacer">
          <a:extLst>
            <a:ext uri="{FF2B5EF4-FFF2-40B4-BE49-F238E27FC236}">
              <a16:creationId xmlns:a16="http://schemas.microsoft.com/office/drawing/2014/main" id="{D95ED3A0-C926-4E3E-8D1C-9A7F0877C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1" name="Picture 1253" descr="spacer">
          <a:extLst>
            <a:ext uri="{FF2B5EF4-FFF2-40B4-BE49-F238E27FC236}">
              <a16:creationId xmlns:a16="http://schemas.microsoft.com/office/drawing/2014/main" id="{FF4FB8EA-24BF-4967-9387-7D4388544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2" name="Picture 1406" descr="spacer">
          <a:extLst>
            <a:ext uri="{FF2B5EF4-FFF2-40B4-BE49-F238E27FC236}">
              <a16:creationId xmlns:a16="http://schemas.microsoft.com/office/drawing/2014/main" id="{5DA8959A-33C5-4F7D-90F7-04534BAB7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3" name="Picture 1407" descr="spacer">
          <a:extLst>
            <a:ext uri="{FF2B5EF4-FFF2-40B4-BE49-F238E27FC236}">
              <a16:creationId xmlns:a16="http://schemas.microsoft.com/office/drawing/2014/main" id="{11E825AC-9914-4FD8-95D9-702DAB467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4" name="Picture 1418" descr="spacer">
          <a:extLst>
            <a:ext uri="{FF2B5EF4-FFF2-40B4-BE49-F238E27FC236}">
              <a16:creationId xmlns:a16="http://schemas.microsoft.com/office/drawing/2014/main" id="{EECC8953-683D-4565-895C-C8571FBB3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5" name="Picture 1419" descr="spacer">
          <a:extLst>
            <a:ext uri="{FF2B5EF4-FFF2-40B4-BE49-F238E27FC236}">
              <a16:creationId xmlns:a16="http://schemas.microsoft.com/office/drawing/2014/main" id="{4470175D-D29E-4209-97FC-2263503A6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6" name="Picture 1750" descr="spacer">
          <a:extLst>
            <a:ext uri="{FF2B5EF4-FFF2-40B4-BE49-F238E27FC236}">
              <a16:creationId xmlns:a16="http://schemas.microsoft.com/office/drawing/2014/main" id="{ACF45FC1-A97E-4495-BDBC-CA7AF2EFB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7" name="Picture 1751" descr="spacer">
          <a:extLst>
            <a:ext uri="{FF2B5EF4-FFF2-40B4-BE49-F238E27FC236}">
              <a16:creationId xmlns:a16="http://schemas.microsoft.com/office/drawing/2014/main" id="{AA30A391-5151-4818-80FF-BDDC941DD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8" name="Picture 1752" descr="spacer">
          <a:extLst>
            <a:ext uri="{FF2B5EF4-FFF2-40B4-BE49-F238E27FC236}">
              <a16:creationId xmlns:a16="http://schemas.microsoft.com/office/drawing/2014/main" id="{8F16055A-C7BB-41DC-8268-1A471EF0A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89" name="Picture 1753" descr="spacer">
          <a:extLst>
            <a:ext uri="{FF2B5EF4-FFF2-40B4-BE49-F238E27FC236}">
              <a16:creationId xmlns:a16="http://schemas.microsoft.com/office/drawing/2014/main" id="{694A3027-09CE-456F-9F58-59D569E66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0" name="Picture 1754" descr="spacer">
          <a:extLst>
            <a:ext uri="{FF2B5EF4-FFF2-40B4-BE49-F238E27FC236}">
              <a16:creationId xmlns:a16="http://schemas.microsoft.com/office/drawing/2014/main" id="{61DC6DC6-63C8-444B-B0EF-B39F53ABE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1" name="Picture 1755" descr="spacer">
          <a:extLst>
            <a:ext uri="{FF2B5EF4-FFF2-40B4-BE49-F238E27FC236}">
              <a16:creationId xmlns:a16="http://schemas.microsoft.com/office/drawing/2014/main" id="{0E23DEF1-F0E2-4CF8-955A-91BDBA02B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2" name="Picture 1756" descr="spacer">
          <a:extLst>
            <a:ext uri="{FF2B5EF4-FFF2-40B4-BE49-F238E27FC236}">
              <a16:creationId xmlns:a16="http://schemas.microsoft.com/office/drawing/2014/main" id="{B344DB7A-654A-41EC-B3C9-B977AEDD5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3" name="Picture 1757" descr="spacer">
          <a:extLst>
            <a:ext uri="{FF2B5EF4-FFF2-40B4-BE49-F238E27FC236}">
              <a16:creationId xmlns:a16="http://schemas.microsoft.com/office/drawing/2014/main" id="{02F9A74D-A2F3-4B2F-9E59-E94D0BA0D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4" name="Picture 1758" descr="spacer">
          <a:extLst>
            <a:ext uri="{FF2B5EF4-FFF2-40B4-BE49-F238E27FC236}">
              <a16:creationId xmlns:a16="http://schemas.microsoft.com/office/drawing/2014/main" id="{C9B64CAF-FFDA-4B1E-8B26-446FC179F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5" name="Picture 1759" descr="spacer">
          <a:extLst>
            <a:ext uri="{FF2B5EF4-FFF2-40B4-BE49-F238E27FC236}">
              <a16:creationId xmlns:a16="http://schemas.microsoft.com/office/drawing/2014/main" id="{A190FB77-B3A9-4B3C-8C6F-69DF68722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6" name="Picture 1760" descr="spacer">
          <a:extLst>
            <a:ext uri="{FF2B5EF4-FFF2-40B4-BE49-F238E27FC236}">
              <a16:creationId xmlns:a16="http://schemas.microsoft.com/office/drawing/2014/main" id="{3503E1C0-7A05-4D6F-B070-7FD2D8E4C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7" name="Picture 1761" descr="spacer">
          <a:extLst>
            <a:ext uri="{FF2B5EF4-FFF2-40B4-BE49-F238E27FC236}">
              <a16:creationId xmlns:a16="http://schemas.microsoft.com/office/drawing/2014/main" id="{47197307-4C4C-4425-A250-14865824C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8" name="Picture 1762" descr="spacer">
          <a:extLst>
            <a:ext uri="{FF2B5EF4-FFF2-40B4-BE49-F238E27FC236}">
              <a16:creationId xmlns:a16="http://schemas.microsoft.com/office/drawing/2014/main" id="{96D6F78E-B9B9-4274-8858-B5B335502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899" name="Picture 1763" descr="spacer">
          <a:extLst>
            <a:ext uri="{FF2B5EF4-FFF2-40B4-BE49-F238E27FC236}">
              <a16:creationId xmlns:a16="http://schemas.microsoft.com/office/drawing/2014/main" id="{B84801DC-460E-4FF9-9B0B-B2BA285A5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0" name="Picture 1764" descr="spacer">
          <a:extLst>
            <a:ext uri="{FF2B5EF4-FFF2-40B4-BE49-F238E27FC236}">
              <a16:creationId xmlns:a16="http://schemas.microsoft.com/office/drawing/2014/main" id="{F79ABFC3-D2CE-403E-AA62-803F9AFA8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1" name="Picture 1765" descr="spacer">
          <a:extLst>
            <a:ext uri="{FF2B5EF4-FFF2-40B4-BE49-F238E27FC236}">
              <a16:creationId xmlns:a16="http://schemas.microsoft.com/office/drawing/2014/main" id="{00605F90-EEE6-45B3-847A-27D64645B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2" name="Picture 7919" descr="spacer">
          <a:extLst>
            <a:ext uri="{FF2B5EF4-FFF2-40B4-BE49-F238E27FC236}">
              <a16:creationId xmlns:a16="http://schemas.microsoft.com/office/drawing/2014/main" id="{F4862AC5-2D89-402B-B801-9A822A33E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3" name="Picture 7920" descr="spacer">
          <a:extLst>
            <a:ext uri="{FF2B5EF4-FFF2-40B4-BE49-F238E27FC236}">
              <a16:creationId xmlns:a16="http://schemas.microsoft.com/office/drawing/2014/main" id="{F55AF0D3-B478-466E-A75E-70A3C4F03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4" name="Picture 7921" descr="spacer">
          <a:extLst>
            <a:ext uri="{FF2B5EF4-FFF2-40B4-BE49-F238E27FC236}">
              <a16:creationId xmlns:a16="http://schemas.microsoft.com/office/drawing/2014/main" id="{B9FA333E-AE36-4DBA-B73E-B8D37406A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5" name="Picture 7922" descr="spacer">
          <a:extLst>
            <a:ext uri="{FF2B5EF4-FFF2-40B4-BE49-F238E27FC236}">
              <a16:creationId xmlns:a16="http://schemas.microsoft.com/office/drawing/2014/main" id="{6827E036-F673-43BB-A659-F6F94785A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6" name="Picture 7923" descr="spacer">
          <a:extLst>
            <a:ext uri="{FF2B5EF4-FFF2-40B4-BE49-F238E27FC236}">
              <a16:creationId xmlns:a16="http://schemas.microsoft.com/office/drawing/2014/main" id="{DE8083B9-A67A-4DDE-B004-EF01F878A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7" name="Picture 7924" descr="spacer">
          <a:extLst>
            <a:ext uri="{FF2B5EF4-FFF2-40B4-BE49-F238E27FC236}">
              <a16:creationId xmlns:a16="http://schemas.microsoft.com/office/drawing/2014/main" id="{AB9A7813-D623-4522-B999-C0A9FA802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8" name="Picture 1252" descr="spacer">
          <a:extLst>
            <a:ext uri="{FF2B5EF4-FFF2-40B4-BE49-F238E27FC236}">
              <a16:creationId xmlns:a16="http://schemas.microsoft.com/office/drawing/2014/main" id="{5209A037-560E-4946-87B9-869FDADE9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09" name="Picture 1253" descr="spacer">
          <a:extLst>
            <a:ext uri="{FF2B5EF4-FFF2-40B4-BE49-F238E27FC236}">
              <a16:creationId xmlns:a16="http://schemas.microsoft.com/office/drawing/2014/main" id="{80B5CD95-AC03-4B11-9110-711F55E6A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0" name="Picture 1406" descr="spacer">
          <a:extLst>
            <a:ext uri="{FF2B5EF4-FFF2-40B4-BE49-F238E27FC236}">
              <a16:creationId xmlns:a16="http://schemas.microsoft.com/office/drawing/2014/main" id="{7F2AC28C-D758-4CA9-8651-49CFB6C37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1" name="Picture 1407" descr="spacer">
          <a:extLst>
            <a:ext uri="{FF2B5EF4-FFF2-40B4-BE49-F238E27FC236}">
              <a16:creationId xmlns:a16="http://schemas.microsoft.com/office/drawing/2014/main" id="{34C30591-59E7-4C21-AB0C-F409B1EF4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2" name="Picture 1418" descr="spacer">
          <a:extLst>
            <a:ext uri="{FF2B5EF4-FFF2-40B4-BE49-F238E27FC236}">
              <a16:creationId xmlns:a16="http://schemas.microsoft.com/office/drawing/2014/main" id="{AA0C6BBC-EC43-44E6-84D1-6C6516232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3" name="Picture 1419" descr="spacer">
          <a:extLst>
            <a:ext uri="{FF2B5EF4-FFF2-40B4-BE49-F238E27FC236}">
              <a16:creationId xmlns:a16="http://schemas.microsoft.com/office/drawing/2014/main" id="{3B479987-C279-4966-AE1D-588E8AD3F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4" name="Picture 1750" descr="spacer">
          <a:extLst>
            <a:ext uri="{FF2B5EF4-FFF2-40B4-BE49-F238E27FC236}">
              <a16:creationId xmlns:a16="http://schemas.microsoft.com/office/drawing/2014/main" id="{F2BFA6E4-5F68-445E-AEFA-F594C2B59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5" name="Picture 1751" descr="spacer">
          <a:extLst>
            <a:ext uri="{FF2B5EF4-FFF2-40B4-BE49-F238E27FC236}">
              <a16:creationId xmlns:a16="http://schemas.microsoft.com/office/drawing/2014/main" id="{E9DE9AC1-580C-4AC3-8AAA-856E564D6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6" name="Picture 1752" descr="spacer">
          <a:extLst>
            <a:ext uri="{FF2B5EF4-FFF2-40B4-BE49-F238E27FC236}">
              <a16:creationId xmlns:a16="http://schemas.microsoft.com/office/drawing/2014/main" id="{4BC7993F-2059-44BB-A384-F67292B99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7" name="Picture 1753" descr="spacer">
          <a:extLst>
            <a:ext uri="{FF2B5EF4-FFF2-40B4-BE49-F238E27FC236}">
              <a16:creationId xmlns:a16="http://schemas.microsoft.com/office/drawing/2014/main" id="{166B5379-9065-43BB-842F-F6C198199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8" name="Picture 1754" descr="spacer">
          <a:extLst>
            <a:ext uri="{FF2B5EF4-FFF2-40B4-BE49-F238E27FC236}">
              <a16:creationId xmlns:a16="http://schemas.microsoft.com/office/drawing/2014/main" id="{42C5F7EC-5140-445C-B9F3-C3D664EF0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19" name="Picture 1755" descr="spacer">
          <a:extLst>
            <a:ext uri="{FF2B5EF4-FFF2-40B4-BE49-F238E27FC236}">
              <a16:creationId xmlns:a16="http://schemas.microsoft.com/office/drawing/2014/main" id="{5D40BC95-BE50-4F27-A8DB-A6A2007CC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0" name="Picture 1756" descr="spacer">
          <a:extLst>
            <a:ext uri="{FF2B5EF4-FFF2-40B4-BE49-F238E27FC236}">
              <a16:creationId xmlns:a16="http://schemas.microsoft.com/office/drawing/2014/main" id="{15955C4E-67B1-48BB-A7B2-13E7F4DC2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1" name="Picture 1757" descr="spacer">
          <a:extLst>
            <a:ext uri="{FF2B5EF4-FFF2-40B4-BE49-F238E27FC236}">
              <a16:creationId xmlns:a16="http://schemas.microsoft.com/office/drawing/2014/main" id="{F6912857-2F33-4D8F-821A-5C6861C14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2" name="Picture 1758" descr="spacer">
          <a:extLst>
            <a:ext uri="{FF2B5EF4-FFF2-40B4-BE49-F238E27FC236}">
              <a16:creationId xmlns:a16="http://schemas.microsoft.com/office/drawing/2014/main" id="{46205684-53DA-4B18-A269-39BA70C0D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3" name="Picture 1759" descr="spacer">
          <a:extLst>
            <a:ext uri="{FF2B5EF4-FFF2-40B4-BE49-F238E27FC236}">
              <a16:creationId xmlns:a16="http://schemas.microsoft.com/office/drawing/2014/main" id="{89955D3E-5485-4E82-A270-94463B640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4" name="Picture 1760" descr="spacer">
          <a:extLst>
            <a:ext uri="{FF2B5EF4-FFF2-40B4-BE49-F238E27FC236}">
              <a16:creationId xmlns:a16="http://schemas.microsoft.com/office/drawing/2014/main" id="{78F56410-383D-43D7-A5B0-3BD17E538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5" name="Picture 1761" descr="spacer">
          <a:extLst>
            <a:ext uri="{FF2B5EF4-FFF2-40B4-BE49-F238E27FC236}">
              <a16:creationId xmlns:a16="http://schemas.microsoft.com/office/drawing/2014/main" id="{E5A10E65-C267-4CE4-8DD2-E86E2E2E3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6" name="Picture 1762" descr="spacer">
          <a:extLst>
            <a:ext uri="{FF2B5EF4-FFF2-40B4-BE49-F238E27FC236}">
              <a16:creationId xmlns:a16="http://schemas.microsoft.com/office/drawing/2014/main" id="{00F0B9AA-DCA4-4F98-85B7-A232ED754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7" name="Picture 1763" descr="spacer">
          <a:extLst>
            <a:ext uri="{FF2B5EF4-FFF2-40B4-BE49-F238E27FC236}">
              <a16:creationId xmlns:a16="http://schemas.microsoft.com/office/drawing/2014/main" id="{D760D281-8E09-48E9-B6FE-89B7D1452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8" name="Picture 1764" descr="spacer">
          <a:extLst>
            <a:ext uri="{FF2B5EF4-FFF2-40B4-BE49-F238E27FC236}">
              <a16:creationId xmlns:a16="http://schemas.microsoft.com/office/drawing/2014/main" id="{3A55A6FA-99AC-4DEF-8048-C8DF6415F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29" name="Picture 1765" descr="spacer">
          <a:extLst>
            <a:ext uri="{FF2B5EF4-FFF2-40B4-BE49-F238E27FC236}">
              <a16:creationId xmlns:a16="http://schemas.microsoft.com/office/drawing/2014/main" id="{061F1214-35C6-4064-86A5-B1B5E070B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0" name="Picture 7919" descr="spacer">
          <a:extLst>
            <a:ext uri="{FF2B5EF4-FFF2-40B4-BE49-F238E27FC236}">
              <a16:creationId xmlns:a16="http://schemas.microsoft.com/office/drawing/2014/main" id="{15A2BBB9-74D2-40A9-B86C-2C65D3CB2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1" name="Picture 7920" descr="spacer">
          <a:extLst>
            <a:ext uri="{FF2B5EF4-FFF2-40B4-BE49-F238E27FC236}">
              <a16:creationId xmlns:a16="http://schemas.microsoft.com/office/drawing/2014/main" id="{0E44C975-4E0B-4311-A631-326E46F9A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2" name="Picture 7921" descr="spacer">
          <a:extLst>
            <a:ext uri="{FF2B5EF4-FFF2-40B4-BE49-F238E27FC236}">
              <a16:creationId xmlns:a16="http://schemas.microsoft.com/office/drawing/2014/main" id="{00DB8945-A757-4F79-BE41-DC0E41666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3" name="Picture 7922" descr="spacer">
          <a:extLst>
            <a:ext uri="{FF2B5EF4-FFF2-40B4-BE49-F238E27FC236}">
              <a16:creationId xmlns:a16="http://schemas.microsoft.com/office/drawing/2014/main" id="{0725E5DB-74A3-4C6C-AD0B-642DA5497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4" name="Picture 7923" descr="spacer">
          <a:extLst>
            <a:ext uri="{FF2B5EF4-FFF2-40B4-BE49-F238E27FC236}">
              <a16:creationId xmlns:a16="http://schemas.microsoft.com/office/drawing/2014/main" id="{619B4704-BE21-46DD-A8D9-1DEC2DF49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5" name="Picture 7924" descr="spacer">
          <a:extLst>
            <a:ext uri="{FF2B5EF4-FFF2-40B4-BE49-F238E27FC236}">
              <a16:creationId xmlns:a16="http://schemas.microsoft.com/office/drawing/2014/main" id="{EBCDCFA5-5299-41AC-844A-80F94A440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6" name="Picture 1252" descr="spacer">
          <a:extLst>
            <a:ext uri="{FF2B5EF4-FFF2-40B4-BE49-F238E27FC236}">
              <a16:creationId xmlns:a16="http://schemas.microsoft.com/office/drawing/2014/main" id="{D26D2AFD-22B9-4252-98A8-392E0ED8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7" name="Picture 1253" descr="spacer">
          <a:extLst>
            <a:ext uri="{FF2B5EF4-FFF2-40B4-BE49-F238E27FC236}">
              <a16:creationId xmlns:a16="http://schemas.microsoft.com/office/drawing/2014/main" id="{CA6EAA86-D2A4-48B7-8B4B-F721AA2AF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8" name="Picture 1406" descr="spacer">
          <a:extLst>
            <a:ext uri="{FF2B5EF4-FFF2-40B4-BE49-F238E27FC236}">
              <a16:creationId xmlns:a16="http://schemas.microsoft.com/office/drawing/2014/main" id="{88A4D831-FDA7-40F9-BBCE-BDAAB4E3E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39" name="Picture 1407" descr="spacer">
          <a:extLst>
            <a:ext uri="{FF2B5EF4-FFF2-40B4-BE49-F238E27FC236}">
              <a16:creationId xmlns:a16="http://schemas.microsoft.com/office/drawing/2014/main" id="{489BEF32-F469-40B8-81C5-0E6481661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0" name="Picture 1418" descr="spacer">
          <a:extLst>
            <a:ext uri="{FF2B5EF4-FFF2-40B4-BE49-F238E27FC236}">
              <a16:creationId xmlns:a16="http://schemas.microsoft.com/office/drawing/2014/main" id="{7B6A378A-E56B-4F77-8587-B42AD962A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1" name="Picture 1419" descr="spacer">
          <a:extLst>
            <a:ext uri="{FF2B5EF4-FFF2-40B4-BE49-F238E27FC236}">
              <a16:creationId xmlns:a16="http://schemas.microsoft.com/office/drawing/2014/main" id="{F7D237C9-99FE-4E16-8D63-7D07E22E1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2" name="Picture 1750" descr="spacer">
          <a:extLst>
            <a:ext uri="{FF2B5EF4-FFF2-40B4-BE49-F238E27FC236}">
              <a16:creationId xmlns:a16="http://schemas.microsoft.com/office/drawing/2014/main" id="{D52255D9-B3BF-4D65-AEA6-254EE91A1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3" name="Picture 1751" descr="spacer">
          <a:extLst>
            <a:ext uri="{FF2B5EF4-FFF2-40B4-BE49-F238E27FC236}">
              <a16:creationId xmlns:a16="http://schemas.microsoft.com/office/drawing/2014/main" id="{6ED20506-3C06-45D2-AB4A-51F75EE5E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4" name="Picture 1752" descr="spacer">
          <a:extLst>
            <a:ext uri="{FF2B5EF4-FFF2-40B4-BE49-F238E27FC236}">
              <a16:creationId xmlns:a16="http://schemas.microsoft.com/office/drawing/2014/main" id="{7D23505D-4433-4058-9FBF-D510F8417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5" name="Picture 1753" descr="spacer">
          <a:extLst>
            <a:ext uri="{FF2B5EF4-FFF2-40B4-BE49-F238E27FC236}">
              <a16:creationId xmlns:a16="http://schemas.microsoft.com/office/drawing/2014/main" id="{12D860CC-127C-4E57-BF14-FED90F031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6" name="Picture 1754" descr="spacer">
          <a:extLst>
            <a:ext uri="{FF2B5EF4-FFF2-40B4-BE49-F238E27FC236}">
              <a16:creationId xmlns:a16="http://schemas.microsoft.com/office/drawing/2014/main" id="{2EE04B28-D9C6-4D4C-B515-71FDD07F5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7" name="Picture 1755" descr="spacer">
          <a:extLst>
            <a:ext uri="{FF2B5EF4-FFF2-40B4-BE49-F238E27FC236}">
              <a16:creationId xmlns:a16="http://schemas.microsoft.com/office/drawing/2014/main" id="{A642A4E6-AB4C-478F-914E-E7B5BCE21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8" name="Picture 1756" descr="spacer">
          <a:extLst>
            <a:ext uri="{FF2B5EF4-FFF2-40B4-BE49-F238E27FC236}">
              <a16:creationId xmlns:a16="http://schemas.microsoft.com/office/drawing/2014/main" id="{D02E30ED-1402-43CC-8CD3-89BEA2D50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49" name="Picture 1757" descr="spacer">
          <a:extLst>
            <a:ext uri="{FF2B5EF4-FFF2-40B4-BE49-F238E27FC236}">
              <a16:creationId xmlns:a16="http://schemas.microsoft.com/office/drawing/2014/main" id="{A7A3CF43-3CBF-4E7F-98B6-32DCA54CC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0" name="Picture 1758" descr="spacer">
          <a:extLst>
            <a:ext uri="{FF2B5EF4-FFF2-40B4-BE49-F238E27FC236}">
              <a16:creationId xmlns:a16="http://schemas.microsoft.com/office/drawing/2014/main" id="{5FA52FED-B77E-4DB2-9452-F71F40EDB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1" name="Picture 1759" descr="spacer">
          <a:extLst>
            <a:ext uri="{FF2B5EF4-FFF2-40B4-BE49-F238E27FC236}">
              <a16:creationId xmlns:a16="http://schemas.microsoft.com/office/drawing/2014/main" id="{4C5CAB16-AA6B-42FA-909D-3FAFFA665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2" name="Picture 1760" descr="spacer">
          <a:extLst>
            <a:ext uri="{FF2B5EF4-FFF2-40B4-BE49-F238E27FC236}">
              <a16:creationId xmlns:a16="http://schemas.microsoft.com/office/drawing/2014/main" id="{3E5B884F-00EF-418B-928A-B339FC090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3" name="Picture 1761" descr="spacer">
          <a:extLst>
            <a:ext uri="{FF2B5EF4-FFF2-40B4-BE49-F238E27FC236}">
              <a16:creationId xmlns:a16="http://schemas.microsoft.com/office/drawing/2014/main" id="{0FA92724-7F80-4129-8953-7201C065D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4" name="Picture 1762" descr="spacer">
          <a:extLst>
            <a:ext uri="{FF2B5EF4-FFF2-40B4-BE49-F238E27FC236}">
              <a16:creationId xmlns:a16="http://schemas.microsoft.com/office/drawing/2014/main" id="{6BEA5B7C-E575-4C79-B772-721BCFC2D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5" name="Picture 1763" descr="spacer">
          <a:extLst>
            <a:ext uri="{FF2B5EF4-FFF2-40B4-BE49-F238E27FC236}">
              <a16:creationId xmlns:a16="http://schemas.microsoft.com/office/drawing/2014/main" id="{917D6CC7-FCEC-468B-81C9-FFFCE57AA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6" name="Picture 1764" descr="spacer">
          <a:extLst>
            <a:ext uri="{FF2B5EF4-FFF2-40B4-BE49-F238E27FC236}">
              <a16:creationId xmlns:a16="http://schemas.microsoft.com/office/drawing/2014/main" id="{0034F91E-A2EE-4C0D-BA72-8FB834166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7" name="Picture 1765" descr="spacer">
          <a:extLst>
            <a:ext uri="{FF2B5EF4-FFF2-40B4-BE49-F238E27FC236}">
              <a16:creationId xmlns:a16="http://schemas.microsoft.com/office/drawing/2014/main" id="{AF40A8DD-C744-4B16-B58E-F5691CE28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8" name="Picture 7919" descr="spacer">
          <a:extLst>
            <a:ext uri="{FF2B5EF4-FFF2-40B4-BE49-F238E27FC236}">
              <a16:creationId xmlns:a16="http://schemas.microsoft.com/office/drawing/2014/main" id="{2A0EA162-845D-4CF4-8219-21E284C53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59" name="Picture 7920" descr="spacer">
          <a:extLst>
            <a:ext uri="{FF2B5EF4-FFF2-40B4-BE49-F238E27FC236}">
              <a16:creationId xmlns:a16="http://schemas.microsoft.com/office/drawing/2014/main" id="{6BC07681-5F4B-4780-902B-16EBD1470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0" name="Picture 7921" descr="spacer">
          <a:extLst>
            <a:ext uri="{FF2B5EF4-FFF2-40B4-BE49-F238E27FC236}">
              <a16:creationId xmlns:a16="http://schemas.microsoft.com/office/drawing/2014/main" id="{4D156F8C-2BD9-4A3B-A2C4-11FBB9C1A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1" name="Picture 7922" descr="spacer">
          <a:extLst>
            <a:ext uri="{FF2B5EF4-FFF2-40B4-BE49-F238E27FC236}">
              <a16:creationId xmlns:a16="http://schemas.microsoft.com/office/drawing/2014/main" id="{61397E20-1B97-49C2-A35C-88ABC2272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2" name="Picture 7923" descr="spacer">
          <a:extLst>
            <a:ext uri="{FF2B5EF4-FFF2-40B4-BE49-F238E27FC236}">
              <a16:creationId xmlns:a16="http://schemas.microsoft.com/office/drawing/2014/main" id="{55ADDB0A-B0A3-4426-83A3-772117B91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3" name="Picture 7924" descr="spacer">
          <a:extLst>
            <a:ext uri="{FF2B5EF4-FFF2-40B4-BE49-F238E27FC236}">
              <a16:creationId xmlns:a16="http://schemas.microsoft.com/office/drawing/2014/main" id="{ECC6F7FF-AD25-4F95-A59F-A7E8E9EAF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4" name="Picture 1252" descr="spacer">
          <a:extLst>
            <a:ext uri="{FF2B5EF4-FFF2-40B4-BE49-F238E27FC236}">
              <a16:creationId xmlns:a16="http://schemas.microsoft.com/office/drawing/2014/main" id="{84FF7995-AF15-4141-95E6-245C2AB76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5" name="Picture 1253" descr="spacer">
          <a:extLst>
            <a:ext uri="{FF2B5EF4-FFF2-40B4-BE49-F238E27FC236}">
              <a16:creationId xmlns:a16="http://schemas.microsoft.com/office/drawing/2014/main" id="{295439CA-B293-4967-9A8C-8058916AB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2115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6" name="Picture 1406" descr="spacer">
          <a:extLst>
            <a:ext uri="{FF2B5EF4-FFF2-40B4-BE49-F238E27FC236}">
              <a16:creationId xmlns:a16="http://schemas.microsoft.com/office/drawing/2014/main" id="{44107CBC-4167-4684-B0F7-BF86E8F44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7" name="Picture 1407" descr="spacer">
          <a:extLst>
            <a:ext uri="{FF2B5EF4-FFF2-40B4-BE49-F238E27FC236}">
              <a16:creationId xmlns:a16="http://schemas.microsoft.com/office/drawing/2014/main" id="{E738CB9A-1674-4166-948A-3B6FAAC51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8" name="Picture 1418" descr="spacer">
          <a:extLst>
            <a:ext uri="{FF2B5EF4-FFF2-40B4-BE49-F238E27FC236}">
              <a16:creationId xmlns:a16="http://schemas.microsoft.com/office/drawing/2014/main" id="{0CAE37EA-A590-4CCC-853F-CCA12E9C4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69" name="Picture 1419" descr="spacer">
          <a:extLst>
            <a:ext uri="{FF2B5EF4-FFF2-40B4-BE49-F238E27FC236}">
              <a16:creationId xmlns:a16="http://schemas.microsoft.com/office/drawing/2014/main" id="{9FE0E3BB-8FD0-4B49-AEB8-E9822F96A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0" name="Picture 1750" descr="spacer">
          <a:extLst>
            <a:ext uri="{FF2B5EF4-FFF2-40B4-BE49-F238E27FC236}">
              <a16:creationId xmlns:a16="http://schemas.microsoft.com/office/drawing/2014/main" id="{7638B44C-2C54-4F0E-819C-51F086804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1" name="Picture 1751" descr="spacer">
          <a:extLst>
            <a:ext uri="{FF2B5EF4-FFF2-40B4-BE49-F238E27FC236}">
              <a16:creationId xmlns:a16="http://schemas.microsoft.com/office/drawing/2014/main" id="{12D9B7BB-4D2F-402F-8121-3AC63C493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2" name="Picture 1752" descr="spacer">
          <a:extLst>
            <a:ext uri="{FF2B5EF4-FFF2-40B4-BE49-F238E27FC236}">
              <a16:creationId xmlns:a16="http://schemas.microsoft.com/office/drawing/2014/main" id="{A24D86F5-7514-40DA-AAD7-0491B4DA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3" name="Picture 1753" descr="spacer">
          <a:extLst>
            <a:ext uri="{FF2B5EF4-FFF2-40B4-BE49-F238E27FC236}">
              <a16:creationId xmlns:a16="http://schemas.microsoft.com/office/drawing/2014/main" id="{9762E435-D8FD-4DF1-80B8-71FEA37A5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4" name="Picture 1754" descr="spacer">
          <a:extLst>
            <a:ext uri="{FF2B5EF4-FFF2-40B4-BE49-F238E27FC236}">
              <a16:creationId xmlns:a16="http://schemas.microsoft.com/office/drawing/2014/main" id="{4EB546D9-339F-4F13-A6B9-64FFFAC09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5" name="Picture 1755" descr="spacer">
          <a:extLst>
            <a:ext uri="{FF2B5EF4-FFF2-40B4-BE49-F238E27FC236}">
              <a16:creationId xmlns:a16="http://schemas.microsoft.com/office/drawing/2014/main" id="{00B8CB90-B49B-4F88-BE77-F52D63142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6" name="Picture 1756" descr="spacer">
          <a:extLst>
            <a:ext uri="{FF2B5EF4-FFF2-40B4-BE49-F238E27FC236}">
              <a16:creationId xmlns:a16="http://schemas.microsoft.com/office/drawing/2014/main" id="{C5EA99D1-2032-4052-A231-992EBF526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7" name="Picture 1757" descr="spacer">
          <a:extLst>
            <a:ext uri="{FF2B5EF4-FFF2-40B4-BE49-F238E27FC236}">
              <a16:creationId xmlns:a16="http://schemas.microsoft.com/office/drawing/2014/main" id="{B70C9B83-8915-45FD-8715-F2DA347F6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8" name="Picture 1758" descr="spacer">
          <a:extLst>
            <a:ext uri="{FF2B5EF4-FFF2-40B4-BE49-F238E27FC236}">
              <a16:creationId xmlns:a16="http://schemas.microsoft.com/office/drawing/2014/main" id="{DAF13B47-1DD7-4D9C-8274-C76B1D955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79" name="Picture 1759" descr="spacer">
          <a:extLst>
            <a:ext uri="{FF2B5EF4-FFF2-40B4-BE49-F238E27FC236}">
              <a16:creationId xmlns:a16="http://schemas.microsoft.com/office/drawing/2014/main" id="{C4D86484-A9DE-43AC-8BC0-D61A04258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0" name="Picture 1760" descr="spacer">
          <a:extLst>
            <a:ext uri="{FF2B5EF4-FFF2-40B4-BE49-F238E27FC236}">
              <a16:creationId xmlns:a16="http://schemas.microsoft.com/office/drawing/2014/main" id="{286F2396-C0BF-4690-8352-7445055F0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1" name="Picture 1761" descr="spacer">
          <a:extLst>
            <a:ext uri="{FF2B5EF4-FFF2-40B4-BE49-F238E27FC236}">
              <a16:creationId xmlns:a16="http://schemas.microsoft.com/office/drawing/2014/main" id="{4495BA2F-A605-45E5-BCC7-5C8D45450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2" name="Picture 1762" descr="spacer">
          <a:extLst>
            <a:ext uri="{FF2B5EF4-FFF2-40B4-BE49-F238E27FC236}">
              <a16:creationId xmlns:a16="http://schemas.microsoft.com/office/drawing/2014/main" id="{EE3FCCAD-DFB7-416B-B159-66C77B017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3" name="Picture 1763" descr="spacer">
          <a:extLst>
            <a:ext uri="{FF2B5EF4-FFF2-40B4-BE49-F238E27FC236}">
              <a16:creationId xmlns:a16="http://schemas.microsoft.com/office/drawing/2014/main" id="{A6ACAE7F-A9E5-4DA8-8B5D-6D0833F9C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4" name="Picture 1764" descr="spacer">
          <a:extLst>
            <a:ext uri="{FF2B5EF4-FFF2-40B4-BE49-F238E27FC236}">
              <a16:creationId xmlns:a16="http://schemas.microsoft.com/office/drawing/2014/main" id="{1B0AD499-E9F1-49DA-A525-2C35E5C1F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5" name="Picture 1765" descr="spacer">
          <a:extLst>
            <a:ext uri="{FF2B5EF4-FFF2-40B4-BE49-F238E27FC236}">
              <a16:creationId xmlns:a16="http://schemas.microsoft.com/office/drawing/2014/main" id="{09195DF8-C6B3-4A2B-B41A-2F4623738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6" name="Picture 7919" descr="spacer">
          <a:extLst>
            <a:ext uri="{FF2B5EF4-FFF2-40B4-BE49-F238E27FC236}">
              <a16:creationId xmlns:a16="http://schemas.microsoft.com/office/drawing/2014/main" id="{6379CD73-10F9-4242-9E89-04B15F54B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7" name="Picture 7920" descr="spacer">
          <a:extLst>
            <a:ext uri="{FF2B5EF4-FFF2-40B4-BE49-F238E27FC236}">
              <a16:creationId xmlns:a16="http://schemas.microsoft.com/office/drawing/2014/main" id="{4F87D15B-5FF7-4BF6-8A54-7F00BA32C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8" name="Picture 7921" descr="spacer">
          <a:extLst>
            <a:ext uri="{FF2B5EF4-FFF2-40B4-BE49-F238E27FC236}">
              <a16:creationId xmlns:a16="http://schemas.microsoft.com/office/drawing/2014/main" id="{32ACE011-4D7C-48D9-B3D0-D026ED9EF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89" name="Picture 7922" descr="spacer">
          <a:extLst>
            <a:ext uri="{FF2B5EF4-FFF2-40B4-BE49-F238E27FC236}">
              <a16:creationId xmlns:a16="http://schemas.microsoft.com/office/drawing/2014/main" id="{989ACA2F-FCB8-41B8-AF5D-7A45442BD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0" name="Picture 7923" descr="spacer">
          <a:extLst>
            <a:ext uri="{FF2B5EF4-FFF2-40B4-BE49-F238E27FC236}">
              <a16:creationId xmlns:a16="http://schemas.microsoft.com/office/drawing/2014/main" id="{7963A972-D48A-480C-AE52-92D6E349D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1" name="Picture 7924" descr="spacer">
          <a:extLst>
            <a:ext uri="{FF2B5EF4-FFF2-40B4-BE49-F238E27FC236}">
              <a16:creationId xmlns:a16="http://schemas.microsoft.com/office/drawing/2014/main" id="{9B174830-3784-4827-9076-6135557FA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2" name="Picture 1252" descr="spacer">
          <a:extLst>
            <a:ext uri="{FF2B5EF4-FFF2-40B4-BE49-F238E27FC236}">
              <a16:creationId xmlns:a16="http://schemas.microsoft.com/office/drawing/2014/main" id="{D5E13171-3CF7-4EC5-92B2-EC6CE1B22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3" name="Picture 1253" descr="spacer">
          <a:extLst>
            <a:ext uri="{FF2B5EF4-FFF2-40B4-BE49-F238E27FC236}">
              <a16:creationId xmlns:a16="http://schemas.microsoft.com/office/drawing/2014/main" id="{D4E202C0-94AF-4AA9-A29A-37D5E1CFA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4" name="Picture 1406" descr="spacer">
          <a:extLst>
            <a:ext uri="{FF2B5EF4-FFF2-40B4-BE49-F238E27FC236}">
              <a16:creationId xmlns:a16="http://schemas.microsoft.com/office/drawing/2014/main" id="{A10344A9-3AA1-45A4-9B48-EE0B94C0E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5" name="Picture 1407" descr="spacer">
          <a:extLst>
            <a:ext uri="{FF2B5EF4-FFF2-40B4-BE49-F238E27FC236}">
              <a16:creationId xmlns:a16="http://schemas.microsoft.com/office/drawing/2014/main" id="{9833A606-5661-44EC-A7FC-0F60C0218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6" name="Picture 1418" descr="spacer">
          <a:extLst>
            <a:ext uri="{FF2B5EF4-FFF2-40B4-BE49-F238E27FC236}">
              <a16:creationId xmlns:a16="http://schemas.microsoft.com/office/drawing/2014/main" id="{FE574B1F-42AA-4624-ADE5-AC0FCD6DD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7" name="Picture 1419" descr="spacer">
          <a:extLst>
            <a:ext uri="{FF2B5EF4-FFF2-40B4-BE49-F238E27FC236}">
              <a16:creationId xmlns:a16="http://schemas.microsoft.com/office/drawing/2014/main" id="{C18FDA37-0C39-4250-A9B3-101176EDB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8" name="Picture 1750" descr="spacer">
          <a:extLst>
            <a:ext uri="{FF2B5EF4-FFF2-40B4-BE49-F238E27FC236}">
              <a16:creationId xmlns:a16="http://schemas.microsoft.com/office/drawing/2014/main" id="{E777180F-94F9-440B-BB49-AD915828B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7999" name="Picture 1751" descr="spacer">
          <a:extLst>
            <a:ext uri="{FF2B5EF4-FFF2-40B4-BE49-F238E27FC236}">
              <a16:creationId xmlns:a16="http://schemas.microsoft.com/office/drawing/2014/main" id="{6715FBA7-70E7-4DC5-8405-A189A0662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0" name="Picture 1752" descr="spacer">
          <a:extLst>
            <a:ext uri="{FF2B5EF4-FFF2-40B4-BE49-F238E27FC236}">
              <a16:creationId xmlns:a16="http://schemas.microsoft.com/office/drawing/2014/main" id="{5525CA2B-BB9C-4023-B20C-6B43E085C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1" name="Picture 1753" descr="spacer">
          <a:extLst>
            <a:ext uri="{FF2B5EF4-FFF2-40B4-BE49-F238E27FC236}">
              <a16:creationId xmlns:a16="http://schemas.microsoft.com/office/drawing/2014/main" id="{9DED5F39-178F-4876-AF2D-3FD912C5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2" name="Picture 1754" descr="spacer">
          <a:extLst>
            <a:ext uri="{FF2B5EF4-FFF2-40B4-BE49-F238E27FC236}">
              <a16:creationId xmlns:a16="http://schemas.microsoft.com/office/drawing/2014/main" id="{BC1A2146-FA96-435F-A474-8E576B62D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3" name="Picture 1755" descr="spacer">
          <a:extLst>
            <a:ext uri="{FF2B5EF4-FFF2-40B4-BE49-F238E27FC236}">
              <a16:creationId xmlns:a16="http://schemas.microsoft.com/office/drawing/2014/main" id="{4F1D0285-1710-4781-8483-04F8A3E46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4" name="Picture 1756" descr="spacer">
          <a:extLst>
            <a:ext uri="{FF2B5EF4-FFF2-40B4-BE49-F238E27FC236}">
              <a16:creationId xmlns:a16="http://schemas.microsoft.com/office/drawing/2014/main" id="{824F40DA-2FD1-4984-AB8B-095059BE4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5" name="Picture 1757" descr="spacer">
          <a:extLst>
            <a:ext uri="{FF2B5EF4-FFF2-40B4-BE49-F238E27FC236}">
              <a16:creationId xmlns:a16="http://schemas.microsoft.com/office/drawing/2014/main" id="{8000FC7C-8F2B-4F0A-9D7F-FC11C4405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6" name="Picture 1758" descr="spacer">
          <a:extLst>
            <a:ext uri="{FF2B5EF4-FFF2-40B4-BE49-F238E27FC236}">
              <a16:creationId xmlns:a16="http://schemas.microsoft.com/office/drawing/2014/main" id="{1971C846-9EFD-42C3-8251-D99CC03A0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7" name="Picture 1759" descr="spacer">
          <a:extLst>
            <a:ext uri="{FF2B5EF4-FFF2-40B4-BE49-F238E27FC236}">
              <a16:creationId xmlns:a16="http://schemas.microsoft.com/office/drawing/2014/main" id="{D232D77F-B87C-43BA-8E89-D64CF6580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8" name="Picture 1760" descr="spacer">
          <a:extLst>
            <a:ext uri="{FF2B5EF4-FFF2-40B4-BE49-F238E27FC236}">
              <a16:creationId xmlns:a16="http://schemas.microsoft.com/office/drawing/2014/main" id="{A237EDE6-91CD-4E15-9DA9-800BC3993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09" name="Picture 1761" descr="spacer">
          <a:extLst>
            <a:ext uri="{FF2B5EF4-FFF2-40B4-BE49-F238E27FC236}">
              <a16:creationId xmlns:a16="http://schemas.microsoft.com/office/drawing/2014/main" id="{E918A256-71A6-46FA-A0AE-8F37FE46B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0" name="Picture 1762" descr="spacer">
          <a:extLst>
            <a:ext uri="{FF2B5EF4-FFF2-40B4-BE49-F238E27FC236}">
              <a16:creationId xmlns:a16="http://schemas.microsoft.com/office/drawing/2014/main" id="{0B7DDAF2-7A74-4EE3-837A-5618CD034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1" name="Picture 1763" descr="spacer">
          <a:extLst>
            <a:ext uri="{FF2B5EF4-FFF2-40B4-BE49-F238E27FC236}">
              <a16:creationId xmlns:a16="http://schemas.microsoft.com/office/drawing/2014/main" id="{7ABA9AB7-6A43-4070-89F1-41100CB80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2" name="Picture 1764" descr="spacer">
          <a:extLst>
            <a:ext uri="{FF2B5EF4-FFF2-40B4-BE49-F238E27FC236}">
              <a16:creationId xmlns:a16="http://schemas.microsoft.com/office/drawing/2014/main" id="{5CAFB459-C4DD-40AE-BC89-70C09BA34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3" name="Picture 1765" descr="spacer">
          <a:extLst>
            <a:ext uri="{FF2B5EF4-FFF2-40B4-BE49-F238E27FC236}">
              <a16:creationId xmlns:a16="http://schemas.microsoft.com/office/drawing/2014/main" id="{454F86EF-AD90-4691-9C62-CE7C78696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4" name="Picture 7919" descr="spacer">
          <a:extLst>
            <a:ext uri="{FF2B5EF4-FFF2-40B4-BE49-F238E27FC236}">
              <a16:creationId xmlns:a16="http://schemas.microsoft.com/office/drawing/2014/main" id="{C5060ABA-E435-45FB-AA63-95456C53E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5" name="Picture 7920" descr="spacer">
          <a:extLst>
            <a:ext uri="{FF2B5EF4-FFF2-40B4-BE49-F238E27FC236}">
              <a16:creationId xmlns:a16="http://schemas.microsoft.com/office/drawing/2014/main" id="{8AA2FC9D-ACA2-4E8B-8130-6CEC44A75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6" name="Picture 7921" descr="spacer">
          <a:extLst>
            <a:ext uri="{FF2B5EF4-FFF2-40B4-BE49-F238E27FC236}">
              <a16:creationId xmlns:a16="http://schemas.microsoft.com/office/drawing/2014/main" id="{8A61C01C-1C6A-44F8-8087-9F4BD872A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7" name="Picture 7922" descr="spacer">
          <a:extLst>
            <a:ext uri="{FF2B5EF4-FFF2-40B4-BE49-F238E27FC236}">
              <a16:creationId xmlns:a16="http://schemas.microsoft.com/office/drawing/2014/main" id="{E129B668-5D93-46BB-8DDF-D71250932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8" name="Picture 7923" descr="spacer">
          <a:extLst>
            <a:ext uri="{FF2B5EF4-FFF2-40B4-BE49-F238E27FC236}">
              <a16:creationId xmlns:a16="http://schemas.microsoft.com/office/drawing/2014/main" id="{8F6D7CEA-1C2F-4B1B-B15A-3CAC035AA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19" name="Picture 7924" descr="spacer">
          <a:extLst>
            <a:ext uri="{FF2B5EF4-FFF2-40B4-BE49-F238E27FC236}">
              <a16:creationId xmlns:a16="http://schemas.microsoft.com/office/drawing/2014/main" id="{E3226BE2-A52E-43EF-A736-18511A590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20" name="Picture 1252" descr="spacer">
          <a:extLst>
            <a:ext uri="{FF2B5EF4-FFF2-40B4-BE49-F238E27FC236}">
              <a16:creationId xmlns:a16="http://schemas.microsoft.com/office/drawing/2014/main" id="{42746983-1771-4FBA-8CFB-32688D6DB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21" name="Picture 1253" descr="spacer">
          <a:extLst>
            <a:ext uri="{FF2B5EF4-FFF2-40B4-BE49-F238E27FC236}">
              <a16:creationId xmlns:a16="http://schemas.microsoft.com/office/drawing/2014/main" id="{FC64B691-4D4D-4778-A291-42BC035A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5440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22" name="Picture 1406" descr="spacer">
          <a:extLst>
            <a:ext uri="{FF2B5EF4-FFF2-40B4-BE49-F238E27FC236}">
              <a16:creationId xmlns:a16="http://schemas.microsoft.com/office/drawing/2014/main" id="{150E9C35-F187-45FD-9F15-EA19E03F4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23" name="Picture 1407" descr="spacer">
          <a:extLst>
            <a:ext uri="{FF2B5EF4-FFF2-40B4-BE49-F238E27FC236}">
              <a16:creationId xmlns:a16="http://schemas.microsoft.com/office/drawing/2014/main" id="{A07938DB-2200-478D-BC48-3506BAE13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24" name="Picture 1418" descr="spacer">
          <a:extLst>
            <a:ext uri="{FF2B5EF4-FFF2-40B4-BE49-F238E27FC236}">
              <a16:creationId xmlns:a16="http://schemas.microsoft.com/office/drawing/2014/main" id="{BAF26C1C-01AA-4746-8D55-FBE438923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25" name="Picture 1419" descr="spacer">
          <a:extLst>
            <a:ext uri="{FF2B5EF4-FFF2-40B4-BE49-F238E27FC236}">
              <a16:creationId xmlns:a16="http://schemas.microsoft.com/office/drawing/2014/main" id="{B7943959-E9D8-4D64-9E54-B6D72580D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26" name="Picture 1750" descr="spacer">
          <a:extLst>
            <a:ext uri="{FF2B5EF4-FFF2-40B4-BE49-F238E27FC236}">
              <a16:creationId xmlns:a16="http://schemas.microsoft.com/office/drawing/2014/main" id="{28F1756F-A426-4DCF-B9D6-6CDB09020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27" name="Picture 1751" descr="spacer">
          <a:extLst>
            <a:ext uri="{FF2B5EF4-FFF2-40B4-BE49-F238E27FC236}">
              <a16:creationId xmlns:a16="http://schemas.microsoft.com/office/drawing/2014/main" id="{3323365C-1827-4401-8B4B-D840FC963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28" name="Picture 1752" descr="spacer">
          <a:extLst>
            <a:ext uri="{FF2B5EF4-FFF2-40B4-BE49-F238E27FC236}">
              <a16:creationId xmlns:a16="http://schemas.microsoft.com/office/drawing/2014/main" id="{F63A2539-C147-4D6A-B4B8-2C973A6A6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29" name="Picture 1753" descr="spacer">
          <a:extLst>
            <a:ext uri="{FF2B5EF4-FFF2-40B4-BE49-F238E27FC236}">
              <a16:creationId xmlns:a16="http://schemas.microsoft.com/office/drawing/2014/main" id="{0C0BF595-528F-4ACE-81C8-0F4084E01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0" name="Picture 1754" descr="spacer">
          <a:extLst>
            <a:ext uri="{FF2B5EF4-FFF2-40B4-BE49-F238E27FC236}">
              <a16:creationId xmlns:a16="http://schemas.microsoft.com/office/drawing/2014/main" id="{500D7D27-F63C-426E-9E3F-96208F7DE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1" name="Picture 1755" descr="spacer">
          <a:extLst>
            <a:ext uri="{FF2B5EF4-FFF2-40B4-BE49-F238E27FC236}">
              <a16:creationId xmlns:a16="http://schemas.microsoft.com/office/drawing/2014/main" id="{BE8F1245-5B4B-47BC-918F-22455D268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2" name="Picture 1756" descr="spacer">
          <a:extLst>
            <a:ext uri="{FF2B5EF4-FFF2-40B4-BE49-F238E27FC236}">
              <a16:creationId xmlns:a16="http://schemas.microsoft.com/office/drawing/2014/main" id="{A370FD02-78ED-4EDB-8C97-FA38304C1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3" name="Picture 1757" descr="spacer">
          <a:extLst>
            <a:ext uri="{FF2B5EF4-FFF2-40B4-BE49-F238E27FC236}">
              <a16:creationId xmlns:a16="http://schemas.microsoft.com/office/drawing/2014/main" id="{F4F135BF-319E-457D-A597-080A4B98C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4" name="Picture 1758" descr="spacer">
          <a:extLst>
            <a:ext uri="{FF2B5EF4-FFF2-40B4-BE49-F238E27FC236}">
              <a16:creationId xmlns:a16="http://schemas.microsoft.com/office/drawing/2014/main" id="{8756C325-492F-45CB-8B6B-11C08BBB3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5" name="Picture 1759" descr="spacer">
          <a:extLst>
            <a:ext uri="{FF2B5EF4-FFF2-40B4-BE49-F238E27FC236}">
              <a16:creationId xmlns:a16="http://schemas.microsoft.com/office/drawing/2014/main" id="{916981F2-CEF9-465E-9B7F-3CE7C65AD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6" name="Picture 1760" descr="spacer">
          <a:extLst>
            <a:ext uri="{FF2B5EF4-FFF2-40B4-BE49-F238E27FC236}">
              <a16:creationId xmlns:a16="http://schemas.microsoft.com/office/drawing/2014/main" id="{6E1D4B8A-A71F-4B4F-841D-A390A9FB8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7" name="Picture 1761" descr="spacer">
          <a:extLst>
            <a:ext uri="{FF2B5EF4-FFF2-40B4-BE49-F238E27FC236}">
              <a16:creationId xmlns:a16="http://schemas.microsoft.com/office/drawing/2014/main" id="{E645FDED-F6C5-4B1B-8DBA-F6755CE9A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8" name="Picture 1762" descr="spacer">
          <a:extLst>
            <a:ext uri="{FF2B5EF4-FFF2-40B4-BE49-F238E27FC236}">
              <a16:creationId xmlns:a16="http://schemas.microsoft.com/office/drawing/2014/main" id="{A83AC975-A4AB-4A41-81B7-CBEC5A767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39" name="Picture 1763" descr="spacer">
          <a:extLst>
            <a:ext uri="{FF2B5EF4-FFF2-40B4-BE49-F238E27FC236}">
              <a16:creationId xmlns:a16="http://schemas.microsoft.com/office/drawing/2014/main" id="{90E588BE-64D1-4240-AC8D-1A840229D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0" name="Picture 1764" descr="spacer">
          <a:extLst>
            <a:ext uri="{FF2B5EF4-FFF2-40B4-BE49-F238E27FC236}">
              <a16:creationId xmlns:a16="http://schemas.microsoft.com/office/drawing/2014/main" id="{6892CBC8-E1B9-4E35-97A0-6C7576C6B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1" name="Picture 1765" descr="spacer">
          <a:extLst>
            <a:ext uri="{FF2B5EF4-FFF2-40B4-BE49-F238E27FC236}">
              <a16:creationId xmlns:a16="http://schemas.microsoft.com/office/drawing/2014/main" id="{A8CE29D6-B0AF-4295-9E0E-98E7A8F66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2" name="Picture 7919" descr="spacer">
          <a:extLst>
            <a:ext uri="{FF2B5EF4-FFF2-40B4-BE49-F238E27FC236}">
              <a16:creationId xmlns:a16="http://schemas.microsoft.com/office/drawing/2014/main" id="{9AE5FC6B-975A-4A63-A929-FBFC80F3E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3" name="Picture 7920" descr="spacer">
          <a:extLst>
            <a:ext uri="{FF2B5EF4-FFF2-40B4-BE49-F238E27FC236}">
              <a16:creationId xmlns:a16="http://schemas.microsoft.com/office/drawing/2014/main" id="{379E5CFA-8CF9-429D-89EB-65A9D460D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4" name="Picture 7921" descr="spacer">
          <a:extLst>
            <a:ext uri="{FF2B5EF4-FFF2-40B4-BE49-F238E27FC236}">
              <a16:creationId xmlns:a16="http://schemas.microsoft.com/office/drawing/2014/main" id="{2D8187F5-A9CC-4B35-BC39-27E300045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5" name="Picture 7922" descr="spacer">
          <a:extLst>
            <a:ext uri="{FF2B5EF4-FFF2-40B4-BE49-F238E27FC236}">
              <a16:creationId xmlns:a16="http://schemas.microsoft.com/office/drawing/2014/main" id="{08B68C6A-18C5-47DD-81CE-05D4A5C52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6" name="Picture 7923" descr="spacer">
          <a:extLst>
            <a:ext uri="{FF2B5EF4-FFF2-40B4-BE49-F238E27FC236}">
              <a16:creationId xmlns:a16="http://schemas.microsoft.com/office/drawing/2014/main" id="{56B29121-B0C7-4329-AE43-252B77E66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7" name="Picture 7924" descr="spacer">
          <a:extLst>
            <a:ext uri="{FF2B5EF4-FFF2-40B4-BE49-F238E27FC236}">
              <a16:creationId xmlns:a16="http://schemas.microsoft.com/office/drawing/2014/main" id="{ACD56BEC-14B1-44B7-B362-99F410571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8" name="Picture 1252" descr="spacer">
          <a:extLst>
            <a:ext uri="{FF2B5EF4-FFF2-40B4-BE49-F238E27FC236}">
              <a16:creationId xmlns:a16="http://schemas.microsoft.com/office/drawing/2014/main" id="{E07C65A5-C02D-465C-9CED-63692D4B8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49" name="Picture 1253" descr="spacer">
          <a:extLst>
            <a:ext uri="{FF2B5EF4-FFF2-40B4-BE49-F238E27FC236}">
              <a16:creationId xmlns:a16="http://schemas.microsoft.com/office/drawing/2014/main" id="{8D0570A6-F50F-4A17-9D07-95787E2D8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0" name="Picture 1406" descr="spacer">
          <a:extLst>
            <a:ext uri="{FF2B5EF4-FFF2-40B4-BE49-F238E27FC236}">
              <a16:creationId xmlns:a16="http://schemas.microsoft.com/office/drawing/2014/main" id="{FB07AC8E-B51A-4AB3-86AF-C8D2B4D61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1" name="Picture 1407" descr="spacer">
          <a:extLst>
            <a:ext uri="{FF2B5EF4-FFF2-40B4-BE49-F238E27FC236}">
              <a16:creationId xmlns:a16="http://schemas.microsoft.com/office/drawing/2014/main" id="{F9D1B050-0614-4252-B5EA-B802DA506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2" name="Picture 1418" descr="spacer">
          <a:extLst>
            <a:ext uri="{FF2B5EF4-FFF2-40B4-BE49-F238E27FC236}">
              <a16:creationId xmlns:a16="http://schemas.microsoft.com/office/drawing/2014/main" id="{EC14C7B4-2A1F-4925-9B95-7FDBEAD64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3" name="Picture 1419" descr="spacer">
          <a:extLst>
            <a:ext uri="{FF2B5EF4-FFF2-40B4-BE49-F238E27FC236}">
              <a16:creationId xmlns:a16="http://schemas.microsoft.com/office/drawing/2014/main" id="{0AB7078B-2AE9-4248-8462-5C4CD0E6E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4" name="Picture 1750" descr="spacer">
          <a:extLst>
            <a:ext uri="{FF2B5EF4-FFF2-40B4-BE49-F238E27FC236}">
              <a16:creationId xmlns:a16="http://schemas.microsoft.com/office/drawing/2014/main" id="{DA024BE0-E171-4EDA-923A-151B7A86C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5" name="Picture 1751" descr="spacer">
          <a:extLst>
            <a:ext uri="{FF2B5EF4-FFF2-40B4-BE49-F238E27FC236}">
              <a16:creationId xmlns:a16="http://schemas.microsoft.com/office/drawing/2014/main" id="{575BDB0E-9C0E-4BBB-B73E-1D35FA6EC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6" name="Picture 1752" descr="spacer">
          <a:extLst>
            <a:ext uri="{FF2B5EF4-FFF2-40B4-BE49-F238E27FC236}">
              <a16:creationId xmlns:a16="http://schemas.microsoft.com/office/drawing/2014/main" id="{AD4A299F-6D85-41F7-A1AB-648025CEA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7" name="Picture 1753" descr="spacer">
          <a:extLst>
            <a:ext uri="{FF2B5EF4-FFF2-40B4-BE49-F238E27FC236}">
              <a16:creationId xmlns:a16="http://schemas.microsoft.com/office/drawing/2014/main" id="{24BE2F93-9EA3-4F1F-8799-D64627705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8" name="Picture 1754" descr="spacer">
          <a:extLst>
            <a:ext uri="{FF2B5EF4-FFF2-40B4-BE49-F238E27FC236}">
              <a16:creationId xmlns:a16="http://schemas.microsoft.com/office/drawing/2014/main" id="{9738B418-B85E-4B30-918D-2D4D50E15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59" name="Picture 1755" descr="spacer">
          <a:extLst>
            <a:ext uri="{FF2B5EF4-FFF2-40B4-BE49-F238E27FC236}">
              <a16:creationId xmlns:a16="http://schemas.microsoft.com/office/drawing/2014/main" id="{BADEC4ED-D0BB-4863-B276-3DAD1C433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0" name="Picture 1756" descr="spacer">
          <a:extLst>
            <a:ext uri="{FF2B5EF4-FFF2-40B4-BE49-F238E27FC236}">
              <a16:creationId xmlns:a16="http://schemas.microsoft.com/office/drawing/2014/main" id="{1F20539C-76C5-4DA4-86FE-9117002DA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1" name="Picture 1757" descr="spacer">
          <a:extLst>
            <a:ext uri="{FF2B5EF4-FFF2-40B4-BE49-F238E27FC236}">
              <a16:creationId xmlns:a16="http://schemas.microsoft.com/office/drawing/2014/main" id="{13D6A411-9E53-4966-A06B-FEBF57519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2" name="Picture 1758" descr="spacer">
          <a:extLst>
            <a:ext uri="{FF2B5EF4-FFF2-40B4-BE49-F238E27FC236}">
              <a16:creationId xmlns:a16="http://schemas.microsoft.com/office/drawing/2014/main" id="{D36C8295-89C9-4A7F-958A-55863813B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3" name="Picture 1759" descr="spacer">
          <a:extLst>
            <a:ext uri="{FF2B5EF4-FFF2-40B4-BE49-F238E27FC236}">
              <a16:creationId xmlns:a16="http://schemas.microsoft.com/office/drawing/2014/main" id="{A42975A1-5C8D-4F83-859B-4A54862A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4" name="Picture 1760" descr="spacer">
          <a:extLst>
            <a:ext uri="{FF2B5EF4-FFF2-40B4-BE49-F238E27FC236}">
              <a16:creationId xmlns:a16="http://schemas.microsoft.com/office/drawing/2014/main" id="{8776A4CC-F6F6-4E1E-A210-FB096191A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5" name="Picture 1761" descr="spacer">
          <a:extLst>
            <a:ext uri="{FF2B5EF4-FFF2-40B4-BE49-F238E27FC236}">
              <a16:creationId xmlns:a16="http://schemas.microsoft.com/office/drawing/2014/main" id="{6FAC1ABC-55DB-4941-9137-578E2E295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6" name="Picture 1762" descr="spacer">
          <a:extLst>
            <a:ext uri="{FF2B5EF4-FFF2-40B4-BE49-F238E27FC236}">
              <a16:creationId xmlns:a16="http://schemas.microsoft.com/office/drawing/2014/main" id="{32E9D298-3370-4846-8E6E-9E4349C4F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7" name="Picture 1763" descr="spacer">
          <a:extLst>
            <a:ext uri="{FF2B5EF4-FFF2-40B4-BE49-F238E27FC236}">
              <a16:creationId xmlns:a16="http://schemas.microsoft.com/office/drawing/2014/main" id="{656E6CB8-EA63-4C5F-9DD7-000883365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8" name="Picture 1764" descr="spacer">
          <a:extLst>
            <a:ext uri="{FF2B5EF4-FFF2-40B4-BE49-F238E27FC236}">
              <a16:creationId xmlns:a16="http://schemas.microsoft.com/office/drawing/2014/main" id="{230F4424-33CD-4432-B312-B88B1CCB6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69" name="Picture 1765" descr="spacer">
          <a:extLst>
            <a:ext uri="{FF2B5EF4-FFF2-40B4-BE49-F238E27FC236}">
              <a16:creationId xmlns:a16="http://schemas.microsoft.com/office/drawing/2014/main" id="{A7F3D31A-596B-4F9A-8D63-3642B1D32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70" name="Picture 7919" descr="spacer">
          <a:extLst>
            <a:ext uri="{FF2B5EF4-FFF2-40B4-BE49-F238E27FC236}">
              <a16:creationId xmlns:a16="http://schemas.microsoft.com/office/drawing/2014/main" id="{F4F650E4-CE91-4848-BE17-F55E691C8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71" name="Picture 7920" descr="spacer">
          <a:extLst>
            <a:ext uri="{FF2B5EF4-FFF2-40B4-BE49-F238E27FC236}">
              <a16:creationId xmlns:a16="http://schemas.microsoft.com/office/drawing/2014/main" id="{CD1E4F40-C24B-452B-9E0D-4A0D53403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72" name="Picture 7921" descr="spacer">
          <a:extLst>
            <a:ext uri="{FF2B5EF4-FFF2-40B4-BE49-F238E27FC236}">
              <a16:creationId xmlns:a16="http://schemas.microsoft.com/office/drawing/2014/main" id="{9CA8D51C-5A48-46E8-A2AE-81DB80684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73" name="Picture 7922" descr="spacer">
          <a:extLst>
            <a:ext uri="{FF2B5EF4-FFF2-40B4-BE49-F238E27FC236}">
              <a16:creationId xmlns:a16="http://schemas.microsoft.com/office/drawing/2014/main" id="{9104A71F-A668-4716-8343-A20DFACC2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74" name="Picture 7923" descr="spacer">
          <a:extLst>
            <a:ext uri="{FF2B5EF4-FFF2-40B4-BE49-F238E27FC236}">
              <a16:creationId xmlns:a16="http://schemas.microsoft.com/office/drawing/2014/main" id="{0B194564-9879-4037-930B-2C26F6ABF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75" name="Picture 7924" descr="spacer">
          <a:extLst>
            <a:ext uri="{FF2B5EF4-FFF2-40B4-BE49-F238E27FC236}">
              <a16:creationId xmlns:a16="http://schemas.microsoft.com/office/drawing/2014/main" id="{B28EC0B7-0834-4DC3-ACEF-BEE26282B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76" name="Picture 1252" descr="spacer">
          <a:extLst>
            <a:ext uri="{FF2B5EF4-FFF2-40B4-BE49-F238E27FC236}">
              <a16:creationId xmlns:a16="http://schemas.microsoft.com/office/drawing/2014/main" id="{54C1AE78-1534-4165-8BFF-874EAD780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077" name="Picture 1253" descr="spacer">
          <a:extLst>
            <a:ext uri="{FF2B5EF4-FFF2-40B4-BE49-F238E27FC236}">
              <a16:creationId xmlns:a16="http://schemas.microsoft.com/office/drawing/2014/main" id="{38AC4811-A2B5-41B5-8626-24F8AD6EC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78" name="Picture 1406" descr="spacer">
          <a:extLst>
            <a:ext uri="{FF2B5EF4-FFF2-40B4-BE49-F238E27FC236}">
              <a16:creationId xmlns:a16="http://schemas.microsoft.com/office/drawing/2014/main" id="{88EEBBA6-6AE0-4448-B326-B453B0C97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79" name="Picture 1407" descr="spacer">
          <a:extLst>
            <a:ext uri="{FF2B5EF4-FFF2-40B4-BE49-F238E27FC236}">
              <a16:creationId xmlns:a16="http://schemas.microsoft.com/office/drawing/2014/main" id="{44634574-614F-4EA1-980C-ED0BE82DB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0" name="Picture 1418" descr="spacer">
          <a:extLst>
            <a:ext uri="{FF2B5EF4-FFF2-40B4-BE49-F238E27FC236}">
              <a16:creationId xmlns:a16="http://schemas.microsoft.com/office/drawing/2014/main" id="{F14DD56F-A22D-486A-BBA6-4B6402CBB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1" name="Picture 1419" descr="spacer">
          <a:extLst>
            <a:ext uri="{FF2B5EF4-FFF2-40B4-BE49-F238E27FC236}">
              <a16:creationId xmlns:a16="http://schemas.microsoft.com/office/drawing/2014/main" id="{7A70475C-E715-4748-BFA8-E12EBF5D9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2" name="Picture 1750" descr="spacer">
          <a:extLst>
            <a:ext uri="{FF2B5EF4-FFF2-40B4-BE49-F238E27FC236}">
              <a16:creationId xmlns:a16="http://schemas.microsoft.com/office/drawing/2014/main" id="{23891DE8-D760-4672-B267-AE2EF36C2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3" name="Picture 1751" descr="spacer">
          <a:extLst>
            <a:ext uri="{FF2B5EF4-FFF2-40B4-BE49-F238E27FC236}">
              <a16:creationId xmlns:a16="http://schemas.microsoft.com/office/drawing/2014/main" id="{E020698E-D978-42B2-ABC2-028D75B43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4" name="Picture 1752" descr="spacer">
          <a:extLst>
            <a:ext uri="{FF2B5EF4-FFF2-40B4-BE49-F238E27FC236}">
              <a16:creationId xmlns:a16="http://schemas.microsoft.com/office/drawing/2014/main" id="{670C9C42-148F-46D7-AEF6-88A1C8E46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5" name="Picture 1753" descr="spacer">
          <a:extLst>
            <a:ext uri="{FF2B5EF4-FFF2-40B4-BE49-F238E27FC236}">
              <a16:creationId xmlns:a16="http://schemas.microsoft.com/office/drawing/2014/main" id="{8BBB1312-89CF-42EC-90B3-A9E196361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6" name="Picture 1754" descr="spacer">
          <a:extLst>
            <a:ext uri="{FF2B5EF4-FFF2-40B4-BE49-F238E27FC236}">
              <a16:creationId xmlns:a16="http://schemas.microsoft.com/office/drawing/2014/main" id="{AED65C26-8913-41F4-81A2-5BE0DFF72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7" name="Picture 1755" descr="spacer">
          <a:extLst>
            <a:ext uri="{FF2B5EF4-FFF2-40B4-BE49-F238E27FC236}">
              <a16:creationId xmlns:a16="http://schemas.microsoft.com/office/drawing/2014/main" id="{EB44B147-1F92-441F-8473-F575FC7FD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8" name="Picture 1756" descr="spacer">
          <a:extLst>
            <a:ext uri="{FF2B5EF4-FFF2-40B4-BE49-F238E27FC236}">
              <a16:creationId xmlns:a16="http://schemas.microsoft.com/office/drawing/2014/main" id="{877AFD68-2626-40B2-AA27-777E5434F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89" name="Picture 1757" descr="spacer">
          <a:extLst>
            <a:ext uri="{FF2B5EF4-FFF2-40B4-BE49-F238E27FC236}">
              <a16:creationId xmlns:a16="http://schemas.microsoft.com/office/drawing/2014/main" id="{8FB3C928-E2D1-4AFC-9974-F7CF64A68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0" name="Picture 1758" descr="spacer">
          <a:extLst>
            <a:ext uri="{FF2B5EF4-FFF2-40B4-BE49-F238E27FC236}">
              <a16:creationId xmlns:a16="http://schemas.microsoft.com/office/drawing/2014/main" id="{DB0DED7F-EA08-44AE-872C-82ADF6128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1" name="Picture 1759" descr="spacer">
          <a:extLst>
            <a:ext uri="{FF2B5EF4-FFF2-40B4-BE49-F238E27FC236}">
              <a16:creationId xmlns:a16="http://schemas.microsoft.com/office/drawing/2014/main" id="{B692F633-A8BB-4D97-93A4-A0B6E366D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2" name="Picture 1760" descr="spacer">
          <a:extLst>
            <a:ext uri="{FF2B5EF4-FFF2-40B4-BE49-F238E27FC236}">
              <a16:creationId xmlns:a16="http://schemas.microsoft.com/office/drawing/2014/main" id="{58A3FA89-365E-48CC-A932-445BBD042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3" name="Picture 1761" descr="spacer">
          <a:extLst>
            <a:ext uri="{FF2B5EF4-FFF2-40B4-BE49-F238E27FC236}">
              <a16:creationId xmlns:a16="http://schemas.microsoft.com/office/drawing/2014/main" id="{75BBF3ED-606C-4765-A617-904489865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4" name="Picture 1762" descr="spacer">
          <a:extLst>
            <a:ext uri="{FF2B5EF4-FFF2-40B4-BE49-F238E27FC236}">
              <a16:creationId xmlns:a16="http://schemas.microsoft.com/office/drawing/2014/main" id="{992A5E7B-C964-491C-95FB-A766DDDCF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5" name="Picture 1763" descr="spacer">
          <a:extLst>
            <a:ext uri="{FF2B5EF4-FFF2-40B4-BE49-F238E27FC236}">
              <a16:creationId xmlns:a16="http://schemas.microsoft.com/office/drawing/2014/main" id="{43D0BB57-AD83-4184-B8CB-3B5676117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6" name="Picture 1764" descr="spacer">
          <a:extLst>
            <a:ext uri="{FF2B5EF4-FFF2-40B4-BE49-F238E27FC236}">
              <a16:creationId xmlns:a16="http://schemas.microsoft.com/office/drawing/2014/main" id="{849F46D3-8E5C-4BD9-BE80-58332C6E9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7" name="Picture 1765" descr="spacer">
          <a:extLst>
            <a:ext uri="{FF2B5EF4-FFF2-40B4-BE49-F238E27FC236}">
              <a16:creationId xmlns:a16="http://schemas.microsoft.com/office/drawing/2014/main" id="{9D8B15F0-E87E-4109-B789-2027A79F1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8" name="Picture 7919" descr="spacer">
          <a:extLst>
            <a:ext uri="{FF2B5EF4-FFF2-40B4-BE49-F238E27FC236}">
              <a16:creationId xmlns:a16="http://schemas.microsoft.com/office/drawing/2014/main" id="{686F5EDE-C767-4D2E-85C0-72122A307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099" name="Picture 7920" descr="spacer">
          <a:extLst>
            <a:ext uri="{FF2B5EF4-FFF2-40B4-BE49-F238E27FC236}">
              <a16:creationId xmlns:a16="http://schemas.microsoft.com/office/drawing/2014/main" id="{84575FFD-44F5-4C6F-8078-67E0A400D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0" name="Picture 7921" descr="spacer">
          <a:extLst>
            <a:ext uri="{FF2B5EF4-FFF2-40B4-BE49-F238E27FC236}">
              <a16:creationId xmlns:a16="http://schemas.microsoft.com/office/drawing/2014/main" id="{99FFD3D4-441F-478A-8D56-76B834A83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1" name="Picture 7922" descr="spacer">
          <a:extLst>
            <a:ext uri="{FF2B5EF4-FFF2-40B4-BE49-F238E27FC236}">
              <a16:creationId xmlns:a16="http://schemas.microsoft.com/office/drawing/2014/main" id="{194B9E07-1695-45E3-A2DE-2E3A7CF4C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2" name="Picture 7923" descr="spacer">
          <a:extLst>
            <a:ext uri="{FF2B5EF4-FFF2-40B4-BE49-F238E27FC236}">
              <a16:creationId xmlns:a16="http://schemas.microsoft.com/office/drawing/2014/main" id="{8CECDE95-F1BF-4275-B485-3C36D59ED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3" name="Picture 7924" descr="spacer">
          <a:extLst>
            <a:ext uri="{FF2B5EF4-FFF2-40B4-BE49-F238E27FC236}">
              <a16:creationId xmlns:a16="http://schemas.microsoft.com/office/drawing/2014/main" id="{1F2E6487-8187-4B01-A44B-CB687ACEA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4" name="Picture 1252" descr="spacer">
          <a:extLst>
            <a:ext uri="{FF2B5EF4-FFF2-40B4-BE49-F238E27FC236}">
              <a16:creationId xmlns:a16="http://schemas.microsoft.com/office/drawing/2014/main" id="{9FEA3FF3-C1FC-4E51-BB51-DFD84CFEA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5" name="Picture 1253" descr="spacer">
          <a:extLst>
            <a:ext uri="{FF2B5EF4-FFF2-40B4-BE49-F238E27FC236}">
              <a16:creationId xmlns:a16="http://schemas.microsoft.com/office/drawing/2014/main" id="{9F02D466-A8F1-4E7B-80FA-1474A8D27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6" name="Picture 1406" descr="spacer">
          <a:extLst>
            <a:ext uri="{FF2B5EF4-FFF2-40B4-BE49-F238E27FC236}">
              <a16:creationId xmlns:a16="http://schemas.microsoft.com/office/drawing/2014/main" id="{6C7E9873-068B-411A-831B-6FE47C14A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7" name="Picture 1407" descr="spacer">
          <a:extLst>
            <a:ext uri="{FF2B5EF4-FFF2-40B4-BE49-F238E27FC236}">
              <a16:creationId xmlns:a16="http://schemas.microsoft.com/office/drawing/2014/main" id="{525C341F-3D7D-497B-8C60-59099D8FC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8" name="Picture 1418" descr="spacer">
          <a:extLst>
            <a:ext uri="{FF2B5EF4-FFF2-40B4-BE49-F238E27FC236}">
              <a16:creationId xmlns:a16="http://schemas.microsoft.com/office/drawing/2014/main" id="{783CB04D-7C98-44EA-AA46-F8452C809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09" name="Picture 1419" descr="spacer">
          <a:extLst>
            <a:ext uri="{FF2B5EF4-FFF2-40B4-BE49-F238E27FC236}">
              <a16:creationId xmlns:a16="http://schemas.microsoft.com/office/drawing/2014/main" id="{38B5C473-8119-4788-9D77-6E018723F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0" name="Picture 1750" descr="spacer">
          <a:extLst>
            <a:ext uri="{FF2B5EF4-FFF2-40B4-BE49-F238E27FC236}">
              <a16:creationId xmlns:a16="http://schemas.microsoft.com/office/drawing/2014/main" id="{7FDC4951-9323-4422-860C-0A8F6554F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1" name="Picture 1751" descr="spacer">
          <a:extLst>
            <a:ext uri="{FF2B5EF4-FFF2-40B4-BE49-F238E27FC236}">
              <a16:creationId xmlns:a16="http://schemas.microsoft.com/office/drawing/2014/main" id="{AA0F1C3F-EB94-463A-A2FC-191A7829A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2" name="Picture 1752" descr="spacer">
          <a:extLst>
            <a:ext uri="{FF2B5EF4-FFF2-40B4-BE49-F238E27FC236}">
              <a16:creationId xmlns:a16="http://schemas.microsoft.com/office/drawing/2014/main" id="{248D9568-6D0D-4A61-8933-174A6E954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3" name="Picture 1753" descr="spacer">
          <a:extLst>
            <a:ext uri="{FF2B5EF4-FFF2-40B4-BE49-F238E27FC236}">
              <a16:creationId xmlns:a16="http://schemas.microsoft.com/office/drawing/2014/main" id="{8BE55485-1E84-4BA3-8D70-884C899ED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4" name="Picture 1754" descr="spacer">
          <a:extLst>
            <a:ext uri="{FF2B5EF4-FFF2-40B4-BE49-F238E27FC236}">
              <a16:creationId xmlns:a16="http://schemas.microsoft.com/office/drawing/2014/main" id="{4559A506-F646-434E-A741-42C2162F0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5" name="Picture 1755" descr="spacer">
          <a:extLst>
            <a:ext uri="{FF2B5EF4-FFF2-40B4-BE49-F238E27FC236}">
              <a16:creationId xmlns:a16="http://schemas.microsoft.com/office/drawing/2014/main" id="{B33FC7FD-C846-4567-A7DA-AF323A4E5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6" name="Picture 1756" descr="spacer">
          <a:extLst>
            <a:ext uri="{FF2B5EF4-FFF2-40B4-BE49-F238E27FC236}">
              <a16:creationId xmlns:a16="http://schemas.microsoft.com/office/drawing/2014/main" id="{55C4FBA4-477F-4362-A433-3AFECCB24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7" name="Picture 1757" descr="spacer">
          <a:extLst>
            <a:ext uri="{FF2B5EF4-FFF2-40B4-BE49-F238E27FC236}">
              <a16:creationId xmlns:a16="http://schemas.microsoft.com/office/drawing/2014/main" id="{A0D9FB27-738C-48BD-9966-2FA42E087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8" name="Picture 1758" descr="spacer">
          <a:extLst>
            <a:ext uri="{FF2B5EF4-FFF2-40B4-BE49-F238E27FC236}">
              <a16:creationId xmlns:a16="http://schemas.microsoft.com/office/drawing/2014/main" id="{E3C820C3-92BA-4058-84A3-75B1FA5EF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19" name="Picture 1759" descr="spacer">
          <a:extLst>
            <a:ext uri="{FF2B5EF4-FFF2-40B4-BE49-F238E27FC236}">
              <a16:creationId xmlns:a16="http://schemas.microsoft.com/office/drawing/2014/main" id="{BF287E24-A608-48E0-8998-328ACD32C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0" name="Picture 1760" descr="spacer">
          <a:extLst>
            <a:ext uri="{FF2B5EF4-FFF2-40B4-BE49-F238E27FC236}">
              <a16:creationId xmlns:a16="http://schemas.microsoft.com/office/drawing/2014/main" id="{8DC89B56-8323-4FF6-9771-32C57454B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1" name="Picture 1761" descr="spacer">
          <a:extLst>
            <a:ext uri="{FF2B5EF4-FFF2-40B4-BE49-F238E27FC236}">
              <a16:creationId xmlns:a16="http://schemas.microsoft.com/office/drawing/2014/main" id="{16CF041D-6580-43CC-BC3A-995129279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2" name="Picture 1762" descr="spacer">
          <a:extLst>
            <a:ext uri="{FF2B5EF4-FFF2-40B4-BE49-F238E27FC236}">
              <a16:creationId xmlns:a16="http://schemas.microsoft.com/office/drawing/2014/main" id="{886696F4-E40A-428A-8D98-9B76953F1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3" name="Picture 1763" descr="spacer">
          <a:extLst>
            <a:ext uri="{FF2B5EF4-FFF2-40B4-BE49-F238E27FC236}">
              <a16:creationId xmlns:a16="http://schemas.microsoft.com/office/drawing/2014/main" id="{217C77BC-C562-41CC-91D0-A7AEEF99E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4" name="Picture 1764" descr="spacer">
          <a:extLst>
            <a:ext uri="{FF2B5EF4-FFF2-40B4-BE49-F238E27FC236}">
              <a16:creationId xmlns:a16="http://schemas.microsoft.com/office/drawing/2014/main" id="{16780E15-CEBF-4C02-8255-BE967C08B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5" name="Picture 1765" descr="spacer">
          <a:extLst>
            <a:ext uri="{FF2B5EF4-FFF2-40B4-BE49-F238E27FC236}">
              <a16:creationId xmlns:a16="http://schemas.microsoft.com/office/drawing/2014/main" id="{090FF2E0-E8ED-4A0F-AA10-4A7F890BC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6" name="Picture 7919" descr="spacer">
          <a:extLst>
            <a:ext uri="{FF2B5EF4-FFF2-40B4-BE49-F238E27FC236}">
              <a16:creationId xmlns:a16="http://schemas.microsoft.com/office/drawing/2014/main" id="{F0238717-A0C4-410B-81E1-E72A60C07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7" name="Picture 7920" descr="spacer">
          <a:extLst>
            <a:ext uri="{FF2B5EF4-FFF2-40B4-BE49-F238E27FC236}">
              <a16:creationId xmlns:a16="http://schemas.microsoft.com/office/drawing/2014/main" id="{75F15313-FFD4-4D04-9558-A83B1BDAA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8" name="Picture 7921" descr="spacer">
          <a:extLst>
            <a:ext uri="{FF2B5EF4-FFF2-40B4-BE49-F238E27FC236}">
              <a16:creationId xmlns:a16="http://schemas.microsoft.com/office/drawing/2014/main" id="{37731E5C-127A-485A-8AE0-33FB49A83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29" name="Picture 7922" descr="spacer">
          <a:extLst>
            <a:ext uri="{FF2B5EF4-FFF2-40B4-BE49-F238E27FC236}">
              <a16:creationId xmlns:a16="http://schemas.microsoft.com/office/drawing/2014/main" id="{F4318D8F-AD5C-432C-B57E-BA1438972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30" name="Picture 7923" descr="spacer">
          <a:extLst>
            <a:ext uri="{FF2B5EF4-FFF2-40B4-BE49-F238E27FC236}">
              <a16:creationId xmlns:a16="http://schemas.microsoft.com/office/drawing/2014/main" id="{0BFDAA7C-1337-4C05-BD9D-06456A25F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31" name="Picture 7924" descr="spacer">
          <a:extLst>
            <a:ext uri="{FF2B5EF4-FFF2-40B4-BE49-F238E27FC236}">
              <a16:creationId xmlns:a16="http://schemas.microsoft.com/office/drawing/2014/main" id="{09D44726-A41F-4D18-B57B-F6AF4D85D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32" name="Picture 1252" descr="spacer">
          <a:extLst>
            <a:ext uri="{FF2B5EF4-FFF2-40B4-BE49-F238E27FC236}">
              <a16:creationId xmlns:a16="http://schemas.microsoft.com/office/drawing/2014/main" id="{5F800017-51D0-4939-BEB7-11F017B84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33" name="Picture 1253" descr="spacer">
          <a:extLst>
            <a:ext uri="{FF2B5EF4-FFF2-40B4-BE49-F238E27FC236}">
              <a16:creationId xmlns:a16="http://schemas.microsoft.com/office/drawing/2014/main" id="{9DDA5CC1-81EB-4D61-8C95-38D8DCCA6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426915262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34" name="Picture 1406" descr="spacer">
          <a:extLst>
            <a:ext uri="{FF2B5EF4-FFF2-40B4-BE49-F238E27FC236}">
              <a16:creationId xmlns:a16="http://schemas.microsoft.com/office/drawing/2014/main" id="{AD3E25ED-79C2-402E-B8C4-FC964B4EB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35" name="Picture 1407" descr="spacer">
          <a:extLst>
            <a:ext uri="{FF2B5EF4-FFF2-40B4-BE49-F238E27FC236}">
              <a16:creationId xmlns:a16="http://schemas.microsoft.com/office/drawing/2014/main" id="{694F52F3-8BF9-4B37-A1FE-DBD2BBDD2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36" name="Picture 1418" descr="spacer">
          <a:extLst>
            <a:ext uri="{FF2B5EF4-FFF2-40B4-BE49-F238E27FC236}">
              <a16:creationId xmlns:a16="http://schemas.microsoft.com/office/drawing/2014/main" id="{E2086C31-4E2C-435E-BB37-C4693B2B5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37" name="Picture 1419" descr="spacer">
          <a:extLst>
            <a:ext uri="{FF2B5EF4-FFF2-40B4-BE49-F238E27FC236}">
              <a16:creationId xmlns:a16="http://schemas.microsoft.com/office/drawing/2014/main" id="{F0E04446-83FB-4727-A654-54FF42662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38" name="Picture 1750" descr="spacer">
          <a:extLst>
            <a:ext uri="{FF2B5EF4-FFF2-40B4-BE49-F238E27FC236}">
              <a16:creationId xmlns:a16="http://schemas.microsoft.com/office/drawing/2014/main" id="{58EC3BBD-2855-4CF0-9E7F-27F7DDAFE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39" name="Picture 1751" descr="spacer">
          <a:extLst>
            <a:ext uri="{FF2B5EF4-FFF2-40B4-BE49-F238E27FC236}">
              <a16:creationId xmlns:a16="http://schemas.microsoft.com/office/drawing/2014/main" id="{1632EC79-D3AD-446A-B093-0D8EF836F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0" name="Picture 1752" descr="spacer">
          <a:extLst>
            <a:ext uri="{FF2B5EF4-FFF2-40B4-BE49-F238E27FC236}">
              <a16:creationId xmlns:a16="http://schemas.microsoft.com/office/drawing/2014/main" id="{C0F133EB-568A-4287-B864-A09B1BEF5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1" name="Picture 1753" descr="spacer">
          <a:extLst>
            <a:ext uri="{FF2B5EF4-FFF2-40B4-BE49-F238E27FC236}">
              <a16:creationId xmlns:a16="http://schemas.microsoft.com/office/drawing/2014/main" id="{3A9DA568-9F9B-4E76-9C83-A8004A790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2" name="Picture 1754" descr="spacer">
          <a:extLst>
            <a:ext uri="{FF2B5EF4-FFF2-40B4-BE49-F238E27FC236}">
              <a16:creationId xmlns:a16="http://schemas.microsoft.com/office/drawing/2014/main" id="{8A8D4949-06A8-4248-96F2-E903A4680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3" name="Picture 1755" descr="spacer">
          <a:extLst>
            <a:ext uri="{FF2B5EF4-FFF2-40B4-BE49-F238E27FC236}">
              <a16:creationId xmlns:a16="http://schemas.microsoft.com/office/drawing/2014/main" id="{B251F3A8-274D-4949-9017-52516C738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4" name="Picture 1756" descr="spacer">
          <a:extLst>
            <a:ext uri="{FF2B5EF4-FFF2-40B4-BE49-F238E27FC236}">
              <a16:creationId xmlns:a16="http://schemas.microsoft.com/office/drawing/2014/main" id="{1F7DE455-81B6-462A-BAE9-FD74DBF82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5" name="Picture 1757" descr="spacer">
          <a:extLst>
            <a:ext uri="{FF2B5EF4-FFF2-40B4-BE49-F238E27FC236}">
              <a16:creationId xmlns:a16="http://schemas.microsoft.com/office/drawing/2014/main" id="{86366766-467F-431C-9DA3-96A761341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6" name="Picture 1758" descr="spacer">
          <a:extLst>
            <a:ext uri="{FF2B5EF4-FFF2-40B4-BE49-F238E27FC236}">
              <a16:creationId xmlns:a16="http://schemas.microsoft.com/office/drawing/2014/main" id="{25645D77-449D-40D0-B1B1-9B61A2898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7" name="Picture 1759" descr="spacer">
          <a:extLst>
            <a:ext uri="{FF2B5EF4-FFF2-40B4-BE49-F238E27FC236}">
              <a16:creationId xmlns:a16="http://schemas.microsoft.com/office/drawing/2014/main" id="{72F2844A-2473-44D4-9635-D7FCB4D77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8" name="Picture 1760" descr="spacer">
          <a:extLst>
            <a:ext uri="{FF2B5EF4-FFF2-40B4-BE49-F238E27FC236}">
              <a16:creationId xmlns:a16="http://schemas.microsoft.com/office/drawing/2014/main" id="{95C04DD4-A026-4DC9-8D55-4FDA8D24F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49" name="Picture 1761" descr="spacer">
          <a:extLst>
            <a:ext uri="{FF2B5EF4-FFF2-40B4-BE49-F238E27FC236}">
              <a16:creationId xmlns:a16="http://schemas.microsoft.com/office/drawing/2014/main" id="{4249C16A-EA18-4E6A-B7A2-98370827E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0" name="Picture 1762" descr="spacer">
          <a:extLst>
            <a:ext uri="{FF2B5EF4-FFF2-40B4-BE49-F238E27FC236}">
              <a16:creationId xmlns:a16="http://schemas.microsoft.com/office/drawing/2014/main" id="{7F128248-0F5A-40A4-9C8F-5B60B0745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1" name="Picture 1763" descr="spacer">
          <a:extLst>
            <a:ext uri="{FF2B5EF4-FFF2-40B4-BE49-F238E27FC236}">
              <a16:creationId xmlns:a16="http://schemas.microsoft.com/office/drawing/2014/main" id="{F5DA0C31-A4F6-4143-A825-7F80C8D4C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2" name="Picture 1764" descr="spacer">
          <a:extLst>
            <a:ext uri="{FF2B5EF4-FFF2-40B4-BE49-F238E27FC236}">
              <a16:creationId xmlns:a16="http://schemas.microsoft.com/office/drawing/2014/main" id="{79A983CA-743D-4253-86F8-46BC67089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3" name="Picture 1765" descr="spacer">
          <a:extLst>
            <a:ext uri="{FF2B5EF4-FFF2-40B4-BE49-F238E27FC236}">
              <a16:creationId xmlns:a16="http://schemas.microsoft.com/office/drawing/2014/main" id="{1BB37B95-21EE-426C-B1EF-F032D2072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4" name="Picture 7919" descr="spacer">
          <a:extLst>
            <a:ext uri="{FF2B5EF4-FFF2-40B4-BE49-F238E27FC236}">
              <a16:creationId xmlns:a16="http://schemas.microsoft.com/office/drawing/2014/main" id="{BA0C7DCF-5E49-4B6E-88AF-F1A9915B1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5" name="Picture 7920" descr="spacer">
          <a:extLst>
            <a:ext uri="{FF2B5EF4-FFF2-40B4-BE49-F238E27FC236}">
              <a16:creationId xmlns:a16="http://schemas.microsoft.com/office/drawing/2014/main" id="{458ED8C9-173A-4CF8-AC78-ABE193DE9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6" name="Picture 7921" descr="spacer">
          <a:extLst>
            <a:ext uri="{FF2B5EF4-FFF2-40B4-BE49-F238E27FC236}">
              <a16:creationId xmlns:a16="http://schemas.microsoft.com/office/drawing/2014/main" id="{EFF02B10-1F88-433A-BFAC-EBA5C9136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7" name="Picture 7922" descr="spacer">
          <a:extLst>
            <a:ext uri="{FF2B5EF4-FFF2-40B4-BE49-F238E27FC236}">
              <a16:creationId xmlns:a16="http://schemas.microsoft.com/office/drawing/2014/main" id="{CAC96A96-9BB6-4380-B2EA-F72191E69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8" name="Picture 7923" descr="spacer">
          <a:extLst>
            <a:ext uri="{FF2B5EF4-FFF2-40B4-BE49-F238E27FC236}">
              <a16:creationId xmlns:a16="http://schemas.microsoft.com/office/drawing/2014/main" id="{6AA99BDD-87FF-42AB-8335-0EF9F321D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59" name="Picture 7924" descr="spacer">
          <a:extLst>
            <a:ext uri="{FF2B5EF4-FFF2-40B4-BE49-F238E27FC236}">
              <a16:creationId xmlns:a16="http://schemas.microsoft.com/office/drawing/2014/main" id="{5D056470-EE06-434F-9364-B65588E01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0" name="Picture 1252" descr="spacer">
          <a:extLst>
            <a:ext uri="{FF2B5EF4-FFF2-40B4-BE49-F238E27FC236}">
              <a16:creationId xmlns:a16="http://schemas.microsoft.com/office/drawing/2014/main" id="{75E68481-81A2-4F0B-B621-20FA93902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1" name="Picture 1253" descr="spacer">
          <a:extLst>
            <a:ext uri="{FF2B5EF4-FFF2-40B4-BE49-F238E27FC236}">
              <a16:creationId xmlns:a16="http://schemas.microsoft.com/office/drawing/2014/main" id="{706FB155-708B-4D55-A653-9907A7B5C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2" name="Picture 1406" descr="spacer">
          <a:extLst>
            <a:ext uri="{FF2B5EF4-FFF2-40B4-BE49-F238E27FC236}">
              <a16:creationId xmlns:a16="http://schemas.microsoft.com/office/drawing/2014/main" id="{4A4D2BCF-C821-447E-9B7B-C5829ED17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3" name="Picture 1407" descr="spacer">
          <a:extLst>
            <a:ext uri="{FF2B5EF4-FFF2-40B4-BE49-F238E27FC236}">
              <a16:creationId xmlns:a16="http://schemas.microsoft.com/office/drawing/2014/main" id="{D50B8C4E-A2F9-4B10-8F50-47F6977E5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4" name="Picture 1418" descr="spacer">
          <a:extLst>
            <a:ext uri="{FF2B5EF4-FFF2-40B4-BE49-F238E27FC236}">
              <a16:creationId xmlns:a16="http://schemas.microsoft.com/office/drawing/2014/main" id="{5ADC09D3-EAAC-4912-85CE-CF1CDB74E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5" name="Picture 1419" descr="spacer">
          <a:extLst>
            <a:ext uri="{FF2B5EF4-FFF2-40B4-BE49-F238E27FC236}">
              <a16:creationId xmlns:a16="http://schemas.microsoft.com/office/drawing/2014/main" id="{56B0F0CB-2F81-43F1-B332-E29E908B5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6" name="Picture 1750" descr="spacer">
          <a:extLst>
            <a:ext uri="{FF2B5EF4-FFF2-40B4-BE49-F238E27FC236}">
              <a16:creationId xmlns:a16="http://schemas.microsoft.com/office/drawing/2014/main" id="{783AE440-4B74-42C4-A81E-893776E8D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7" name="Picture 1751" descr="spacer">
          <a:extLst>
            <a:ext uri="{FF2B5EF4-FFF2-40B4-BE49-F238E27FC236}">
              <a16:creationId xmlns:a16="http://schemas.microsoft.com/office/drawing/2014/main" id="{B30386B3-9DF5-4C64-B5A0-229EF3D54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8" name="Picture 1752" descr="spacer">
          <a:extLst>
            <a:ext uri="{FF2B5EF4-FFF2-40B4-BE49-F238E27FC236}">
              <a16:creationId xmlns:a16="http://schemas.microsoft.com/office/drawing/2014/main" id="{3C099B53-C7B3-496F-AEFD-44D43244C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69" name="Picture 1753" descr="spacer">
          <a:extLst>
            <a:ext uri="{FF2B5EF4-FFF2-40B4-BE49-F238E27FC236}">
              <a16:creationId xmlns:a16="http://schemas.microsoft.com/office/drawing/2014/main" id="{A3F750E5-DA95-4326-B7A7-D44F81845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0" name="Picture 1754" descr="spacer">
          <a:extLst>
            <a:ext uri="{FF2B5EF4-FFF2-40B4-BE49-F238E27FC236}">
              <a16:creationId xmlns:a16="http://schemas.microsoft.com/office/drawing/2014/main" id="{DB0B68D7-EDDF-4929-99AC-2E76BE30F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1" name="Picture 1755" descr="spacer">
          <a:extLst>
            <a:ext uri="{FF2B5EF4-FFF2-40B4-BE49-F238E27FC236}">
              <a16:creationId xmlns:a16="http://schemas.microsoft.com/office/drawing/2014/main" id="{DCC80043-C72B-45BB-B5FE-28C33566B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2" name="Picture 1756" descr="spacer">
          <a:extLst>
            <a:ext uri="{FF2B5EF4-FFF2-40B4-BE49-F238E27FC236}">
              <a16:creationId xmlns:a16="http://schemas.microsoft.com/office/drawing/2014/main" id="{F2E2282C-1C7B-455A-97E3-5E9F7AD22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3" name="Picture 1757" descr="spacer">
          <a:extLst>
            <a:ext uri="{FF2B5EF4-FFF2-40B4-BE49-F238E27FC236}">
              <a16:creationId xmlns:a16="http://schemas.microsoft.com/office/drawing/2014/main" id="{FE0EBB48-ECCE-43BB-BC03-B27A557E5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4" name="Picture 1758" descr="spacer">
          <a:extLst>
            <a:ext uri="{FF2B5EF4-FFF2-40B4-BE49-F238E27FC236}">
              <a16:creationId xmlns:a16="http://schemas.microsoft.com/office/drawing/2014/main" id="{1141E340-F98B-4D81-90AD-AEFAFB4F2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5" name="Picture 1759" descr="spacer">
          <a:extLst>
            <a:ext uri="{FF2B5EF4-FFF2-40B4-BE49-F238E27FC236}">
              <a16:creationId xmlns:a16="http://schemas.microsoft.com/office/drawing/2014/main" id="{FFE7741E-BCC4-4202-B7E3-3552178C5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6" name="Picture 1760" descr="spacer">
          <a:extLst>
            <a:ext uri="{FF2B5EF4-FFF2-40B4-BE49-F238E27FC236}">
              <a16:creationId xmlns:a16="http://schemas.microsoft.com/office/drawing/2014/main" id="{AC171007-596F-4D71-B85B-D34763BA3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7" name="Picture 1761" descr="spacer">
          <a:extLst>
            <a:ext uri="{FF2B5EF4-FFF2-40B4-BE49-F238E27FC236}">
              <a16:creationId xmlns:a16="http://schemas.microsoft.com/office/drawing/2014/main" id="{7411A494-D37A-4271-9F04-A711CF5DB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8" name="Picture 1762" descr="spacer">
          <a:extLst>
            <a:ext uri="{FF2B5EF4-FFF2-40B4-BE49-F238E27FC236}">
              <a16:creationId xmlns:a16="http://schemas.microsoft.com/office/drawing/2014/main" id="{794B6122-6BC6-45BF-9FBF-4E453D6E5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79" name="Picture 1763" descr="spacer">
          <a:extLst>
            <a:ext uri="{FF2B5EF4-FFF2-40B4-BE49-F238E27FC236}">
              <a16:creationId xmlns:a16="http://schemas.microsoft.com/office/drawing/2014/main" id="{E5E47ADF-CD98-4453-8C05-8EE971079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0" name="Picture 1764" descr="spacer">
          <a:extLst>
            <a:ext uri="{FF2B5EF4-FFF2-40B4-BE49-F238E27FC236}">
              <a16:creationId xmlns:a16="http://schemas.microsoft.com/office/drawing/2014/main" id="{17A7D897-2C8A-4ADF-9EBF-41A960688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1" name="Picture 1765" descr="spacer">
          <a:extLst>
            <a:ext uri="{FF2B5EF4-FFF2-40B4-BE49-F238E27FC236}">
              <a16:creationId xmlns:a16="http://schemas.microsoft.com/office/drawing/2014/main" id="{195AFEFE-4A38-498E-B6E6-EF3D3A753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2" name="Picture 7919" descr="spacer">
          <a:extLst>
            <a:ext uri="{FF2B5EF4-FFF2-40B4-BE49-F238E27FC236}">
              <a16:creationId xmlns:a16="http://schemas.microsoft.com/office/drawing/2014/main" id="{4002E935-912D-44EB-A971-E08926F43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3" name="Picture 7920" descr="spacer">
          <a:extLst>
            <a:ext uri="{FF2B5EF4-FFF2-40B4-BE49-F238E27FC236}">
              <a16:creationId xmlns:a16="http://schemas.microsoft.com/office/drawing/2014/main" id="{453CF3D3-019C-4835-8CE8-E2222CE67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4" name="Picture 7921" descr="spacer">
          <a:extLst>
            <a:ext uri="{FF2B5EF4-FFF2-40B4-BE49-F238E27FC236}">
              <a16:creationId xmlns:a16="http://schemas.microsoft.com/office/drawing/2014/main" id="{86F3557B-6BE8-4898-85A0-DBF245312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5" name="Picture 7922" descr="spacer">
          <a:extLst>
            <a:ext uri="{FF2B5EF4-FFF2-40B4-BE49-F238E27FC236}">
              <a16:creationId xmlns:a16="http://schemas.microsoft.com/office/drawing/2014/main" id="{2CC7D9E4-2CCB-45B8-9CD4-AB4884304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6" name="Picture 7923" descr="spacer">
          <a:extLst>
            <a:ext uri="{FF2B5EF4-FFF2-40B4-BE49-F238E27FC236}">
              <a16:creationId xmlns:a16="http://schemas.microsoft.com/office/drawing/2014/main" id="{74E73901-3030-4903-B75C-162C5F95C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7" name="Picture 7924" descr="spacer">
          <a:extLst>
            <a:ext uri="{FF2B5EF4-FFF2-40B4-BE49-F238E27FC236}">
              <a16:creationId xmlns:a16="http://schemas.microsoft.com/office/drawing/2014/main" id="{017C806D-45CF-43D2-ACF4-5C01C8029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8" name="Picture 1252" descr="spacer">
          <a:extLst>
            <a:ext uri="{FF2B5EF4-FFF2-40B4-BE49-F238E27FC236}">
              <a16:creationId xmlns:a16="http://schemas.microsoft.com/office/drawing/2014/main" id="{6345EA18-1D3D-488A-90F9-AD6C96CB6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189" name="Picture 1253" descr="spacer">
          <a:extLst>
            <a:ext uri="{FF2B5EF4-FFF2-40B4-BE49-F238E27FC236}">
              <a16:creationId xmlns:a16="http://schemas.microsoft.com/office/drawing/2014/main" id="{24338607-FDDD-43E8-AD07-C54E20625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0" name="Picture 1406" descr="spacer">
          <a:extLst>
            <a:ext uri="{FF2B5EF4-FFF2-40B4-BE49-F238E27FC236}">
              <a16:creationId xmlns:a16="http://schemas.microsoft.com/office/drawing/2014/main" id="{0BC1E54E-9A9E-4E4A-9636-785DDCAEB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1" name="Picture 1407" descr="spacer">
          <a:extLst>
            <a:ext uri="{FF2B5EF4-FFF2-40B4-BE49-F238E27FC236}">
              <a16:creationId xmlns:a16="http://schemas.microsoft.com/office/drawing/2014/main" id="{F80E01FC-FB43-49DD-BFF6-F84925A37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2" name="Picture 1418" descr="spacer">
          <a:extLst>
            <a:ext uri="{FF2B5EF4-FFF2-40B4-BE49-F238E27FC236}">
              <a16:creationId xmlns:a16="http://schemas.microsoft.com/office/drawing/2014/main" id="{DDFA6F3D-B80B-46CD-BCE2-2A7FA40F7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3" name="Picture 1419" descr="spacer">
          <a:extLst>
            <a:ext uri="{FF2B5EF4-FFF2-40B4-BE49-F238E27FC236}">
              <a16:creationId xmlns:a16="http://schemas.microsoft.com/office/drawing/2014/main" id="{267761EF-F8AC-45D6-AC0F-2F183A04E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4" name="Picture 1750" descr="spacer">
          <a:extLst>
            <a:ext uri="{FF2B5EF4-FFF2-40B4-BE49-F238E27FC236}">
              <a16:creationId xmlns:a16="http://schemas.microsoft.com/office/drawing/2014/main" id="{3C7617D7-6231-42B6-BD74-02EA4A617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5" name="Picture 1751" descr="spacer">
          <a:extLst>
            <a:ext uri="{FF2B5EF4-FFF2-40B4-BE49-F238E27FC236}">
              <a16:creationId xmlns:a16="http://schemas.microsoft.com/office/drawing/2014/main" id="{04B1DE78-7029-4F1E-B5C3-CBB6A111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6" name="Picture 1752" descr="spacer">
          <a:extLst>
            <a:ext uri="{FF2B5EF4-FFF2-40B4-BE49-F238E27FC236}">
              <a16:creationId xmlns:a16="http://schemas.microsoft.com/office/drawing/2014/main" id="{56C27CF6-F1B6-4F49-AABD-384F96689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7" name="Picture 1753" descr="spacer">
          <a:extLst>
            <a:ext uri="{FF2B5EF4-FFF2-40B4-BE49-F238E27FC236}">
              <a16:creationId xmlns:a16="http://schemas.microsoft.com/office/drawing/2014/main" id="{6C244DF0-F1B3-493E-BC12-0DF32351B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8" name="Picture 1754" descr="spacer">
          <a:extLst>
            <a:ext uri="{FF2B5EF4-FFF2-40B4-BE49-F238E27FC236}">
              <a16:creationId xmlns:a16="http://schemas.microsoft.com/office/drawing/2014/main" id="{665E1905-6BEF-4F5A-9BDD-0B1F1AD14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199" name="Picture 1755" descr="spacer">
          <a:extLst>
            <a:ext uri="{FF2B5EF4-FFF2-40B4-BE49-F238E27FC236}">
              <a16:creationId xmlns:a16="http://schemas.microsoft.com/office/drawing/2014/main" id="{FE401CA1-9CC9-442D-A3B8-46940B34E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0" name="Picture 1756" descr="spacer">
          <a:extLst>
            <a:ext uri="{FF2B5EF4-FFF2-40B4-BE49-F238E27FC236}">
              <a16:creationId xmlns:a16="http://schemas.microsoft.com/office/drawing/2014/main" id="{11DC6DA0-E48A-463F-B95A-35D08688D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1" name="Picture 1757" descr="spacer">
          <a:extLst>
            <a:ext uri="{FF2B5EF4-FFF2-40B4-BE49-F238E27FC236}">
              <a16:creationId xmlns:a16="http://schemas.microsoft.com/office/drawing/2014/main" id="{888281E1-2739-40B1-8581-1FDB60962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2" name="Picture 1758" descr="spacer">
          <a:extLst>
            <a:ext uri="{FF2B5EF4-FFF2-40B4-BE49-F238E27FC236}">
              <a16:creationId xmlns:a16="http://schemas.microsoft.com/office/drawing/2014/main" id="{C1C135A6-C8CC-4053-84CF-8D3EDBB88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3" name="Picture 1759" descr="spacer">
          <a:extLst>
            <a:ext uri="{FF2B5EF4-FFF2-40B4-BE49-F238E27FC236}">
              <a16:creationId xmlns:a16="http://schemas.microsoft.com/office/drawing/2014/main" id="{11305FAB-4750-493A-A532-7ED2F859B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4" name="Picture 1760" descr="spacer">
          <a:extLst>
            <a:ext uri="{FF2B5EF4-FFF2-40B4-BE49-F238E27FC236}">
              <a16:creationId xmlns:a16="http://schemas.microsoft.com/office/drawing/2014/main" id="{7AA52F44-1B59-4F41-A450-0A5E7F4C3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5" name="Picture 1761" descr="spacer">
          <a:extLst>
            <a:ext uri="{FF2B5EF4-FFF2-40B4-BE49-F238E27FC236}">
              <a16:creationId xmlns:a16="http://schemas.microsoft.com/office/drawing/2014/main" id="{CFA72669-22CC-45FF-A3F5-10F72FC7E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6" name="Picture 1762" descr="spacer">
          <a:extLst>
            <a:ext uri="{FF2B5EF4-FFF2-40B4-BE49-F238E27FC236}">
              <a16:creationId xmlns:a16="http://schemas.microsoft.com/office/drawing/2014/main" id="{5FB582E7-0976-47D9-986B-EFCE6D7D0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7" name="Picture 1763" descr="spacer">
          <a:extLst>
            <a:ext uri="{FF2B5EF4-FFF2-40B4-BE49-F238E27FC236}">
              <a16:creationId xmlns:a16="http://schemas.microsoft.com/office/drawing/2014/main" id="{28F2E7F1-8693-47EE-852D-A49039F7F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8" name="Picture 1764" descr="spacer">
          <a:extLst>
            <a:ext uri="{FF2B5EF4-FFF2-40B4-BE49-F238E27FC236}">
              <a16:creationId xmlns:a16="http://schemas.microsoft.com/office/drawing/2014/main" id="{A4F37327-680E-4103-8C3C-D4817D80C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09" name="Picture 1765" descr="spacer">
          <a:extLst>
            <a:ext uri="{FF2B5EF4-FFF2-40B4-BE49-F238E27FC236}">
              <a16:creationId xmlns:a16="http://schemas.microsoft.com/office/drawing/2014/main" id="{B2434BA4-57A6-431C-A38F-BE185BAC1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0" name="Picture 7919" descr="spacer">
          <a:extLst>
            <a:ext uri="{FF2B5EF4-FFF2-40B4-BE49-F238E27FC236}">
              <a16:creationId xmlns:a16="http://schemas.microsoft.com/office/drawing/2014/main" id="{285354B9-020B-4BCA-A98D-3FD47CC5E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1" name="Picture 7920" descr="spacer">
          <a:extLst>
            <a:ext uri="{FF2B5EF4-FFF2-40B4-BE49-F238E27FC236}">
              <a16:creationId xmlns:a16="http://schemas.microsoft.com/office/drawing/2014/main" id="{EA79164B-FEC9-4A89-9AC9-EB7ED387A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2" name="Picture 7921" descr="spacer">
          <a:extLst>
            <a:ext uri="{FF2B5EF4-FFF2-40B4-BE49-F238E27FC236}">
              <a16:creationId xmlns:a16="http://schemas.microsoft.com/office/drawing/2014/main" id="{0AFB3050-86E2-4BA9-A114-34F656532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3" name="Picture 7922" descr="spacer">
          <a:extLst>
            <a:ext uri="{FF2B5EF4-FFF2-40B4-BE49-F238E27FC236}">
              <a16:creationId xmlns:a16="http://schemas.microsoft.com/office/drawing/2014/main" id="{FF6655D1-37E4-40C7-95BD-482D68C2E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4" name="Picture 7923" descr="spacer">
          <a:extLst>
            <a:ext uri="{FF2B5EF4-FFF2-40B4-BE49-F238E27FC236}">
              <a16:creationId xmlns:a16="http://schemas.microsoft.com/office/drawing/2014/main" id="{8FF943E8-33AD-43A0-AD93-85FEED97F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5" name="Picture 7924" descr="spacer">
          <a:extLst>
            <a:ext uri="{FF2B5EF4-FFF2-40B4-BE49-F238E27FC236}">
              <a16:creationId xmlns:a16="http://schemas.microsoft.com/office/drawing/2014/main" id="{BED7BF25-374B-4862-B664-2AF9C3CE2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6" name="Picture 1252" descr="spacer">
          <a:extLst>
            <a:ext uri="{FF2B5EF4-FFF2-40B4-BE49-F238E27FC236}">
              <a16:creationId xmlns:a16="http://schemas.microsoft.com/office/drawing/2014/main" id="{B2D6D843-D872-4C64-8721-021242B2C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7" name="Picture 1253" descr="spacer">
          <a:extLst>
            <a:ext uri="{FF2B5EF4-FFF2-40B4-BE49-F238E27FC236}">
              <a16:creationId xmlns:a16="http://schemas.microsoft.com/office/drawing/2014/main" id="{2554F0B9-73DD-4C96-95DE-26A1DB9B3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8" name="Picture 1406" descr="spacer">
          <a:extLst>
            <a:ext uri="{FF2B5EF4-FFF2-40B4-BE49-F238E27FC236}">
              <a16:creationId xmlns:a16="http://schemas.microsoft.com/office/drawing/2014/main" id="{40EE36E7-D944-4175-997D-2204D5987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19" name="Picture 1407" descr="spacer">
          <a:extLst>
            <a:ext uri="{FF2B5EF4-FFF2-40B4-BE49-F238E27FC236}">
              <a16:creationId xmlns:a16="http://schemas.microsoft.com/office/drawing/2014/main" id="{80355424-7394-4631-B0FE-374A7FF3F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0" name="Picture 1418" descr="spacer">
          <a:extLst>
            <a:ext uri="{FF2B5EF4-FFF2-40B4-BE49-F238E27FC236}">
              <a16:creationId xmlns:a16="http://schemas.microsoft.com/office/drawing/2014/main" id="{61279C61-E036-40FF-9DA9-02BC3D4F3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1" name="Picture 1419" descr="spacer">
          <a:extLst>
            <a:ext uri="{FF2B5EF4-FFF2-40B4-BE49-F238E27FC236}">
              <a16:creationId xmlns:a16="http://schemas.microsoft.com/office/drawing/2014/main" id="{A5EF5CCD-8701-4949-B1D5-9C09718FD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2" name="Picture 1750" descr="spacer">
          <a:extLst>
            <a:ext uri="{FF2B5EF4-FFF2-40B4-BE49-F238E27FC236}">
              <a16:creationId xmlns:a16="http://schemas.microsoft.com/office/drawing/2014/main" id="{C42893A1-B8C9-4622-810C-09D13F4A3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3" name="Picture 1751" descr="spacer">
          <a:extLst>
            <a:ext uri="{FF2B5EF4-FFF2-40B4-BE49-F238E27FC236}">
              <a16:creationId xmlns:a16="http://schemas.microsoft.com/office/drawing/2014/main" id="{7E49A49B-DA65-4459-816B-4B8C66E28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4" name="Picture 1752" descr="spacer">
          <a:extLst>
            <a:ext uri="{FF2B5EF4-FFF2-40B4-BE49-F238E27FC236}">
              <a16:creationId xmlns:a16="http://schemas.microsoft.com/office/drawing/2014/main" id="{61EAB61E-4EF7-4251-80D3-139BC3C16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5" name="Picture 1753" descr="spacer">
          <a:extLst>
            <a:ext uri="{FF2B5EF4-FFF2-40B4-BE49-F238E27FC236}">
              <a16:creationId xmlns:a16="http://schemas.microsoft.com/office/drawing/2014/main" id="{49C14C3A-3A7D-4C91-B0EF-C78E240A9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6" name="Picture 1754" descr="spacer">
          <a:extLst>
            <a:ext uri="{FF2B5EF4-FFF2-40B4-BE49-F238E27FC236}">
              <a16:creationId xmlns:a16="http://schemas.microsoft.com/office/drawing/2014/main" id="{37AEC719-43B4-44BD-847B-45F428F9D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7" name="Picture 1755" descr="spacer">
          <a:extLst>
            <a:ext uri="{FF2B5EF4-FFF2-40B4-BE49-F238E27FC236}">
              <a16:creationId xmlns:a16="http://schemas.microsoft.com/office/drawing/2014/main" id="{6A03A05A-FCE0-4277-90A9-93ED9C9B5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8" name="Picture 1756" descr="spacer">
          <a:extLst>
            <a:ext uri="{FF2B5EF4-FFF2-40B4-BE49-F238E27FC236}">
              <a16:creationId xmlns:a16="http://schemas.microsoft.com/office/drawing/2014/main" id="{461E896E-0890-4EA5-AE8D-2C0203823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29" name="Picture 1757" descr="spacer">
          <a:extLst>
            <a:ext uri="{FF2B5EF4-FFF2-40B4-BE49-F238E27FC236}">
              <a16:creationId xmlns:a16="http://schemas.microsoft.com/office/drawing/2014/main" id="{B3FE1669-2AA3-40E0-BF60-9D6E656CE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0" name="Picture 1758" descr="spacer">
          <a:extLst>
            <a:ext uri="{FF2B5EF4-FFF2-40B4-BE49-F238E27FC236}">
              <a16:creationId xmlns:a16="http://schemas.microsoft.com/office/drawing/2014/main" id="{0B40C833-8F1A-4927-B21A-33920A60C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1" name="Picture 1759" descr="spacer">
          <a:extLst>
            <a:ext uri="{FF2B5EF4-FFF2-40B4-BE49-F238E27FC236}">
              <a16:creationId xmlns:a16="http://schemas.microsoft.com/office/drawing/2014/main" id="{64B793D9-5312-499E-A4AB-AF5161CA2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2" name="Picture 1760" descr="spacer">
          <a:extLst>
            <a:ext uri="{FF2B5EF4-FFF2-40B4-BE49-F238E27FC236}">
              <a16:creationId xmlns:a16="http://schemas.microsoft.com/office/drawing/2014/main" id="{631ACE71-71FD-46E4-B0C2-5FD503327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3" name="Picture 1761" descr="spacer">
          <a:extLst>
            <a:ext uri="{FF2B5EF4-FFF2-40B4-BE49-F238E27FC236}">
              <a16:creationId xmlns:a16="http://schemas.microsoft.com/office/drawing/2014/main" id="{839C386F-3A71-4CAC-9F34-D3A1395A1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4" name="Picture 1762" descr="spacer">
          <a:extLst>
            <a:ext uri="{FF2B5EF4-FFF2-40B4-BE49-F238E27FC236}">
              <a16:creationId xmlns:a16="http://schemas.microsoft.com/office/drawing/2014/main" id="{FAD36354-C763-494A-95AB-72CA07320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5" name="Picture 1763" descr="spacer">
          <a:extLst>
            <a:ext uri="{FF2B5EF4-FFF2-40B4-BE49-F238E27FC236}">
              <a16:creationId xmlns:a16="http://schemas.microsoft.com/office/drawing/2014/main" id="{1DA49F60-5762-491E-88FD-8A4532C69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6" name="Picture 1764" descr="spacer">
          <a:extLst>
            <a:ext uri="{FF2B5EF4-FFF2-40B4-BE49-F238E27FC236}">
              <a16:creationId xmlns:a16="http://schemas.microsoft.com/office/drawing/2014/main" id="{48C41A8C-F33E-4A71-8EB7-5A3A1AA12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7" name="Picture 1765" descr="spacer">
          <a:extLst>
            <a:ext uri="{FF2B5EF4-FFF2-40B4-BE49-F238E27FC236}">
              <a16:creationId xmlns:a16="http://schemas.microsoft.com/office/drawing/2014/main" id="{251AF5FF-E6E1-490F-9A54-E04A452EC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8" name="Picture 7919" descr="spacer">
          <a:extLst>
            <a:ext uri="{FF2B5EF4-FFF2-40B4-BE49-F238E27FC236}">
              <a16:creationId xmlns:a16="http://schemas.microsoft.com/office/drawing/2014/main" id="{683BAB58-AE22-44DF-9AAD-014BD96C6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39" name="Picture 7920" descr="spacer">
          <a:extLst>
            <a:ext uri="{FF2B5EF4-FFF2-40B4-BE49-F238E27FC236}">
              <a16:creationId xmlns:a16="http://schemas.microsoft.com/office/drawing/2014/main" id="{EEF9321D-2966-40C0-97F1-7B7E1186A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40" name="Picture 7921" descr="spacer">
          <a:extLst>
            <a:ext uri="{FF2B5EF4-FFF2-40B4-BE49-F238E27FC236}">
              <a16:creationId xmlns:a16="http://schemas.microsoft.com/office/drawing/2014/main" id="{601A0E95-DAED-49F9-8045-08B27FB6D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41" name="Picture 7922" descr="spacer">
          <a:extLst>
            <a:ext uri="{FF2B5EF4-FFF2-40B4-BE49-F238E27FC236}">
              <a16:creationId xmlns:a16="http://schemas.microsoft.com/office/drawing/2014/main" id="{CDEE815B-F23A-417D-A7D6-E8B1E647C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42" name="Picture 7923" descr="spacer">
          <a:extLst>
            <a:ext uri="{FF2B5EF4-FFF2-40B4-BE49-F238E27FC236}">
              <a16:creationId xmlns:a16="http://schemas.microsoft.com/office/drawing/2014/main" id="{8F630595-8CBF-46EA-9DD9-F4C191ECE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43" name="Picture 7924" descr="spacer">
          <a:extLst>
            <a:ext uri="{FF2B5EF4-FFF2-40B4-BE49-F238E27FC236}">
              <a16:creationId xmlns:a16="http://schemas.microsoft.com/office/drawing/2014/main" id="{974D8460-DD7B-48DC-812A-C8947E185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44" name="Picture 1252" descr="spacer">
          <a:extLst>
            <a:ext uri="{FF2B5EF4-FFF2-40B4-BE49-F238E27FC236}">
              <a16:creationId xmlns:a16="http://schemas.microsoft.com/office/drawing/2014/main" id="{027B5CFA-D54E-4A45-A6A1-753DAEE71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245" name="Picture 1253" descr="spacer">
          <a:extLst>
            <a:ext uri="{FF2B5EF4-FFF2-40B4-BE49-F238E27FC236}">
              <a16:creationId xmlns:a16="http://schemas.microsoft.com/office/drawing/2014/main" id="{8BAACCBE-BBF9-41A8-A711-446132252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7713535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46" name="Picture 1406" descr="spacer">
          <a:extLst>
            <a:ext uri="{FF2B5EF4-FFF2-40B4-BE49-F238E27FC236}">
              <a16:creationId xmlns:a16="http://schemas.microsoft.com/office/drawing/2014/main" id="{517CBBE7-BB9A-463C-B76A-A4D05FE97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47" name="Picture 1407" descr="spacer">
          <a:extLst>
            <a:ext uri="{FF2B5EF4-FFF2-40B4-BE49-F238E27FC236}">
              <a16:creationId xmlns:a16="http://schemas.microsoft.com/office/drawing/2014/main" id="{FA479B00-F10F-40FF-8EA3-E260C2A74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48" name="Picture 1418" descr="spacer">
          <a:extLst>
            <a:ext uri="{FF2B5EF4-FFF2-40B4-BE49-F238E27FC236}">
              <a16:creationId xmlns:a16="http://schemas.microsoft.com/office/drawing/2014/main" id="{B1094830-967F-4D20-89DE-A5B7AE2E5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49" name="Picture 1419" descr="spacer">
          <a:extLst>
            <a:ext uri="{FF2B5EF4-FFF2-40B4-BE49-F238E27FC236}">
              <a16:creationId xmlns:a16="http://schemas.microsoft.com/office/drawing/2014/main" id="{2BF7E69E-3F2C-493F-B297-941FE77B7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0" name="Picture 1750" descr="spacer">
          <a:extLst>
            <a:ext uri="{FF2B5EF4-FFF2-40B4-BE49-F238E27FC236}">
              <a16:creationId xmlns:a16="http://schemas.microsoft.com/office/drawing/2014/main" id="{E3858FE0-8B37-4073-A000-1DC404CA9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1" name="Picture 1751" descr="spacer">
          <a:extLst>
            <a:ext uri="{FF2B5EF4-FFF2-40B4-BE49-F238E27FC236}">
              <a16:creationId xmlns:a16="http://schemas.microsoft.com/office/drawing/2014/main" id="{20AD1216-705F-4DB4-9831-71D6E09CF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2" name="Picture 1752" descr="spacer">
          <a:extLst>
            <a:ext uri="{FF2B5EF4-FFF2-40B4-BE49-F238E27FC236}">
              <a16:creationId xmlns:a16="http://schemas.microsoft.com/office/drawing/2014/main" id="{2B25B5AE-AFAE-46C2-B08D-AAEA2B831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3" name="Picture 1753" descr="spacer">
          <a:extLst>
            <a:ext uri="{FF2B5EF4-FFF2-40B4-BE49-F238E27FC236}">
              <a16:creationId xmlns:a16="http://schemas.microsoft.com/office/drawing/2014/main" id="{C9282B54-825B-4C89-BB9F-FFD8B82BE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4" name="Picture 1754" descr="spacer">
          <a:extLst>
            <a:ext uri="{FF2B5EF4-FFF2-40B4-BE49-F238E27FC236}">
              <a16:creationId xmlns:a16="http://schemas.microsoft.com/office/drawing/2014/main" id="{C28AD175-D63D-42EB-B89A-9B7486D98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5" name="Picture 1755" descr="spacer">
          <a:extLst>
            <a:ext uri="{FF2B5EF4-FFF2-40B4-BE49-F238E27FC236}">
              <a16:creationId xmlns:a16="http://schemas.microsoft.com/office/drawing/2014/main" id="{1A93DF1B-8E2C-46D5-BB3D-13757DBDC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6" name="Picture 1756" descr="spacer">
          <a:extLst>
            <a:ext uri="{FF2B5EF4-FFF2-40B4-BE49-F238E27FC236}">
              <a16:creationId xmlns:a16="http://schemas.microsoft.com/office/drawing/2014/main" id="{789B4897-BF70-40DE-AFE7-1A86CE28C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7" name="Picture 1757" descr="spacer">
          <a:extLst>
            <a:ext uri="{FF2B5EF4-FFF2-40B4-BE49-F238E27FC236}">
              <a16:creationId xmlns:a16="http://schemas.microsoft.com/office/drawing/2014/main" id="{1A094B1D-5223-4F6F-829A-E43CBE45B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8" name="Picture 1758" descr="spacer">
          <a:extLst>
            <a:ext uri="{FF2B5EF4-FFF2-40B4-BE49-F238E27FC236}">
              <a16:creationId xmlns:a16="http://schemas.microsoft.com/office/drawing/2014/main" id="{ACADD8B8-38C9-4D62-B856-EEEEE75AB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59" name="Picture 1759" descr="spacer">
          <a:extLst>
            <a:ext uri="{FF2B5EF4-FFF2-40B4-BE49-F238E27FC236}">
              <a16:creationId xmlns:a16="http://schemas.microsoft.com/office/drawing/2014/main" id="{F7EE16FE-5D9C-4DBF-9F2D-1365997D5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0" name="Picture 1760" descr="spacer">
          <a:extLst>
            <a:ext uri="{FF2B5EF4-FFF2-40B4-BE49-F238E27FC236}">
              <a16:creationId xmlns:a16="http://schemas.microsoft.com/office/drawing/2014/main" id="{384C5C34-00FF-452B-A558-E993235D9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1" name="Picture 1761" descr="spacer">
          <a:extLst>
            <a:ext uri="{FF2B5EF4-FFF2-40B4-BE49-F238E27FC236}">
              <a16:creationId xmlns:a16="http://schemas.microsoft.com/office/drawing/2014/main" id="{C55537F0-0AE2-4252-ADB8-7BBA029EA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2" name="Picture 1762" descr="spacer">
          <a:extLst>
            <a:ext uri="{FF2B5EF4-FFF2-40B4-BE49-F238E27FC236}">
              <a16:creationId xmlns:a16="http://schemas.microsoft.com/office/drawing/2014/main" id="{3B26781A-7E9E-4F1F-A333-4E04B3BE1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3" name="Picture 1763" descr="spacer">
          <a:extLst>
            <a:ext uri="{FF2B5EF4-FFF2-40B4-BE49-F238E27FC236}">
              <a16:creationId xmlns:a16="http://schemas.microsoft.com/office/drawing/2014/main" id="{E5B1B8C7-996A-419A-90B2-B30C98B29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4" name="Picture 1764" descr="spacer">
          <a:extLst>
            <a:ext uri="{FF2B5EF4-FFF2-40B4-BE49-F238E27FC236}">
              <a16:creationId xmlns:a16="http://schemas.microsoft.com/office/drawing/2014/main" id="{00CCB3E1-453D-4236-B360-D7BC79EFB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5" name="Picture 1765" descr="spacer">
          <a:extLst>
            <a:ext uri="{FF2B5EF4-FFF2-40B4-BE49-F238E27FC236}">
              <a16:creationId xmlns:a16="http://schemas.microsoft.com/office/drawing/2014/main" id="{2D4EEBB0-1513-4014-BE45-C9C2E0B47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6" name="Picture 7919" descr="spacer">
          <a:extLst>
            <a:ext uri="{FF2B5EF4-FFF2-40B4-BE49-F238E27FC236}">
              <a16:creationId xmlns:a16="http://schemas.microsoft.com/office/drawing/2014/main" id="{0543ADD7-AA94-449E-BAC0-3905B15D4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7" name="Picture 7920" descr="spacer">
          <a:extLst>
            <a:ext uri="{FF2B5EF4-FFF2-40B4-BE49-F238E27FC236}">
              <a16:creationId xmlns:a16="http://schemas.microsoft.com/office/drawing/2014/main" id="{55AD620A-C1C7-4CA1-A7B7-57D4BEB99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8" name="Picture 7921" descr="spacer">
          <a:extLst>
            <a:ext uri="{FF2B5EF4-FFF2-40B4-BE49-F238E27FC236}">
              <a16:creationId xmlns:a16="http://schemas.microsoft.com/office/drawing/2014/main" id="{F55775A7-06B2-4E83-B22D-020A7BB61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69" name="Picture 7922" descr="spacer">
          <a:extLst>
            <a:ext uri="{FF2B5EF4-FFF2-40B4-BE49-F238E27FC236}">
              <a16:creationId xmlns:a16="http://schemas.microsoft.com/office/drawing/2014/main" id="{CA86CED6-3904-4F59-BA81-B5EFCA781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0" name="Picture 7923" descr="spacer">
          <a:extLst>
            <a:ext uri="{FF2B5EF4-FFF2-40B4-BE49-F238E27FC236}">
              <a16:creationId xmlns:a16="http://schemas.microsoft.com/office/drawing/2014/main" id="{E44DCD86-4F65-4C4E-9652-C4F6B7C00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1" name="Picture 7924" descr="spacer">
          <a:extLst>
            <a:ext uri="{FF2B5EF4-FFF2-40B4-BE49-F238E27FC236}">
              <a16:creationId xmlns:a16="http://schemas.microsoft.com/office/drawing/2014/main" id="{E1CDC7F5-BB36-42F2-8F63-B3306CD1B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2" name="Picture 1252" descr="spacer">
          <a:extLst>
            <a:ext uri="{FF2B5EF4-FFF2-40B4-BE49-F238E27FC236}">
              <a16:creationId xmlns:a16="http://schemas.microsoft.com/office/drawing/2014/main" id="{50A04326-0FCE-4E5F-910D-C16D108C1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3" name="Picture 1253" descr="spacer">
          <a:extLst>
            <a:ext uri="{FF2B5EF4-FFF2-40B4-BE49-F238E27FC236}">
              <a16:creationId xmlns:a16="http://schemas.microsoft.com/office/drawing/2014/main" id="{23A89990-CECB-483C-A654-D16FB662D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4" name="Picture 1406" descr="spacer">
          <a:extLst>
            <a:ext uri="{FF2B5EF4-FFF2-40B4-BE49-F238E27FC236}">
              <a16:creationId xmlns:a16="http://schemas.microsoft.com/office/drawing/2014/main" id="{F00055A5-CDEB-419F-841A-0356FC6F2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5" name="Picture 1407" descr="spacer">
          <a:extLst>
            <a:ext uri="{FF2B5EF4-FFF2-40B4-BE49-F238E27FC236}">
              <a16:creationId xmlns:a16="http://schemas.microsoft.com/office/drawing/2014/main" id="{5A85CA52-5E25-4F01-951C-161CDE225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6" name="Picture 1418" descr="spacer">
          <a:extLst>
            <a:ext uri="{FF2B5EF4-FFF2-40B4-BE49-F238E27FC236}">
              <a16:creationId xmlns:a16="http://schemas.microsoft.com/office/drawing/2014/main" id="{8F4A3017-DC08-4DEE-AA2E-253146880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7" name="Picture 1419" descr="spacer">
          <a:extLst>
            <a:ext uri="{FF2B5EF4-FFF2-40B4-BE49-F238E27FC236}">
              <a16:creationId xmlns:a16="http://schemas.microsoft.com/office/drawing/2014/main" id="{D4E528D9-9C3A-4E79-B6DD-0D4AD8E79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8" name="Picture 1750" descr="spacer">
          <a:extLst>
            <a:ext uri="{FF2B5EF4-FFF2-40B4-BE49-F238E27FC236}">
              <a16:creationId xmlns:a16="http://schemas.microsoft.com/office/drawing/2014/main" id="{2B373E84-655C-4ED6-A047-47984EF77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79" name="Picture 1751" descr="spacer">
          <a:extLst>
            <a:ext uri="{FF2B5EF4-FFF2-40B4-BE49-F238E27FC236}">
              <a16:creationId xmlns:a16="http://schemas.microsoft.com/office/drawing/2014/main" id="{FF43EAF9-3B28-428C-91A5-83F6E7579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0" name="Picture 1752" descr="spacer">
          <a:extLst>
            <a:ext uri="{FF2B5EF4-FFF2-40B4-BE49-F238E27FC236}">
              <a16:creationId xmlns:a16="http://schemas.microsoft.com/office/drawing/2014/main" id="{B84D98C6-09D7-423C-88AF-08824A110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1" name="Picture 1753" descr="spacer">
          <a:extLst>
            <a:ext uri="{FF2B5EF4-FFF2-40B4-BE49-F238E27FC236}">
              <a16:creationId xmlns:a16="http://schemas.microsoft.com/office/drawing/2014/main" id="{8B502B6B-E062-48FD-BBEE-FE27FE504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2" name="Picture 1754" descr="spacer">
          <a:extLst>
            <a:ext uri="{FF2B5EF4-FFF2-40B4-BE49-F238E27FC236}">
              <a16:creationId xmlns:a16="http://schemas.microsoft.com/office/drawing/2014/main" id="{17D40277-1020-4190-9619-F548E882F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3" name="Picture 1755" descr="spacer">
          <a:extLst>
            <a:ext uri="{FF2B5EF4-FFF2-40B4-BE49-F238E27FC236}">
              <a16:creationId xmlns:a16="http://schemas.microsoft.com/office/drawing/2014/main" id="{0E89C340-392B-45B4-AE6D-97755BC3C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4" name="Picture 1756" descr="spacer">
          <a:extLst>
            <a:ext uri="{FF2B5EF4-FFF2-40B4-BE49-F238E27FC236}">
              <a16:creationId xmlns:a16="http://schemas.microsoft.com/office/drawing/2014/main" id="{7C310F86-442B-4E2B-B254-8CC5C76BB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5" name="Picture 1757" descr="spacer">
          <a:extLst>
            <a:ext uri="{FF2B5EF4-FFF2-40B4-BE49-F238E27FC236}">
              <a16:creationId xmlns:a16="http://schemas.microsoft.com/office/drawing/2014/main" id="{63867CC4-1B24-4E49-9541-4721B694D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6" name="Picture 1758" descr="spacer">
          <a:extLst>
            <a:ext uri="{FF2B5EF4-FFF2-40B4-BE49-F238E27FC236}">
              <a16:creationId xmlns:a16="http://schemas.microsoft.com/office/drawing/2014/main" id="{D23F97FD-4DDB-441A-A15E-8FA1BE645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7" name="Picture 1759" descr="spacer">
          <a:extLst>
            <a:ext uri="{FF2B5EF4-FFF2-40B4-BE49-F238E27FC236}">
              <a16:creationId xmlns:a16="http://schemas.microsoft.com/office/drawing/2014/main" id="{B525F406-E08C-4A2D-B4EC-ED423DC54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8" name="Picture 1760" descr="spacer">
          <a:extLst>
            <a:ext uri="{FF2B5EF4-FFF2-40B4-BE49-F238E27FC236}">
              <a16:creationId xmlns:a16="http://schemas.microsoft.com/office/drawing/2014/main" id="{D3F1C13C-6F78-4293-884C-9AB01E181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89" name="Picture 1761" descr="spacer">
          <a:extLst>
            <a:ext uri="{FF2B5EF4-FFF2-40B4-BE49-F238E27FC236}">
              <a16:creationId xmlns:a16="http://schemas.microsoft.com/office/drawing/2014/main" id="{B51B7A07-E268-42AD-B8CC-DD8CBE5EC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0" name="Picture 1762" descr="spacer">
          <a:extLst>
            <a:ext uri="{FF2B5EF4-FFF2-40B4-BE49-F238E27FC236}">
              <a16:creationId xmlns:a16="http://schemas.microsoft.com/office/drawing/2014/main" id="{1FAE5F75-DD7D-44AD-BA2E-210574F2C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1" name="Picture 1763" descr="spacer">
          <a:extLst>
            <a:ext uri="{FF2B5EF4-FFF2-40B4-BE49-F238E27FC236}">
              <a16:creationId xmlns:a16="http://schemas.microsoft.com/office/drawing/2014/main" id="{C9CDD600-0F42-49B7-8BFD-5C1A13E6C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2" name="Picture 1764" descr="spacer">
          <a:extLst>
            <a:ext uri="{FF2B5EF4-FFF2-40B4-BE49-F238E27FC236}">
              <a16:creationId xmlns:a16="http://schemas.microsoft.com/office/drawing/2014/main" id="{7EB8D928-5234-4E21-986F-E4BAC501F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3" name="Picture 1765" descr="spacer">
          <a:extLst>
            <a:ext uri="{FF2B5EF4-FFF2-40B4-BE49-F238E27FC236}">
              <a16:creationId xmlns:a16="http://schemas.microsoft.com/office/drawing/2014/main" id="{6EDC11E1-9C52-4E70-892D-4CD304E6B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4" name="Picture 7919" descr="spacer">
          <a:extLst>
            <a:ext uri="{FF2B5EF4-FFF2-40B4-BE49-F238E27FC236}">
              <a16:creationId xmlns:a16="http://schemas.microsoft.com/office/drawing/2014/main" id="{2F67E3F7-19CD-4DC1-8D8F-023797D20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5" name="Picture 7920" descr="spacer">
          <a:extLst>
            <a:ext uri="{FF2B5EF4-FFF2-40B4-BE49-F238E27FC236}">
              <a16:creationId xmlns:a16="http://schemas.microsoft.com/office/drawing/2014/main" id="{1B66C3E6-98F3-4FB0-A09F-4A4CA5299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6" name="Picture 7921" descr="spacer">
          <a:extLst>
            <a:ext uri="{FF2B5EF4-FFF2-40B4-BE49-F238E27FC236}">
              <a16:creationId xmlns:a16="http://schemas.microsoft.com/office/drawing/2014/main" id="{F0AF0B1C-733B-47E5-B7CC-ACC7A1493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7" name="Picture 7922" descr="spacer">
          <a:extLst>
            <a:ext uri="{FF2B5EF4-FFF2-40B4-BE49-F238E27FC236}">
              <a16:creationId xmlns:a16="http://schemas.microsoft.com/office/drawing/2014/main" id="{18D689FF-4952-4D58-985B-F184BC8BE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8" name="Picture 7923" descr="spacer">
          <a:extLst>
            <a:ext uri="{FF2B5EF4-FFF2-40B4-BE49-F238E27FC236}">
              <a16:creationId xmlns:a16="http://schemas.microsoft.com/office/drawing/2014/main" id="{322024F3-56EA-4DBC-AEFF-38B5B961F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299" name="Picture 7924" descr="spacer">
          <a:extLst>
            <a:ext uri="{FF2B5EF4-FFF2-40B4-BE49-F238E27FC236}">
              <a16:creationId xmlns:a16="http://schemas.microsoft.com/office/drawing/2014/main" id="{EF2D3C88-1133-441D-87A0-5258C3967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300" name="Picture 1252" descr="spacer">
          <a:extLst>
            <a:ext uri="{FF2B5EF4-FFF2-40B4-BE49-F238E27FC236}">
              <a16:creationId xmlns:a16="http://schemas.microsoft.com/office/drawing/2014/main" id="{0837A7AE-6476-4F8B-AB3A-6798100F1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301" name="Picture 1253" descr="spacer">
          <a:extLst>
            <a:ext uri="{FF2B5EF4-FFF2-40B4-BE49-F238E27FC236}">
              <a16:creationId xmlns:a16="http://schemas.microsoft.com/office/drawing/2014/main" id="{33BA0E8F-E9EC-4AE8-92F9-89D9F33C3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02" name="Picture 1406" descr="spacer">
          <a:extLst>
            <a:ext uri="{FF2B5EF4-FFF2-40B4-BE49-F238E27FC236}">
              <a16:creationId xmlns:a16="http://schemas.microsoft.com/office/drawing/2014/main" id="{E37506AE-CBE5-4E94-B603-FC01D5C57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03" name="Picture 1407" descr="spacer">
          <a:extLst>
            <a:ext uri="{FF2B5EF4-FFF2-40B4-BE49-F238E27FC236}">
              <a16:creationId xmlns:a16="http://schemas.microsoft.com/office/drawing/2014/main" id="{AC742437-1033-453E-8FE6-4687D4364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04" name="Picture 1418" descr="spacer">
          <a:extLst>
            <a:ext uri="{FF2B5EF4-FFF2-40B4-BE49-F238E27FC236}">
              <a16:creationId xmlns:a16="http://schemas.microsoft.com/office/drawing/2014/main" id="{0F0FBEA6-CE69-482C-8744-74454EC9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05" name="Picture 1419" descr="spacer">
          <a:extLst>
            <a:ext uri="{FF2B5EF4-FFF2-40B4-BE49-F238E27FC236}">
              <a16:creationId xmlns:a16="http://schemas.microsoft.com/office/drawing/2014/main" id="{6A0905DB-A2FD-46B9-97BF-2353D9EDD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06" name="Picture 1750" descr="spacer">
          <a:extLst>
            <a:ext uri="{FF2B5EF4-FFF2-40B4-BE49-F238E27FC236}">
              <a16:creationId xmlns:a16="http://schemas.microsoft.com/office/drawing/2014/main" id="{775B9BEC-9CB5-455F-960A-5614EACDD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07" name="Picture 1751" descr="spacer">
          <a:extLst>
            <a:ext uri="{FF2B5EF4-FFF2-40B4-BE49-F238E27FC236}">
              <a16:creationId xmlns:a16="http://schemas.microsoft.com/office/drawing/2014/main" id="{E106C59A-86B2-4A0F-B5FD-B9985C59E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08" name="Picture 1752" descr="spacer">
          <a:extLst>
            <a:ext uri="{FF2B5EF4-FFF2-40B4-BE49-F238E27FC236}">
              <a16:creationId xmlns:a16="http://schemas.microsoft.com/office/drawing/2014/main" id="{0C2113E5-FE6D-44D3-9565-5340A1429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09" name="Picture 1753" descr="spacer">
          <a:extLst>
            <a:ext uri="{FF2B5EF4-FFF2-40B4-BE49-F238E27FC236}">
              <a16:creationId xmlns:a16="http://schemas.microsoft.com/office/drawing/2014/main" id="{74CEF0C7-3A24-45D8-AA81-3166ACE48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0" name="Picture 1754" descr="spacer">
          <a:extLst>
            <a:ext uri="{FF2B5EF4-FFF2-40B4-BE49-F238E27FC236}">
              <a16:creationId xmlns:a16="http://schemas.microsoft.com/office/drawing/2014/main" id="{D741275C-4DD2-4804-8D0C-25EF35A6D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1" name="Picture 1755" descr="spacer">
          <a:extLst>
            <a:ext uri="{FF2B5EF4-FFF2-40B4-BE49-F238E27FC236}">
              <a16:creationId xmlns:a16="http://schemas.microsoft.com/office/drawing/2014/main" id="{CC7BB2B5-0CB8-4B2F-9DBD-BFCCF58F8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2" name="Picture 1756" descr="spacer">
          <a:extLst>
            <a:ext uri="{FF2B5EF4-FFF2-40B4-BE49-F238E27FC236}">
              <a16:creationId xmlns:a16="http://schemas.microsoft.com/office/drawing/2014/main" id="{6556C734-D7CF-4046-A88D-9FE18E783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3" name="Picture 1757" descr="spacer">
          <a:extLst>
            <a:ext uri="{FF2B5EF4-FFF2-40B4-BE49-F238E27FC236}">
              <a16:creationId xmlns:a16="http://schemas.microsoft.com/office/drawing/2014/main" id="{B2CCFB66-4D3A-4E60-99D9-9E18ED9B5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4" name="Picture 1758" descr="spacer">
          <a:extLst>
            <a:ext uri="{FF2B5EF4-FFF2-40B4-BE49-F238E27FC236}">
              <a16:creationId xmlns:a16="http://schemas.microsoft.com/office/drawing/2014/main" id="{E25882B5-3A41-4D67-952B-BE8952DCD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5" name="Picture 1759" descr="spacer">
          <a:extLst>
            <a:ext uri="{FF2B5EF4-FFF2-40B4-BE49-F238E27FC236}">
              <a16:creationId xmlns:a16="http://schemas.microsoft.com/office/drawing/2014/main" id="{4EF4DCB0-9D12-47DB-83B4-2A9B3BA61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6" name="Picture 1760" descr="spacer">
          <a:extLst>
            <a:ext uri="{FF2B5EF4-FFF2-40B4-BE49-F238E27FC236}">
              <a16:creationId xmlns:a16="http://schemas.microsoft.com/office/drawing/2014/main" id="{C285DDB4-8143-4FD1-B06B-C07BC7184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7" name="Picture 1761" descr="spacer">
          <a:extLst>
            <a:ext uri="{FF2B5EF4-FFF2-40B4-BE49-F238E27FC236}">
              <a16:creationId xmlns:a16="http://schemas.microsoft.com/office/drawing/2014/main" id="{FB564AA9-3CBA-4B6F-A8FD-A6AC6F41E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8" name="Picture 1762" descr="spacer">
          <a:extLst>
            <a:ext uri="{FF2B5EF4-FFF2-40B4-BE49-F238E27FC236}">
              <a16:creationId xmlns:a16="http://schemas.microsoft.com/office/drawing/2014/main" id="{8B9CFF1F-9AF1-4017-9767-7251B31A0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19" name="Picture 1763" descr="spacer">
          <a:extLst>
            <a:ext uri="{FF2B5EF4-FFF2-40B4-BE49-F238E27FC236}">
              <a16:creationId xmlns:a16="http://schemas.microsoft.com/office/drawing/2014/main" id="{9BAD3099-D020-48B1-91C6-D7EFA1EBC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0" name="Picture 1764" descr="spacer">
          <a:extLst>
            <a:ext uri="{FF2B5EF4-FFF2-40B4-BE49-F238E27FC236}">
              <a16:creationId xmlns:a16="http://schemas.microsoft.com/office/drawing/2014/main" id="{ADF3F482-11DC-4DF2-8C5E-DE9A24591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1" name="Picture 1765" descr="spacer">
          <a:extLst>
            <a:ext uri="{FF2B5EF4-FFF2-40B4-BE49-F238E27FC236}">
              <a16:creationId xmlns:a16="http://schemas.microsoft.com/office/drawing/2014/main" id="{17DA188E-593B-44DA-AA2D-97366F51F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2" name="Picture 7919" descr="spacer">
          <a:extLst>
            <a:ext uri="{FF2B5EF4-FFF2-40B4-BE49-F238E27FC236}">
              <a16:creationId xmlns:a16="http://schemas.microsoft.com/office/drawing/2014/main" id="{AFB89D20-490B-4393-BB61-A742BBFAB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3" name="Picture 7920" descr="spacer">
          <a:extLst>
            <a:ext uri="{FF2B5EF4-FFF2-40B4-BE49-F238E27FC236}">
              <a16:creationId xmlns:a16="http://schemas.microsoft.com/office/drawing/2014/main" id="{DA572374-9B6A-44EA-82B9-E84933F0D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4" name="Picture 7921" descr="spacer">
          <a:extLst>
            <a:ext uri="{FF2B5EF4-FFF2-40B4-BE49-F238E27FC236}">
              <a16:creationId xmlns:a16="http://schemas.microsoft.com/office/drawing/2014/main" id="{CD20C5B5-5E29-4D7F-8243-1DF8820C2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5" name="Picture 7922" descr="spacer">
          <a:extLst>
            <a:ext uri="{FF2B5EF4-FFF2-40B4-BE49-F238E27FC236}">
              <a16:creationId xmlns:a16="http://schemas.microsoft.com/office/drawing/2014/main" id="{DEC631A0-1F49-4CE6-8C92-B9BDC2AC0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6" name="Picture 7923" descr="spacer">
          <a:extLst>
            <a:ext uri="{FF2B5EF4-FFF2-40B4-BE49-F238E27FC236}">
              <a16:creationId xmlns:a16="http://schemas.microsoft.com/office/drawing/2014/main" id="{CE511BE9-07C4-44E9-9B72-CF5A375C4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7" name="Picture 7924" descr="spacer">
          <a:extLst>
            <a:ext uri="{FF2B5EF4-FFF2-40B4-BE49-F238E27FC236}">
              <a16:creationId xmlns:a16="http://schemas.microsoft.com/office/drawing/2014/main" id="{13AAC6CC-3C91-4280-9F04-295A4E530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8" name="Picture 1252" descr="spacer">
          <a:extLst>
            <a:ext uri="{FF2B5EF4-FFF2-40B4-BE49-F238E27FC236}">
              <a16:creationId xmlns:a16="http://schemas.microsoft.com/office/drawing/2014/main" id="{6663742B-7F12-4067-AF2B-F9FFB9637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29" name="Picture 1253" descr="spacer">
          <a:extLst>
            <a:ext uri="{FF2B5EF4-FFF2-40B4-BE49-F238E27FC236}">
              <a16:creationId xmlns:a16="http://schemas.microsoft.com/office/drawing/2014/main" id="{0F0452F4-2FEA-4AD2-9E31-981AF55DC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0" name="Picture 1406" descr="spacer">
          <a:extLst>
            <a:ext uri="{FF2B5EF4-FFF2-40B4-BE49-F238E27FC236}">
              <a16:creationId xmlns:a16="http://schemas.microsoft.com/office/drawing/2014/main" id="{301FCFFF-FF18-40CF-8507-EC7F4ED7B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1" name="Picture 1407" descr="spacer">
          <a:extLst>
            <a:ext uri="{FF2B5EF4-FFF2-40B4-BE49-F238E27FC236}">
              <a16:creationId xmlns:a16="http://schemas.microsoft.com/office/drawing/2014/main" id="{1845245C-9873-49C9-B792-F846EA3A9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2" name="Picture 1418" descr="spacer">
          <a:extLst>
            <a:ext uri="{FF2B5EF4-FFF2-40B4-BE49-F238E27FC236}">
              <a16:creationId xmlns:a16="http://schemas.microsoft.com/office/drawing/2014/main" id="{3940FEBF-A9B2-434B-BACC-3E021F8B1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3" name="Picture 1419" descr="spacer">
          <a:extLst>
            <a:ext uri="{FF2B5EF4-FFF2-40B4-BE49-F238E27FC236}">
              <a16:creationId xmlns:a16="http://schemas.microsoft.com/office/drawing/2014/main" id="{54BB6399-A94B-422E-98FA-4F23017D6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4" name="Picture 1750" descr="spacer">
          <a:extLst>
            <a:ext uri="{FF2B5EF4-FFF2-40B4-BE49-F238E27FC236}">
              <a16:creationId xmlns:a16="http://schemas.microsoft.com/office/drawing/2014/main" id="{6AC47158-100F-40A9-878B-42ABB8B84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5" name="Picture 1751" descr="spacer">
          <a:extLst>
            <a:ext uri="{FF2B5EF4-FFF2-40B4-BE49-F238E27FC236}">
              <a16:creationId xmlns:a16="http://schemas.microsoft.com/office/drawing/2014/main" id="{719E7294-19EC-4736-B018-723C4CA5A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6" name="Picture 1752" descr="spacer">
          <a:extLst>
            <a:ext uri="{FF2B5EF4-FFF2-40B4-BE49-F238E27FC236}">
              <a16:creationId xmlns:a16="http://schemas.microsoft.com/office/drawing/2014/main" id="{DA61E0D9-467A-49FC-B679-3F69C721E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7" name="Picture 1753" descr="spacer">
          <a:extLst>
            <a:ext uri="{FF2B5EF4-FFF2-40B4-BE49-F238E27FC236}">
              <a16:creationId xmlns:a16="http://schemas.microsoft.com/office/drawing/2014/main" id="{DB23591C-E436-40FC-BA2D-C9F70511E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8" name="Picture 1754" descr="spacer">
          <a:extLst>
            <a:ext uri="{FF2B5EF4-FFF2-40B4-BE49-F238E27FC236}">
              <a16:creationId xmlns:a16="http://schemas.microsoft.com/office/drawing/2014/main" id="{6680F147-7803-41F8-AA5B-B483AA92A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39" name="Picture 1755" descr="spacer">
          <a:extLst>
            <a:ext uri="{FF2B5EF4-FFF2-40B4-BE49-F238E27FC236}">
              <a16:creationId xmlns:a16="http://schemas.microsoft.com/office/drawing/2014/main" id="{77092146-4F8E-4A48-A615-E754FA2C9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0" name="Picture 1756" descr="spacer">
          <a:extLst>
            <a:ext uri="{FF2B5EF4-FFF2-40B4-BE49-F238E27FC236}">
              <a16:creationId xmlns:a16="http://schemas.microsoft.com/office/drawing/2014/main" id="{CD643D4F-1278-4442-B8B8-03AE7621F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1" name="Picture 1757" descr="spacer">
          <a:extLst>
            <a:ext uri="{FF2B5EF4-FFF2-40B4-BE49-F238E27FC236}">
              <a16:creationId xmlns:a16="http://schemas.microsoft.com/office/drawing/2014/main" id="{59D6D055-6117-4310-9791-9B07E9AA7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2" name="Picture 1758" descr="spacer">
          <a:extLst>
            <a:ext uri="{FF2B5EF4-FFF2-40B4-BE49-F238E27FC236}">
              <a16:creationId xmlns:a16="http://schemas.microsoft.com/office/drawing/2014/main" id="{367F4B66-D059-4126-AECF-9BEDDDB72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3" name="Picture 1759" descr="spacer">
          <a:extLst>
            <a:ext uri="{FF2B5EF4-FFF2-40B4-BE49-F238E27FC236}">
              <a16:creationId xmlns:a16="http://schemas.microsoft.com/office/drawing/2014/main" id="{2CE5F1D8-FBF9-4000-99A8-3FDC4D7FE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4" name="Picture 1760" descr="spacer">
          <a:extLst>
            <a:ext uri="{FF2B5EF4-FFF2-40B4-BE49-F238E27FC236}">
              <a16:creationId xmlns:a16="http://schemas.microsoft.com/office/drawing/2014/main" id="{F442E62F-30A5-458E-89FF-8979FFDC7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5" name="Picture 1761" descr="spacer">
          <a:extLst>
            <a:ext uri="{FF2B5EF4-FFF2-40B4-BE49-F238E27FC236}">
              <a16:creationId xmlns:a16="http://schemas.microsoft.com/office/drawing/2014/main" id="{F43D28BB-D956-4DCE-B315-537A402B0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6" name="Picture 1762" descr="spacer">
          <a:extLst>
            <a:ext uri="{FF2B5EF4-FFF2-40B4-BE49-F238E27FC236}">
              <a16:creationId xmlns:a16="http://schemas.microsoft.com/office/drawing/2014/main" id="{E6A5E2DF-E897-4721-A356-F8CA4E3B4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7" name="Picture 1763" descr="spacer">
          <a:extLst>
            <a:ext uri="{FF2B5EF4-FFF2-40B4-BE49-F238E27FC236}">
              <a16:creationId xmlns:a16="http://schemas.microsoft.com/office/drawing/2014/main" id="{C4DF15CD-F959-4397-AFFE-87F1474C1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8" name="Picture 1764" descr="spacer">
          <a:extLst>
            <a:ext uri="{FF2B5EF4-FFF2-40B4-BE49-F238E27FC236}">
              <a16:creationId xmlns:a16="http://schemas.microsoft.com/office/drawing/2014/main" id="{755F5DCB-25DB-45C0-9CB2-72252B05B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49" name="Picture 1765" descr="spacer">
          <a:extLst>
            <a:ext uri="{FF2B5EF4-FFF2-40B4-BE49-F238E27FC236}">
              <a16:creationId xmlns:a16="http://schemas.microsoft.com/office/drawing/2014/main" id="{BB39B3AA-C535-43F4-B458-E0B30428A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0" name="Picture 7919" descr="spacer">
          <a:extLst>
            <a:ext uri="{FF2B5EF4-FFF2-40B4-BE49-F238E27FC236}">
              <a16:creationId xmlns:a16="http://schemas.microsoft.com/office/drawing/2014/main" id="{F549822F-DFED-4F49-ADFD-A9D5BDB5A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1" name="Picture 7920" descr="spacer">
          <a:extLst>
            <a:ext uri="{FF2B5EF4-FFF2-40B4-BE49-F238E27FC236}">
              <a16:creationId xmlns:a16="http://schemas.microsoft.com/office/drawing/2014/main" id="{B6DAE9F8-30FF-43AE-BF4B-59A5AA0EF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2" name="Picture 7921" descr="spacer">
          <a:extLst>
            <a:ext uri="{FF2B5EF4-FFF2-40B4-BE49-F238E27FC236}">
              <a16:creationId xmlns:a16="http://schemas.microsoft.com/office/drawing/2014/main" id="{479DEAFE-993A-4CB2-8BF0-9B504070B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3" name="Picture 7922" descr="spacer">
          <a:extLst>
            <a:ext uri="{FF2B5EF4-FFF2-40B4-BE49-F238E27FC236}">
              <a16:creationId xmlns:a16="http://schemas.microsoft.com/office/drawing/2014/main" id="{9DE9B1F5-87D5-433A-BC0D-7C1FFFA69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4" name="Picture 7923" descr="spacer">
          <a:extLst>
            <a:ext uri="{FF2B5EF4-FFF2-40B4-BE49-F238E27FC236}">
              <a16:creationId xmlns:a16="http://schemas.microsoft.com/office/drawing/2014/main" id="{0EC3AA0D-4312-4F46-864D-5E4C988B1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5" name="Picture 7924" descr="spacer">
          <a:extLst>
            <a:ext uri="{FF2B5EF4-FFF2-40B4-BE49-F238E27FC236}">
              <a16:creationId xmlns:a16="http://schemas.microsoft.com/office/drawing/2014/main" id="{586624C7-8F09-4525-B1A0-863D9E842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6" name="Picture 1252" descr="spacer">
          <a:extLst>
            <a:ext uri="{FF2B5EF4-FFF2-40B4-BE49-F238E27FC236}">
              <a16:creationId xmlns:a16="http://schemas.microsoft.com/office/drawing/2014/main" id="{E7D05451-E345-4B71-9673-89AFDD66D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7" name="Picture 1253" descr="spacer">
          <a:extLst>
            <a:ext uri="{FF2B5EF4-FFF2-40B4-BE49-F238E27FC236}">
              <a16:creationId xmlns:a16="http://schemas.microsoft.com/office/drawing/2014/main" id="{7A266418-71CF-4A28-A05B-BE3D733AA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8" name="Picture 1406" descr="spacer">
          <a:extLst>
            <a:ext uri="{FF2B5EF4-FFF2-40B4-BE49-F238E27FC236}">
              <a16:creationId xmlns:a16="http://schemas.microsoft.com/office/drawing/2014/main" id="{9ACE91D2-70A3-4AB3-9A1D-10B4A8993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59" name="Picture 1407" descr="spacer">
          <a:extLst>
            <a:ext uri="{FF2B5EF4-FFF2-40B4-BE49-F238E27FC236}">
              <a16:creationId xmlns:a16="http://schemas.microsoft.com/office/drawing/2014/main" id="{BFCFC1CB-E0ED-4AF3-8294-EF04615ED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0" name="Picture 1418" descr="spacer">
          <a:extLst>
            <a:ext uri="{FF2B5EF4-FFF2-40B4-BE49-F238E27FC236}">
              <a16:creationId xmlns:a16="http://schemas.microsoft.com/office/drawing/2014/main" id="{B883165D-A838-4EA2-AF9C-B81DC530C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1" name="Picture 1419" descr="spacer">
          <a:extLst>
            <a:ext uri="{FF2B5EF4-FFF2-40B4-BE49-F238E27FC236}">
              <a16:creationId xmlns:a16="http://schemas.microsoft.com/office/drawing/2014/main" id="{637D363F-4660-4889-BA36-DE6D0D0B3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2" name="Picture 1750" descr="spacer">
          <a:extLst>
            <a:ext uri="{FF2B5EF4-FFF2-40B4-BE49-F238E27FC236}">
              <a16:creationId xmlns:a16="http://schemas.microsoft.com/office/drawing/2014/main" id="{A33507FD-10AB-4ECA-85B6-A48433F14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3" name="Picture 1751" descr="spacer">
          <a:extLst>
            <a:ext uri="{FF2B5EF4-FFF2-40B4-BE49-F238E27FC236}">
              <a16:creationId xmlns:a16="http://schemas.microsoft.com/office/drawing/2014/main" id="{5D556181-0586-4A3F-A4F6-96610B42D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4" name="Picture 1752" descr="spacer">
          <a:extLst>
            <a:ext uri="{FF2B5EF4-FFF2-40B4-BE49-F238E27FC236}">
              <a16:creationId xmlns:a16="http://schemas.microsoft.com/office/drawing/2014/main" id="{72793189-089D-4E21-BF41-0F6F2B7E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5" name="Picture 1753" descr="spacer">
          <a:extLst>
            <a:ext uri="{FF2B5EF4-FFF2-40B4-BE49-F238E27FC236}">
              <a16:creationId xmlns:a16="http://schemas.microsoft.com/office/drawing/2014/main" id="{57F88A89-042B-4141-91D5-60E2FF724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6" name="Picture 1754" descr="spacer">
          <a:extLst>
            <a:ext uri="{FF2B5EF4-FFF2-40B4-BE49-F238E27FC236}">
              <a16:creationId xmlns:a16="http://schemas.microsoft.com/office/drawing/2014/main" id="{7D413549-701C-4870-B101-37F759EBA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7" name="Picture 1755" descr="spacer">
          <a:extLst>
            <a:ext uri="{FF2B5EF4-FFF2-40B4-BE49-F238E27FC236}">
              <a16:creationId xmlns:a16="http://schemas.microsoft.com/office/drawing/2014/main" id="{09204E0C-FEAB-491B-B5C8-43156F633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8" name="Picture 1756" descr="spacer">
          <a:extLst>
            <a:ext uri="{FF2B5EF4-FFF2-40B4-BE49-F238E27FC236}">
              <a16:creationId xmlns:a16="http://schemas.microsoft.com/office/drawing/2014/main" id="{8195E350-FD0F-41E3-B8CB-DC5D4511C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69" name="Picture 1757" descr="spacer">
          <a:extLst>
            <a:ext uri="{FF2B5EF4-FFF2-40B4-BE49-F238E27FC236}">
              <a16:creationId xmlns:a16="http://schemas.microsoft.com/office/drawing/2014/main" id="{594C654C-CF82-438D-B8D2-9FC09F8AE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0" name="Picture 1758" descr="spacer">
          <a:extLst>
            <a:ext uri="{FF2B5EF4-FFF2-40B4-BE49-F238E27FC236}">
              <a16:creationId xmlns:a16="http://schemas.microsoft.com/office/drawing/2014/main" id="{11185173-6E18-45B0-9153-2DE7DBB3C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1" name="Picture 1759" descr="spacer">
          <a:extLst>
            <a:ext uri="{FF2B5EF4-FFF2-40B4-BE49-F238E27FC236}">
              <a16:creationId xmlns:a16="http://schemas.microsoft.com/office/drawing/2014/main" id="{5AB0E197-457B-4A2F-96C9-FEA1F0736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2" name="Picture 1760" descr="spacer">
          <a:extLst>
            <a:ext uri="{FF2B5EF4-FFF2-40B4-BE49-F238E27FC236}">
              <a16:creationId xmlns:a16="http://schemas.microsoft.com/office/drawing/2014/main" id="{10B861BE-03E3-4267-9D07-CDEBDFCC7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3" name="Picture 1761" descr="spacer">
          <a:extLst>
            <a:ext uri="{FF2B5EF4-FFF2-40B4-BE49-F238E27FC236}">
              <a16:creationId xmlns:a16="http://schemas.microsoft.com/office/drawing/2014/main" id="{C23B219E-7131-4897-822A-B89E3672E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4" name="Picture 1762" descr="spacer">
          <a:extLst>
            <a:ext uri="{FF2B5EF4-FFF2-40B4-BE49-F238E27FC236}">
              <a16:creationId xmlns:a16="http://schemas.microsoft.com/office/drawing/2014/main" id="{15F2EC82-5397-49B9-A163-28F6FF368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5" name="Picture 1763" descr="spacer">
          <a:extLst>
            <a:ext uri="{FF2B5EF4-FFF2-40B4-BE49-F238E27FC236}">
              <a16:creationId xmlns:a16="http://schemas.microsoft.com/office/drawing/2014/main" id="{F160C8CD-9608-4719-8ADC-17A4BEE75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6" name="Picture 1764" descr="spacer">
          <a:extLst>
            <a:ext uri="{FF2B5EF4-FFF2-40B4-BE49-F238E27FC236}">
              <a16:creationId xmlns:a16="http://schemas.microsoft.com/office/drawing/2014/main" id="{A2772BF8-785A-456A-853E-62B822D0A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7" name="Picture 1765" descr="spacer">
          <a:extLst>
            <a:ext uri="{FF2B5EF4-FFF2-40B4-BE49-F238E27FC236}">
              <a16:creationId xmlns:a16="http://schemas.microsoft.com/office/drawing/2014/main" id="{024C4D6C-18CF-4B7B-8029-D046594C6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8" name="Picture 7919" descr="spacer">
          <a:extLst>
            <a:ext uri="{FF2B5EF4-FFF2-40B4-BE49-F238E27FC236}">
              <a16:creationId xmlns:a16="http://schemas.microsoft.com/office/drawing/2014/main" id="{A14DE59B-8103-484A-B481-B1AABD190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79" name="Picture 7920" descr="spacer">
          <a:extLst>
            <a:ext uri="{FF2B5EF4-FFF2-40B4-BE49-F238E27FC236}">
              <a16:creationId xmlns:a16="http://schemas.microsoft.com/office/drawing/2014/main" id="{A86F6361-223E-429F-9E50-E223571B2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0" name="Picture 7921" descr="spacer">
          <a:extLst>
            <a:ext uri="{FF2B5EF4-FFF2-40B4-BE49-F238E27FC236}">
              <a16:creationId xmlns:a16="http://schemas.microsoft.com/office/drawing/2014/main" id="{8621823F-E6AC-48C7-B668-11DE22867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1" name="Picture 7922" descr="spacer">
          <a:extLst>
            <a:ext uri="{FF2B5EF4-FFF2-40B4-BE49-F238E27FC236}">
              <a16:creationId xmlns:a16="http://schemas.microsoft.com/office/drawing/2014/main" id="{713B1347-D015-4580-B8F8-1E079DA77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2" name="Picture 7923" descr="spacer">
          <a:extLst>
            <a:ext uri="{FF2B5EF4-FFF2-40B4-BE49-F238E27FC236}">
              <a16:creationId xmlns:a16="http://schemas.microsoft.com/office/drawing/2014/main" id="{8B063C9C-315A-40F3-AC82-2BF84DEAA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3" name="Picture 7924" descr="spacer">
          <a:extLst>
            <a:ext uri="{FF2B5EF4-FFF2-40B4-BE49-F238E27FC236}">
              <a16:creationId xmlns:a16="http://schemas.microsoft.com/office/drawing/2014/main" id="{262EB2A3-EC2A-4FC6-A184-D6163862A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4" name="Picture 1252" descr="spacer">
          <a:extLst>
            <a:ext uri="{FF2B5EF4-FFF2-40B4-BE49-F238E27FC236}">
              <a16:creationId xmlns:a16="http://schemas.microsoft.com/office/drawing/2014/main" id="{E1909C94-BE9E-49E2-B6DD-061DB4E04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5" name="Picture 1253" descr="spacer">
          <a:extLst>
            <a:ext uri="{FF2B5EF4-FFF2-40B4-BE49-F238E27FC236}">
              <a16:creationId xmlns:a16="http://schemas.microsoft.com/office/drawing/2014/main" id="{F06E43A9-4044-4576-852D-67E87B13A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6" name="Picture 1406" descr="spacer">
          <a:extLst>
            <a:ext uri="{FF2B5EF4-FFF2-40B4-BE49-F238E27FC236}">
              <a16:creationId xmlns:a16="http://schemas.microsoft.com/office/drawing/2014/main" id="{C0B83F61-927B-438C-AF7A-F5A69FC67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7" name="Picture 1407" descr="spacer">
          <a:extLst>
            <a:ext uri="{FF2B5EF4-FFF2-40B4-BE49-F238E27FC236}">
              <a16:creationId xmlns:a16="http://schemas.microsoft.com/office/drawing/2014/main" id="{510A49FC-A2DE-40B6-A05D-8FE711138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8" name="Picture 1418" descr="spacer">
          <a:extLst>
            <a:ext uri="{FF2B5EF4-FFF2-40B4-BE49-F238E27FC236}">
              <a16:creationId xmlns:a16="http://schemas.microsoft.com/office/drawing/2014/main" id="{575AEC80-FD0A-45D5-99BA-F9C73007C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89" name="Picture 1419" descr="spacer">
          <a:extLst>
            <a:ext uri="{FF2B5EF4-FFF2-40B4-BE49-F238E27FC236}">
              <a16:creationId xmlns:a16="http://schemas.microsoft.com/office/drawing/2014/main" id="{80C217C9-96EB-4DBC-A309-F32F8FBA6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0" name="Picture 1750" descr="spacer">
          <a:extLst>
            <a:ext uri="{FF2B5EF4-FFF2-40B4-BE49-F238E27FC236}">
              <a16:creationId xmlns:a16="http://schemas.microsoft.com/office/drawing/2014/main" id="{34F0FBA3-1465-4190-B627-64E811AF8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1" name="Picture 1751" descr="spacer">
          <a:extLst>
            <a:ext uri="{FF2B5EF4-FFF2-40B4-BE49-F238E27FC236}">
              <a16:creationId xmlns:a16="http://schemas.microsoft.com/office/drawing/2014/main" id="{E736E3C5-818B-4CF2-9AC6-F7293317E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2" name="Picture 1752" descr="spacer">
          <a:extLst>
            <a:ext uri="{FF2B5EF4-FFF2-40B4-BE49-F238E27FC236}">
              <a16:creationId xmlns:a16="http://schemas.microsoft.com/office/drawing/2014/main" id="{673108B9-CDAA-4101-8587-97F43A926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3" name="Picture 1753" descr="spacer">
          <a:extLst>
            <a:ext uri="{FF2B5EF4-FFF2-40B4-BE49-F238E27FC236}">
              <a16:creationId xmlns:a16="http://schemas.microsoft.com/office/drawing/2014/main" id="{5591B20F-B068-48D8-8CD9-5EB787220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4" name="Picture 1754" descr="spacer">
          <a:extLst>
            <a:ext uri="{FF2B5EF4-FFF2-40B4-BE49-F238E27FC236}">
              <a16:creationId xmlns:a16="http://schemas.microsoft.com/office/drawing/2014/main" id="{73AEA8F3-8A6A-4A95-96A8-D7BF76CEA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5" name="Picture 1755" descr="spacer">
          <a:extLst>
            <a:ext uri="{FF2B5EF4-FFF2-40B4-BE49-F238E27FC236}">
              <a16:creationId xmlns:a16="http://schemas.microsoft.com/office/drawing/2014/main" id="{D6E9BB0E-3456-457F-A1C9-7CEE82298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6" name="Picture 1756" descr="spacer">
          <a:extLst>
            <a:ext uri="{FF2B5EF4-FFF2-40B4-BE49-F238E27FC236}">
              <a16:creationId xmlns:a16="http://schemas.microsoft.com/office/drawing/2014/main" id="{3C1FC951-5DB2-47C8-AD00-3871A5C1C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7" name="Picture 1757" descr="spacer">
          <a:extLst>
            <a:ext uri="{FF2B5EF4-FFF2-40B4-BE49-F238E27FC236}">
              <a16:creationId xmlns:a16="http://schemas.microsoft.com/office/drawing/2014/main" id="{0E757A39-EE86-4B75-A67D-6B6F2276B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8" name="Picture 1758" descr="spacer">
          <a:extLst>
            <a:ext uri="{FF2B5EF4-FFF2-40B4-BE49-F238E27FC236}">
              <a16:creationId xmlns:a16="http://schemas.microsoft.com/office/drawing/2014/main" id="{574538E2-6028-4BB4-BFB3-C5858AE0C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399" name="Picture 1759" descr="spacer">
          <a:extLst>
            <a:ext uri="{FF2B5EF4-FFF2-40B4-BE49-F238E27FC236}">
              <a16:creationId xmlns:a16="http://schemas.microsoft.com/office/drawing/2014/main" id="{0A98508A-84E6-476F-B8D8-CB63AFF3E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0" name="Picture 1760" descr="spacer">
          <a:extLst>
            <a:ext uri="{FF2B5EF4-FFF2-40B4-BE49-F238E27FC236}">
              <a16:creationId xmlns:a16="http://schemas.microsoft.com/office/drawing/2014/main" id="{C763FF9A-F7AC-4235-BCF4-AB0B5FAEC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1" name="Picture 1761" descr="spacer">
          <a:extLst>
            <a:ext uri="{FF2B5EF4-FFF2-40B4-BE49-F238E27FC236}">
              <a16:creationId xmlns:a16="http://schemas.microsoft.com/office/drawing/2014/main" id="{A9A2D45C-A6F4-437A-854C-6FD5541C3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2" name="Picture 1762" descr="spacer">
          <a:extLst>
            <a:ext uri="{FF2B5EF4-FFF2-40B4-BE49-F238E27FC236}">
              <a16:creationId xmlns:a16="http://schemas.microsoft.com/office/drawing/2014/main" id="{4DD71656-BA42-4EC9-B227-A01B400C9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3" name="Picture 1763" descr="spacer">
          <a:extLst>
            <a:ext uri="{FF2B5EF4-FFF2-40B4-BE49-F238E27FC236}">
              <a16:creationId xmlns:a16="http://schemas.microsoft.com/office/drawing/2014/main" id="{92723356-8284-4102-B36A-673435C3C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4" name="Picture 1764" descr="spacer">
          <a:extLst>
            <a:ext uri="{FF2B5EF4-FFF2-40B4-BE49-F238E27FC236}">
              <a16:creationId xmlns:a16="http://schemas.microsoft.com/office/drawing/2014/main" id="{9331B9BF-A1D1-4C20-A709-99E0B1E00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5" name="Picture 1765" descr="spacer">
          <a:extLst>
            <a:ext uri="{FF2B5EF4-FFF2-40B4-BE49-F238E27FC236}">
              <a16:creationId xmlns:a16="http://schemas.microsoft.com/office/drawing/2014/main" id="{0CDB43D0-338F-43A8-A51C-A476789CC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6" name="Picture 7919" descr="spacer">
          <a:extLst>
            <a:ext uri="{FF2B5EF4-FFF2-40B4-BE49-F238E27FC236}">
              <a16:creationId xmlns:a16="http://schemas.microsoft.com/office/drawing/2014/main" id="{F32B56AA-0E7F-4519-B80A-4E853AF9F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7" name="Picture 7920" descr="spacer">
          <a:extLst>
            <a:ext uri="{FF2B5EF4-FFF2-40B4-BE49-F238E27FC236}">
              <a16:creationId xmlns:a16="http://schemas.microsoft.com/office/drawing/2014/main" id="{1E71F587-E54F-4360-AD6C-4B9E836FE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8" name="Picture 7921" descr="spacer">
          <a:extLst>
            <a:ext uri="{FF2B5EF4-FFF2-40B4-BE49-F238E27FC236}">
              <a16:creationId xmlns:a16="http://schemas.microsoft.com/office/drawing/2014/main" id="{1F2CC8B6-7569-4255-B020-C97B86C02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09" name="Picture 7922" descr="spacer">
          <a:extLst>
            <a:ext uri="{FF2B5EF4-FFF2-40B4-BE49-F238E27FC236}">
              <a16:creationId xmlns:a16="http://schemas.microsoft.com/office/drawing/2014/main" id="{CD213A30-8620-4E1F-A15A-4EDD5C530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0" name="Picture 7923" descr="spacer">
          <a:extLst>
            <a:ext uri="{FF2B5EF4-FFF2-40B4-BE49-F238E27FC236}">
              <a16:creationId xmlns:a16="http://schemas.microsoft.com/office/drawing/2014/main" id="{DA342611-A171-4DF8-99F5-2B1B91BBB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1" name="Picture 7924" descr="spacer">
          <a:extLst>
            <a:ext uri="{FF2B5EF4-FFF2-40B4-BE49-F238E27FC236}">
              <a16:creationId xmlns:a16="http://schemas.microsoft.com/office/drawing/2014/main" id="{9F916AAE-F2AC-46D2-9040-EB818F29B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2" name="Picture 1252" descr="spacer">
          <a:extLst>
            <a:ext uri="{FF2B5EF4-FFF2-40B4-BE49-F238E27FC236}">
              <a16:creationId xmlns:a16="http://schemas.microsoft.com/office/drawing/2014/main" id="{71E33637-8444-4187-A4F3-928C40F1F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3" name="Picture 1253" descr="spacer">
          <a:extLst>
            <a:ext uri="{FF2B5EF4-FFF2-40B4-BE49-F238E27FC236}">
              <a16:creationId xmlns:a16="http://schemas.microsoft.com/office/drawing/2014/main" id="{FF43C8EF-D312-4955-80EA-02F88FF44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6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4" name="Picture 1406" descr="spacer">
          <a:extLst>
            <a:ext uri="{FF2B5EF4-FFF2-40B4-BE49-F238E27FC236}">
              <a16:creationId xmlns:a16="http://schemas.microsoft.com/office/drawing/2014/main" id="{4A16C85A-8A4F-4B85-9D40-3F49D2776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5" name="Picture 1407" descr="spacer">
          <a:extLst>
            <a:ext uri="{FF2B5EF4-FFF2-40B4-BE49-F238E27FC236}">
              <a16:creationId xmlns:a16="http://schemas.microsoft.com/office/drawing/2014/main" id="{C2C07FD3-A8CF-4A70-9413-1EE3E22F5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6" name="Picture 1418" descr="spacer">
          <a:extLst>
            <a:ext uri="{FF2B5EF4-FFF2-40B4-BE49-F238E27FC236}">
              <a16:creationId xmlns:a16="http://schemas.microsoft.com/office/drawing/2014/main" id="{6F0225E8-B2E2-4DD3-A642-79A7412D1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7" name="Picture 1419" descr="spacer">
          <a:extLst>
            <a:ext uri="{FF2B5EF4-FFF2-40B4-BE49-F238E27FC236}">
              <a16:creationId xmlns:a16="http://schemas.microsoft.com/office/drawing/2014/main" id="{65C2EAC8-FE6C-4CE9-8B9E-56FE6ABA1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8" name="Picture 1750" descr="spacer">
          <a:extLst>
            <a:ext uri="{FF2B5EF4-FFF2-40B4-BE49-F238E27FC236}">
              <a16:creationId xmlns:a16="http://schemas.microsoft.com/office/drawing/2014/main" id="{B8E61AB1-8FC4-49F0-8ED8-6F42D25E4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19" name="Picture 1751" descr="spacer">
          <a:extLst>
            <a:ext uri="{FF2B5EF4-FFF2-40B4-BE49-F238E27FC236}">
              <a16:creationId xmlns:a16="http://schemas.microsoft.com/office/drawing/2014/main" id="{99E51198-6DF3-4CE8-8482-CBAC49039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0" name="Picture 1752" descr="spacer">
          <a:extLst>
            <a:ext uri="{FF2B5EF4-FFF2-40B4-BE49-F238E27FC236}">
              <a16:creationId xmlns:a16="http://schemas.microsoft.com/office/drawing/2014/main" id="{27F35A63-7E11-4EEC-A868-E03FCDB1C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1" name="Picture 1753" descr="spacer">
          <a:extLst>
            <a:ext uri="{FF2B5EF4-FFF2-40B4-BE49-F238E27FC236}">
              <a16:creationId xmlns:a16="http://schemas.microsoft.com/office/drawing/2014/main" id="{1F1F8F32-E5E5-4280-8B13-45E1BA280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2" name="Picture 1754" descr="spacer">
          <a:extLst>
            <a:ext uri="{FF2B5EF4-FFF2-40B4-BE49-F238E27FC236}">
              <a16:creationId xmlns:a16="http://schemas.microsoft.com/office/drawing/2014/main" id="{CD60CF7E-A9D1-474C-AAC7-60F97D00C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3" name="Picture 1755" descr="spacer">
          <a:extLst>
            <a:ext uri="{FF2B5EF4-FFF2-40B4-BE49-F238E27FC236}">
              <a16:creationId xmlns:a16="http://schemas.microsoft.com/office/drawing/2014/main" id="{0AEEF9C1-6768-4070-A88E-A2F426A44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4" name="Picture 1756" descr="spacer">
          <a:extLst>
            <a:ext uri="{FF2B5EF4-FFF2-40B4-BE49-F238E27FC236}">
              <a16:creationId xmlns:a16="http://schemas.microsoft.com/office/drawing/2014/main" id="{9DE3A0AB-6596-4AF2-B812-DFF794FE3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5" name="Picture 1757" descr="spacer">
          <a:extLst>
            <a:ext uri="{FF2B5EF4-FFF2-40B4-BE49-F238E27FC236}">
              <a16:creationId xmlns:a16="http://schemas.microsoft.com/office/drawing/2014/main" id="{1961E8A9-DF2E-4A20-8656-6CC8FD25E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6" name="Picture 1758" descr="spacer">
          <a:extLst>
            <a:ext uri="{FF2B5EF4-FFF2-40B4-BE49-F238E27FC236}">
              <a16:creationId xmlns:a16="http://schemas.microsoft.com/office/drawing/2014/main" id="{A6CF5AD8-CA8D-427E-90F8-D11B10EC4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7" name="Picture 1759" descr="spacer">
          <a:extLst>
            <a:ext uri="{FF2B5EF4-FFF2-40B4-BE49-F238E27FC236}">
              <a16:creationId xmlns:a16="http://schemas.microsoft.com/office/drawing/2014/main" id="{B5A3A304-9A5B-4D30-AEEB-23022B61A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8" name="Picture 1760" descr="spacer">
          <a:extLst>
            <a:ext uri="{FF2B5EF4-FFF2-40B4-BE49-F238E27FC236}">
              <a16:creationId xmlns:a16="http://schemas.microsoft.com/office/drawing/2014/main" id="{2E2F3D57-DB22-4002-8F63-D450F925C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29" name="Picture 1761" descr="spacer">
          <a:extLst>
            <a:ext uri="{FF2B5EF4-FFF2-40B4-BE49-F238E27FC236}">
              <a16:creationId xmlns:a16="http://schemas.microsoft.com/office/drawing/2014/main" id="{55AEB0B6-02D4-4ADB-BB15-49D3A13C2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0" name="Picture 1762" descr="spacer">
          <a:extLst>
            <a:ext uri="{FF2B5EF4-FFF2-40B4-BE49-F238E27FC236}">
              <a16:creationId xmlns:a16="http://schemas.microsoft.com/office/drawing/2014/main" id="{6B03526D-0537-4254-9143-8038B17A5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1" name="Picture 1763" descr="spacer">
          <a:extLst>
            <a:ext uri="{FF2B5EF4-FFF2-40B4-BE49-F238E27FC236}">
              <a16:creationId xmlns:a16="http://schemas.microsoft.com/office/drawing/2014/main" id="{C1DEAC17-719B-4360-A316-7F038FDDA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2" name="Picture 1764" descr="spacer">
          <a:extLst>
            <a:ext uri="{FF2B5EF4-FFF2-40B4-BE49-F238E27FC236}">
              <a16:creationId xmlns:a16="http://schemas.microsoft.com/office/drawing/2014/main" id="{2B36741F-4DAE-418F-8253-6B6F91DDF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3" name="Picture 1765" descr="spacer">
          <a:extLst>
            <a:ext uri="{FF2B5EF4-FFF2-40B4-BE49-F238E27FC236}">
              <a16:creationId xmlns:a16="http://schemas.microsoft.com/office/drawing/2014/main" id="{E0C871BC-5A03-4FA5-9D19-2893DA21F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4" name="Picture 7919" descr="spacer">
          <a:extLst>
            <a:ext uri="{FF2B5EF4-FFF2-40B4-BE49-F238E27FC236}">
              <a16:creationId xmlns:a16="http://schemas.microsoft.com/office/drawing/2014/main" id="{7DCDF56D-BBBE-49CF-9FC6-22B4CCF3B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5" name="Picture 7920" descr="spacer">
          <a:extLst>
            <a:ext uri="{FF2B5EF4-FFF2-40B4-BE49-F238E27FC236}">
              <a16:creationId xmlns:a16="http://schemas.microsoft.com/office/drawing/2014/main" id="{7DD5D9EF-D011-4B6F-A29C-96E1790AE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6" name="Picture 7921" descr="spacer">
          <a:extLst>
            <a:ext uri="{FF2B5EF4-FFF2-40B4-BE49-F238E27FC236}">
              <a16:creationId xmlns:a16="http://schemas.microsoft.com/office/drawing/2014/main" id="{B0BE1376-94C6-42D4-8EE5-D8F997432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7" name="Picture 7922" descr="spacer">
          <a:extLst>
            <a:ext uri="{FF2B5EF4-FFF2-40B4-BE49-F238E27FC236}">
              <a16:creationId xmlns:a16="http://schemas.microsoft.com/office/drawing/2014/main" id="{39A21596-643F-410D-9222-8F5CB36A8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8" name="Picture 7923" descr="spacer">
          <a:extLst>
            <a:ext uri="{FF2B5EF4-FFF2-40B4-BE49-F238E27FC236}">
              <a16:creationId xmlns:a16="http://schemas.microsoft.com/office/drawing/2014/main" id="{6AFA8C62-21A6-4E6F-B65E-1AB85198E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39" name="Picture 7924" descr="spacer">
          <a:extLst>
            <a:ext uri="{FF2B5EF4-FFF2-40B4-BE49-F238E27FC236}">
              <a16:creationId xmlns:a16="http://schemas.microsoft.com/office/drawing/2014/main" id="{39761FDD-59B4-40A1-8986-7E8B1D2BA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0" name="Picture 1252" descr="spacer">
          <a:extLst>
            <a:ext uri="{FF2B5EF4-FFF2-40B4-BE49-F238E27FC236}">
              <a16:creationId xmlns:a16="http://schemas.microsoft.com/office/drawing/2014/main" id="{89D00D13-050F-4FCB-A51B-AAD815B3F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1" name="Picture 1253" descr="spacer">
          <a:extLst>
            <a:ext uri="{FF2B5EF4-FFF2-40B4-BE49-F238E27FC236}">
              <a16:creationId xmlns:a16="http://schemas.microsoft.com/office/drawing/2014/main" id="{F0AC2046-3701-47D4-BE91-E8EAECEE7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2" name="Picture 1406" descr="spacer">
          <a:extLst>
            <a:ext uri="{FF2B5EF4-FFF2-40B4-BE49-F238E27FC236}">
              <a16:creationId xmlns:a16="http://schemas.microsoft.com/office/drawing/2014/main" id="{F818ADF0-ECBF-4147-BD38-C80E62257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3" name="Picture 1407" descr="spacer">
          <a:extLst>
            <a:ext uri="{FF2B5EF4-FFF2-40B4-BE49-F238E27FC236}">
              <a16:creationId xmlns:a16="http://schemas.microsoft.com/office/drawing/2014/main" id="{30419E2B-3FF9-4D29-89CD-E1C04D7E7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4" name="Picture 1418" descr="spacer">
          <a:extLst>
            <a:ext uri="{FF2B5EF4-FFF2-40B4-BE49-F238E27FC236}">
              <a16:creationId xmlns:a16="http://schemas.microsoft.com/office/drawing/2014/main" id="{FB711369-211F-4148-881E-6D4752065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5" name="Picture 1419" descr="spacer">
          <a:extLst>
            <a:ext uri="{FF2B5EF4-FFF2-40B4-BE49-F238E27FC236}">
              <a16:creationId xmlns:a16="http://schemas.microsoft.com/office/drawing/2014/main" id="{949C67A0-2795-4C04-B77F-0EBEA6F58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6" name="Picture 1750" descr="spacer">
          <a:extLst>
            <a:ext uri="{FF2B5EF4-FFF2-40B4-BE49-F238E27FC236}">
              <a16:creationId xmlns:a16="http://schemas.microsoft.com/office/drawing/2014/main" id="{E9914CFC-51E4-4867-913D-486CE0FEF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7" name="Picture 1751" descr="spacer">
          <a:extLst>
            <a:ext uri="{FF2B5EF4-FFF2-40B4-BE49-F238E27FC236}">
              <a16:creationId xmlns:a16="http://schemas.microsoft.com/office/drawing/2014/main" id="{90268B9F-7F4D-48B7-B0F7-23133A714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8" name="Picture 1752" descr="spacer">
          <a:extLst>
            <a:ext uri="{FF2B5EF4-FFF2-40B4-BE49-F238E27FC236}">
              <a16:creationId xmlns:a16="http://schemas.microsoft.com/office/drawing/2014/main" id="{7C38BE99-A820-402D-A109-209567601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49" name="Picture 1753" descr="spacer">
          <a:extLst>
            <a:ext uri="{FF2B5EF4-FFF2-40B4-BE49-F238E27FC236}">
              <a16:creationId xmlns:a16="http://schemas.microsoft.com/office/drawing/2014/main" id="{262DAFC9-D9E0-4570-B39D-1C3451789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0" name="Picture 1754" descr="spacer">
          <a:extLst>
            <a:ext uri="{FF2B5EF4-FFF2-40B4-BE49-F238E27FC236}">
              <a16:creationId xmlns:a16="http://schemas.microsoft.com/office/drawing/2014/main" id="{F48B1DAE-85C6-42F8-BCA1-1C918534B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1" name="Picture 1755" descr="spacer">
          <a:extLst>
            <a:ext uri="{FF2B5EF4-FFF2-40B4-BE49-F238E27FC236}">
              <a16:creationId xmlns:a16="http://schemas.microsoft.com/office/drawing/2014/main" id="{6F93122E-97BD-43D9-84C2-322741F8A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2" name="Picture 1756" descr="spacer">
          <a:extLst>
            <a:ext uri="{FF2B5EF4-FFF2-40B4-BE49-F238E27FC236}">
              <a16:creationId xmlns:a16="http://schemas.microsoft.com/office/drawing/2014/main" id="{52989C2B-7BE4-47B0-9995-66A1D8493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3" name="Picture 1757" descr="spacer">
          <a:extLst>
            <a:ext uri="{FF2B5EF4-FFF2-40B4-BE49-F238E27FC236}">
              <a16:creationId xmlns:a16="http://schemas.microsoft.com/office/drawing/2014/main" id="{02871A28-DD39-4142-BE31-7BD2E93B8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4" name="Picture 1758" descr="spacer">
          <a:extLst>
            <a:ext uri="{FF2B5EF4-FFF2-40B4-BE49-F238E27FC236}">
              <a16:creationId xmlns:a16="http://schemas.microsoft.com/office/drawing/2014/main" id="{975F5CF6-6E1F-4E0C-9C16-1ACFF67C8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5" name="Picture 1759" descr="spacer">
          <a:extLst>
            <a:ext uri="{FF2B5EF4-FFF2-40B4-BE49-F238E27FC236}">
              <a16:creationId xmlns:a16="http://schemas.microsoft.com/office/drawing/2014/main" id="{CC3CBE24-92AE-4086-B40A-4064FA3A6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6" name="Picture 1760" descr="spacer">
          <a:extLst>
            <a:ext uri="{FF2B5EF4-FFF2-40B4-BE49-F238E27FC236}">
              <a16:creationId xmlns:a16="http://schemas.microsoft.com/office/drawing/2014/main" id="{68A50844-7F0F-45D0-8FA6-F3978EB05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7" name="Picture 1761" descr="spacer">
          <a:extLst>
            <a:ext uri="{FF2B5EF4-FFF2-40B4-BE49-F238E27FC236}">
              <a16:creationId xmlns:a16="http://schemas.microsoft.com/office/drawing/2014/main" id="{347FAE2C-B368-426C-B0B3-3F61130F5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8" name="Picture 1762" descr="spacer">
          <a:extLst>
            <a:ext uri="{FF2B5EF4-FFF2-40B4-BE49-F238E27FC236}">
              <a16:creationId xmlns:a16="http://schemas.microsoft.com/office/drawing/2014/main" id="{7AE118AA-6F28-41C1-B9CD-B1040A635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59" name="Picture 1763" descr="spacer">
          <a:extLst>
            <a:ext uri="{FF2B5EF4-FFF2-40B4-BE49-F238E27FC236}">
              <a16:creationId xmlns:a16="http://schemas.microsoft.com/office/drawing/2014/main" id="{26AA5C8F-BAA0-458A-AE9B-C1ACF70D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0" name="Picture 1764" descr="spacer">
          <a:extLst>
            <a:ext uri="{FF2B5EF4-FFF2-40B4-BE49-F238E27FC236}">
              <a16:creationId xmlns:a16="http://schemas.microsoft.com/office/drawing/2014/main" id="{F6A142AD-CE36-492B-BE5A-B0C8F786F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1" name="Picture 1765" descr="spacer">
          <a:extLst>
            <a:ext uri="{FF2B5EF4-FFF2-40B4-BE49-F238E27FC236}">
              <a16:creationId xmlns:a16="http://schemas.microsoft.com/office/drawing/2014/main" id="{A42B1727-5CA9-4701-B8D7-7EE57AFAA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2" name="Picture 7919" descr="spacer">
          <a:extLst>
            <a:ext uri="{FF2B5EF4-FFF2-40B4-BE49-F238E27FC236}">
              <a16:creationId xmlns:a16="http://schemas.microsoft.com/office/drawing/2014/main" id="{A60CFB9D-05F3-4C0D-9346-E49051797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3" name="Picture 7920" descr="spacer">
          <a:extLst>
            <a:ext uri="{FF2B5EF4-FFF2-40B4-BE49-F238E27FC236}">
              <a16:creationId xmlns:a16="http://schemas.microsoft.com/office/drawing/2014/main" id="{7CB6ECFA-4E54-4C48-AC9B-63116C6FA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4" name="Picture 7921" descr="spacer">
          <a:extLst>
            <a:ext uri="{FF2B5EF4-FFF2-40B4-BE49-F238E27FC236}">
              <a16:creationId xmlns:a16="http://schemas.microsoft.com/office/drawing/2014/main" id="{13356138-2F40-4860-9E73-0680F2A80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5" name="Picture 7922" descr="spacer">
          <a:extLst>
            <a:ext uri="{FF2B5EF4-FFF2-40B4-BE49-F238E27FC236}">
              <a16:creationId xmlns:a16="http://schemas.microsoft.com/office/drawing/2014/main" id="{BF2A1938-B2CC-4D35-96A4-DD30B65D1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6" name="Picture 7923" descr="spacer">
          <a:extLst>
            <a:ext uri="{FF2B5EF4-FFF2-40B4-BE49-F238E27FC236}">
              <a16:creationId xmlns:a16="http://schemas.microsoft.com/office/drawing/2014/main" id="{09FFFE16-BADD-4D58-8B1C-7F74CAA89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7" name="Picture 7924" descr="spacer">
          <a:extLst>
            <a:ext uri="{FF2B5EF4-FFF2-40B4-BE49-F238E27FC236}">
              <a16:creationId xmlns:a16="http://schemas.microsoft.com/office/drawing/2014/main" id="{14879B10-10F0-44E3-A80C-4DD7D0525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8" name="Picture 1252" descr="spacer">
          <a:extLst>
            <a:ext uri="{FF2B5EF4-FFF2-40B4-BE49-F238E27FC236}">
              <a16:creationId xmlns:a16="http://schemas.microsoft.com/office/drawing/2014/main" id="{C39D0443-5AED-4B08-8C61-522F7FFC9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469" name="Picture 1253" descr="spacer">
          <a:extLst>
            <a:ext uri="{FF2B5EF4-FFF2-40B4-BE49-F238E27FC236}">
              <a16:creationId xmlns:a16="http://schemas.microsoft.com/office/drawing/2014/main" id="{42733CE4-3458-4572-91C4-8A1265D6C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1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0" name="Picture 1406" descr="spacer">
          <a:extLst>
            <a:ext uri="{FF2B5EF4-FFF2-40B4-BE49-F238E27FC236}">
              <a16:creationId xmlns:a16="http://schemas.microsoft.com/office/drawing/2014/main" id="{0CABA775-AB3D-44D8-A5C8-C15F2470D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1" name="Picture 1407" descr="spacer">
          <a:extLst>
            <a:ext uri="{FF2B5EF4-FFF2-40B4-BE49-F238E27FC236}">
              <a16:creationId xmlns:a16="http://schemas.microsoft.com/office/drawing/2014/main" id="{FC25BD84-F831-4720-AEF2-DD815667A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2" name="Picture 1418" descr="spacer">
          <a:extLst>
            <a:ext uri="{FF2B5EF4-FFF2-40B4-BE49-F238E27FC236}">
              <a16:creationId xmlns:a16="http://schemas.microsoft.com/office/drawing/2014/main" id="{6FFB6802-D40B-4C54-9974-76311BBAA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3" name="Picture 1419" descr="spacer">
          <a:extLst>
            <a:ext uri="{FF2B5EF4-FFF2-40B4-BE49-F238E27FC236}">
              <a16:creationId xmlns:a16="http://schemas.microsoft.com/office/drawing/2014/main" id="{D4268E8F-FB4B-47CC-B7CB-32AE70DB1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4" name="Picture 1750" descr="spacer">
          <a:extLst>
            <a:ext uri="{FF2B5EF4-FFF2-40B4-BE49-F238E27FC236}">
              <a16:creationId xmlns:a16="http://schemas.microsoft.com/office/drawing/2014/main" id="{18BBAC33-D2C5-45F3-B7DE-867F4EFFD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5" name="Picture 1751" descr="spacer">
          <a:extLst>
            <a:ext uri="{FF2B5EF4-FFF2-40B4-BE49-F238E27FC236}">
              <a16:creationId xmlns:a16="http://schemas.microsoft.com/office/drawing/2014/main" id="{C264185E-5A6D-4F3D-B16D-27F9F87E3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6" name="Picture 1752" descr="spacer">
          <a:extLst>
            <a:ext uri="{FF2B5EF4-FFF2-40B4-BE49-F238E27FC236}">
              <a16:creationId xmlns:a16="http://schemas.microsoft.com/office/drawing/2014/main" id="{1A816B48-8E07-419C-A528-C97C61E5E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7" name="Picture 1753" descr="spacer">
          <a:extLst>
            <a:ext uri="{FF2B5EF4-FFF2-40B4-BE49-F238E27FC236}">
              <a16:creationId xmlns:a16="http://schemas.microsoft.com/office/drawing/2014/main" id="{03A6D03D-C411-4598-BFAA-D2E8F9B3E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8" name="Picture 1754" descr="spacer">
          <a:extLst>
            <a:ext uri="{FF2B5EF4-FFF2-40B4-BE49-F238E27FC236}">
              <a16:creationId xmlns:a16="http://schemas.microsoft.com/office/drawing/2014/main" id="{795DC376-6FE7-4997-8C68-FEB53EF08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79" name="Picture 1755" descr="spacer">
          <a:extLst>
            <a:ext uri="{FF2B5EF4-FFF2-40B4-BE49-F238E27FC236}">
              <a16:creationId xmlns:a16="http://schemas.microsoft.com/office/drawing/2014/main" id="{DF29C968-43CB-4489-AC29-E0F19E3C9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0" name="Picture 1756" descr="spacer">
          <a:extLst>
            <a:ext uri="{FF2B5EF4-FFF2-40B4-BE49-F238E27FC236}">
              <a16:creationId xmlns:a16="http://schemas.microsoft.com/office/drawing/2014/main" id="{1C196981-5B1C-4FB9-8D59-E4C4D5F03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1" name="Picture 1757" descr="spacer">
          <a:extLst>
            <a:ext uri="{FF2B5EF4-FFF2-40B4-BE49-F238E27FC236}">
              <a16:creationId xmlns:a16="http://schemas.microsoft.com/office/drawing/2014/main" id="{2247AA15-6D4F-4F9C-8A67-089F6E8ED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2" name="Picture 1758" descr="spacer">
          <a:extLst>
            <a:ext uri="{FF2B5EF4-FFF2-40B4-BE49-F238E27FC236}">
              <a16:creationId xmlns:a16="http://schemas.microsoft.com/office/drawing/2014/main" id="{AF153905-D3E7-4B3C-984E-B977CB8B6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3" name="Picture 1759" descr="spacer">
          <a:extLst>
            <a:ext uri="{FF2B5EF4-FFF2-40B4-BE49-F238E27FC236}">
              <a16:creationId xmlns:a16="http://schemas.microsoft.com/office/drawing/2014/main" id="{F61B8704-9820-466D-8E02-6891F447A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4" name="Picture 1760" descr="spacer">
          <a:extLst>
            <a:ext uri="{FF2B5EF4-FFF2-40B4-BE49-F238E27FC236}">
              <a16:creationId xmlns:a16="http://schemas.microsoft.com/office/drawing/2014/main" id="{1922A1AB-D947-4C49-915D-04AF861F5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5" name="Picture 1761" descr="spacer">
          <a:extLst>
            <a:ext uri="{FF2B5EF4-FFF2-40B4-BE49-F238E27FC236}">
              <a16:creationId xmlns:a16="http://schemas.microsoft.com/office/drawing/2014/main" id="{6BACCEB4-3929-4972-8DC5-B6255A638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6" name="Picture 1762" descr="spacer">
          <a:extLst>
            <a:ext uri="{FF2B5EF4-FFF2-40B4-BE49-F238E27FC236}">
              <a16:creationId xmlns:a16="http://schemas.microsoft.com/office/drawing/2014/main" id="{97889F3F-01C6-483D-81B3-B6A935649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7" name="Picture 1763" descr="spacer">
          <a:extLst>
            <a:ext uri="{FF2B5EF4-FFF2-40B4-BE49-F238E27FC236}">
              <a16:creationId xmlns:a16="http://schemas.microsoft.com/office/drawing/2014/main" id="{5CEAEF37-C351-4C6E-AAFB-99ED8F181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8" name="Picture 1764" descr="spacer">
          <a:extLst>
            <a:ext uri="{FF2B5EF4-FFF2-40B4-BE49-F238E27FC236}">
              <a16:creationId xmlns:a16="http://schemas.microsoft.com/office/drawing/2014/main" id="{CA8949A8-4E9B-4AAC-B14E-072CC488A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89" name="Picture 1765" descr="spacer">
          <a:extLst>
            <a:ext uri="{FF2B5EF4-FFF2-40B4-BE49-F238E27FC236}">
              <a16:creationId xmlns:a16="http://schemas.microsoft.com/office/drawing/2014/main" id="{5B7FAC25-7348-43C3-81AD-32DA247DA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0" name="Picture 7919" descr="spacer">
          <a:extLst>
            <a:ext uri="{FF2B5EF4-FFF2-40B4-BE49-F238E27FC236}">
              <a16:creationId xmlns:a16="http://schemas.microsoft.com/office/drawing/2014/main" id="{E8A73955-039A-4A76-98AF-9DE938286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1" name="Picture 7920" descr="spacer">
          <a:extLst>
            <a:ext uri="{FF2B5EF4-FFF2-40B4-BE49-F238E27FC236}">
              <a16:creationId xmlns:a16="http://schemas.microsoft.com/office/drawing/2014/main" id="{D9A1E562-A311-4F6F-BF4A-38221B30B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2" name="Picture 7921" descr="spacer">
          <a:extLst>
            <a:ext uri="{FF2B5EF4-FFF2-40B4-BE49-F238E27FC236}">
              <a16:creationId xmlns:a16="http://schemas.microsoft.com/office/drawing/2014/main" id="{5B621CB8-A4A4-4FC8-87B0-F9967EEF9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3" name="Picture 7922" descr="spacer">
          <a:extLst>
            <a:ext uri="{FF2B5EF4-FFF2-40B4-BE49-F238E27FC236}">
              <a16:creationId xmlns:a16="http://schemas.microsoft.com/office/drawing/2014/main" id="{EA5115E9-AF0E-4387-9A24-1888F11C3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4" name="Picture 7923" descr="spacer">
          <a:extLst>
            <a:ext uri="{FF2B5EF4-FFF2-40B4-BE49-F238E27FC236}">
              <a16:creationId xmlns:a16="http://schemas.microsoft.com/office/drawing/2014/main" id="{9145FF71-CFC4-4574-99B9-898D2848E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5" name="Picture 7924" descr="spacer">
          <a:extLst>
            <a:ext uri="{FF2B5EF4-FFF2-40B4-BE49-F238E27FC236}">
              <a16:creationId xmlns:a16="http://schemas.microsoft.com/office/drawing/2014/main" id="{20A7236D-EA79-496F-B4FB-5D5AA7EDA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6" name="Picture 1252" descr="spacer">
          <a:extLst>
            <a:ext uri="{FF2B5EF4-FFF2-40B4-BE49-F238E27FC236}">
              <a16:creationId xmlns:a16="http://schemas.microsoft.com/office/drawing/2014/main" id="{1805C841-A74B-470E-A024-692A03764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7" name="Picture 1253" descr="spacer">
          <a:extLst>
            <a:ext uri="{FF2B5EF4-FFF2-40B4-BE49-F238E27FC236}">
              <a16:creationId xmlns:a16="http://schemas.microsoft.com/office/drawing/2014/main" id="{BCF3E339-A028-41AF-A325-46FD39893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8" name="Picture 1406" descr="spacer">
          <a:extLst>
            <a:ext uri="{FF2B5EF4-FFF2-40B4-BE49-F238E27FC236}">
              <a16:creationId xmlns:a16="http://schemas.microsoft.com/office/drawing/2014/main" id="{9CBC2A18-5D2E-4C7F-A492-7EA783E04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499" name="Picture 1407" descr="spacer">
          <a:extLst>
            <a:ext uri="{FF2B5EF4-FFF2-40B4-BE49-F238E27FC236}">
              <a16:creationId xmlns:a16="http://schemas.microsoft.com/office/drawing/2014/main" id="{A5D696D2-C436-4CFF-BF73-4A0AF1D51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0" name="Picture 1418" descr="spacer">
          <a:extLst>
            <a:ext uri="{FF2B5EF4-FFF2-40B4-BE49-F238E27FC236}">
              <a16:creationId xmlns:a16="http://schemas.microsoft.com/office/drawing/2014/main" id="{E55794B7-3A12-4B0C-96E1-713A2EE5B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1" name="Picture 1419" descr="spacer">
          <a:extLst>
            <a:ext uri="{FF2B5EF4-FFF2-40B4-BE49-F238E27FC236}">
              <a16:creationId xmlns:a16="http://schemas.microsoft.com/office/drawing/2014/main" id="{FB951247-155D-4503-8301-B7ED38C6A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2" name="Picture 1750" descr="spacer">
          <a:extLst>
            <a:ext uri="{FF2B5EF4-FFF2-40B4-BE49-F238E27FC236}">
              <a16:creationId xmlns:a16="http://schemas.microsoft.com/office/drawing/2014/main" id="{4CD843C5-63E3-4B52-8452-E76248CA8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3" name="Picture 1751" descr="spacer">
          <a:extLst>
            <a:ext uri="{FF2B5EF4-FFF2-40B4-BE49-F238E27FC236}">
              <a16:creationId xmlns:a16="http://schemas.microsoft.com/office/drawing/2014/main" id="{77BF227F-8CFA-42BD-83A1-F2AADBC2C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4" name="Picture 1752" descr="spacer">
          <a:extLst>
            <a:ext uri="{FF2B5EF4-FFF2-40B4-BE49-F238E27FC236}">
              <a16:creationId xmlns:a16="http://schemas.microsoft.com/office/drawing/2014/main" id="{11AA46D3-6EE6-4D64-86B9-9FE9A3298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5" name="Picture 1753" descr="spacer">
          <a:extLst>
            <a:ext uri="{FF2B5EF4-FFF2-40B4-BE49-F238E27FC236}">
              <a16:creationId xmlns:a16="http://schemas.microsoft.com/office/drawing/2014/main" id="{BF7BC16A-9E9B-4F25-A4C9-6B1D06E94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6" name="Picture 1754" descr="spacer">
          <a:extLst>
            <a:ext uri="{FF2B5EF4-FFF2-40B4-BE49-F238E27FC236}">
              <a16:creationId xmlns:a16="http://schemas.microsoft.com/office/drawing/2014/main" id="{ED666F99-07D3-4047-9AAC-15F6D737F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7" name="Picture 1755" descr="spacer">
          <a:extLst>
            <a:ext uri="{FF2B5EF4-FFF2-40B4-BE49-F238E27FC236}">
              <a16:creationId xmlns:a16="http://schemas.microsoft.com/office/drawing/2014/main" id="{4D0ECC6A-9E42-492B-A352-23B56EBDA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8" name="Picture 1756" descr="spacer">
          <a:extLst>
            <a:ext uri="{FF2B5EF4-FFF2-40B4-BE49-F238E27FC236}">
              <a16:creationId xmlns:a16="http://schemas.microsoft.com/office/drawing/2014/main" id="{4E086DD1-40D2-471F-88FB-66AAC3194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09" name="Picture 1757" descr="spacer">
          <a:extLst>
            <a:ext uri="{FF2B5EF4-FFF2-40B4-BE49-F238E27FC236}">
              <a16:creationId xmlns:a16="http://schemas.microsoft.com/office/drawing/2014/main" id="{1B3F6D19-F094-4C92-8D8E-B4526DF48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0" name="Picture 1758" descr="spacer">
          <a:extLst>
            <a:ext uri="{FF2B5EF4-FFF2-40B4-BE49-F238E27FC236}">
              <a16:creationId xmlns:a16="http://schemas.microsoft.com/office/drawing/2014/main" id="{51DE38B3-2827-44DB-8BBD-030C4C325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1" name="Picture 1759" descr="spacer">
          <a:extLst>
            <a:ext uri="{FF2B5EF4-FFF2-40B4-BE49-F238E27FC236}">
              <a16:creationId xmlns:a16="http://schemas.microsoft.com/office/drawing/2014/main" id="{5658ACA5-83D9-4259-8743-E0E407A1E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2" name="Picture 1760" descr="spacer">
          <a:extLst>
            <a:ext uri="{FF2B5EF4-FFF2-40B4-BE49-F238E27FC236}">
              <a16:creationId xmlns:a16="http://schemas.microsoft.com/office/drawing/2014/main" id="{21707168-5627-4D45-9B0C-A2D4713DC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3" name="Picture 1761" descr="spacer">
          <a:extLst>
            <a:ext uri="{FF2B5EF4-FFF2-40B4-BE49-F238E27FC236}">
              <a16:creationId xmlns:a16="http://schemas.microsoft.com/office/drawing/2014/main" id="{B30465C2-903D-4EA2-A203-CFB9ED470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4" name="Picture 1762" descr="spacer">
          <a:extLst>
            <a:ext uri="{FF2B5EF4-FFF2-40B4-BE49-F238E27FC236}">
              <a16:creationId xmlns:a16="http://schemas.microsoft.com/office/drawing/2014/main" id="{41F2BE55-E7C1-4448-B953-AE09495E7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5" name="Picture 1763" descr="spacer">
          <a:extLst>
            <a:ext uri="{FF2B5EF4-FFF2-40B4-BE49-F238E27FC236}">
              <a16:creationId xmlns:a16="http://schemas.microsoft.com/office/drawing/2014/main" id="{C694B895-6B9F-484B-8FFC-3A62DA160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6" name="Picture 1764" descr="spacer">
          <a:extLst>
            <a:ext uri="{FF2B5EF4-FFF2-40B4-BE49-F238E27FC236}">
              <a16:creationId xmlns:a16="http://schemas.microsoft.com/office/drawing/2014/main" id="{AA6DC77B-0CB3-41F6-B6A0-948C89EF7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7" name="Picture 1765" descr="spacer">
          <a:extLst>
            <a:ext uri="{FF2B5EF4-FFF2-40B4-BE49-F238E27FC236}">
              <a16:creationId xmlns:a16="http://schemas.microsoft.com/office/drawing/2014/main" id="{CCA899C2-B38C-41ED-BEB1-89EAD4F50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8" name="Picture 7919" descr="spacer">
          <a:extLst>
            <a:ext uri="{FF2B5EF4-FFF2-40B4-BE49-F238E27FC236}">
              <a16:creationId xmlns:a16="http://schemas.microsoft.com/office/drawing/2014/main" id="{118A81EF-7126-49EC-90F3-5557BAED2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19" name="Picture 7920" descr="spacer">
          <a:extLst>
            <a:ext uri="{FF2B5EF4-FFF2-40B4-BE49-F238E27FC236}">
              <a16:creationId xmlns:a16="http://schemas.microsoft.com/office/drawing/2014/main" id="{400C9F4E-19E0-4566-BD2A-362115919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20" name="Picture 7921" descr="spacer">
          <a:extLst>
            <a:ext uri="{FF2B5EF4-FFF2-40B4-BE49-F238E27FC236}">
              <a16:creationId xmlns:a16="http://schemas.microsoft.com/office/drawing/2014/main" id="{25107CC0-6E44-43CE-B061-603786958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21" name="Picture 7922" descr="spacer">
          <a:extLst>
            <a:ext uri="{FF2B5EF4-FFF2-40B4-BE49-F238E27FC236}">
              <a16:creationId xmlns:a16="http://schemas.microsoft.com/office/drawing/2014/main" id="{64A068B7-7C76-429C-A58A-8F8BB7E53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22" name="Picture 7923" descr="spacer">
          <a:extLst>
            <a:ext uri="{FF2B5EF4-FFF2-40B4-BE49-F238E27FC236}">
              <a16:creationId xmlns:a16="http://schemas.microsoft.com/office/drawing/2014/main" id="{5FF5E683-BCDC-46D3-94CE-92D370F2B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23" name="Picture 7924" descr="spacer">
          <a:extLst>
            <a:ext uri="{FF2B5EF4-FFF2-40B4-BE49-F238E27FC236}">
              <a16:creationId xmlns:a16="http://schemas.microsoft.com/office/drawing/2014/main" id="{1BA58635-CF29-4A02-A52F-25C29FD4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24" name="Picture 1252" descr="spacer">
          <a:extLst>
            <a:ext uri="{FF2B5EF4-FFF2-40B4-BE49-F238E27FC236}">
              <a16:creationId xmlns:a16="http://schemas.microsoft.com/office/drawing/2014/main" id="{79C572C6-4BBC-466A-A722-12063A47B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25" name="Picture 1253" descr="spacer">
          <a:extLst>
            <a:ext uri="{FF2B5EF4-FFF2-40B4-BE49-F238E27FC236}">
              <a16:creationId xmlns:a16="http://schemas.microsoft.com/office/drawing/2014/main" id="{467A53D9-EA1F-41FC-A7EC-02AE48099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26" name="Picture 1406" descr="spacer">
          <a:extLst>
            <a:ext uri="{FF2B5EF4-FFF2-40B4-BE49-F238E27FC236}">
              <a16:creationId xmlns:a16="http://schemas.microsoft.com/office/drawing/2014/main" id="{55050F12-3858-4DD3-A43D-655364D0D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27" name="Picture 1407" descr="spacer">
          <a:extLst>
            <a:ext uri="{FF2B5EF4-FFF2-40B4-BE49-F238E27FC236}">
              <a16:creationId xmlns:a16="http://schemas.microsoft.com/office/drawing/2014/main" id="{A290ECF2-6353-48B6-8D65-B0CAAB9EE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28" name="Picture 1418" descr="spacer">
          <a:extLst>
            <a:ext uri="{FF2B5EF4-FFF2-40B4-BE49-F238E27FC236}">
              <a16:creationId xmlns:a16="http://schemas.microsoft.com/office/drawing/2014/main" id="{DC5362E9-BE75-40E3-A2B8-7497D1614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29" name="Picture 1419" descr="spacer">
          <a:extLst>
            <a:ext uri="{FF2B5EF4-FFF2-40B4-BE49-F238E27FC236}">
              <a16:creationId xmlns:a16="http://schemas.microsoft.com/office/drawing/2014/main" id="{610CDAC0-28CB-4485-9C3E-50F162C4A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0" name="Picture 1750" descr="spacer">
          <a:extLst>
            <a:ext uri="{FF2B5EF4-FFF2-40B4-BE49-F238E27FC236}">
              <a16:creationId xmlns:a16="http://schemas.microsoft.com/office/drawing/2014/main" id="{DAF12A0A-2367-4499-8D6B-F719AF012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1" name="Picture 1751" descr="spacer">
          <a:extLst>
            <a:ext uri="{FF2B5EF4-FFF2-40B4-BE49-F238E27FC236}">
              <a16:creationId xmlns:a16="http://schemas.microsoft.com/office/drawing/2014/main" id="{08F8740A-08C9-4E49-A969-4621198F7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2" name="Picture 1752" descr="spacer">
          <a:extLst>
            <a:ext uri="{FF2B5EF4-FFF2-40B4-BE49-F238E27FC236}">
              <a16:creationId xmlns:a16="http://schemas.microsoft.com/office/drawing/2014/main" id="{9BFD4482-AD61-41C4-A707-664161834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3" name="Picture 1753" descr="spacer">
          <a:extLst>
            <a:ext uri="{FF2B5EF4-FFF2-40B4-BE49-F238E27FC236}">
              <a16:creationId xmlns:a16="http://schemas.microsoft.com/office/drawing/2014/main" id="{5BD6EDB0-20EA-47AE-904F-C90B9D0DA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4" name="Picture 1754" descr="spacer">
          <a:extLst>
            <a:ext uri="{FF2B5EF4-FFF2-40B4-BE49-F238E27FC236}">
              <a16:creationId xmlns:a16="http://schemas.microsoft.com/office/drawing/2014/main" id="{EE482753-9899-47F6-853E-F011F3358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5" name="Picture 1755" descr="spacer">
          <a:extLst>
            <a:ext uri="{FF2B5EF4-FFF2-40B4-BE49-F238E27FC236}">
              <a16:creationId xmlns:a16="http://schemas.microsoft.com/office/drawing/2014/main" id="{E5408523-7BFB-4CFE-AE4F-2642F7129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6" name="Picture 1756" descr="spacer">
          <a:extLst>
            <a:ext uri="{FF2B5EF4-FFF2-40B4-BE49-F238E27FC236}">
              <a16:creationId xmlns:a16="http://schemas.microsoft.com/office/drawing/2014/main" id="{F0913F1A-0A5F-4C80-A24A-CC685BCCC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7" name="Picture 1757" descr="spacer">
          <a:extLst>
            <a:ext uri="{FF2B5EF4-FFF2-40B4-BE49-F238E27FC236}">
              <a16:creationId xmlns:a16="http://schemas.microsoft.com/office/drawing/2014/main" id="{9185C24E-4460-4CC3-891A-2E0629C54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8" name="Picture 1758" descr="spacer">
          <a:extLst>
            <a:ext uri="{FF2B5EF4-FFF2-40B4-BE49-F238E27FC236}">
              <a16:creationId xmlns:a16="http://schemas.microsoft.com/office/drawing/2014/main" id="{A3DDE704-F32F-432D-96F6-5EB5F26AA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39" name="Picture 1759" descr="spacer">
          <a:extLst>
            <a:ext uri="{FF2B5EF4-FFF2-40B4-BE49-F238E27FC236}">
              <a16:creationId xmlns:a16="http://schemas.microsoft.com/office/drawing/2014/main" id="{EE2339A7-B778-45AE-8D46-662B4DEBC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0" name="Picture 1760" descr="spacer">
          <a:extLst>
            <a:ext uri="{FF2B5EF4-FFF2-40B4-BE49-F238E27FC236}">
              <a16:creationId xmlns:a16="http://schemas.microsoft.com/office/drawing/2014/main" id="{7EC64213-FB9B-4490-8620-C1AC436A4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1" name="Picture 1761" descr="spacer">
          <a:extLst>
            <a:ext uri="{FF2B5EF4-FFF2-40B4-BE49-F238E27FC236}">
              <a16:creationId xmlns:a16="http://schemas.microsoft.com/office/drawing/2014/main" id="{03A41C26-7B02-411D-8266-881B87D62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2" name="Picture 1762" descr="spacer">
          <a:extLst>
            <a:ext uri="{FF2B5EF4-FFF2-40B4-BE49-F238E27FC236}">
              <a16:creationId xmlns:a16="http://schemas.microsoft.com/office/drawing/2014/main" id="{F1A6F91F-B80F-44BF-996F-EF25C0829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3" name="Picture 1763" descr="spacer">
          <a:extLst>
            <a:ext uri="{FF2B5EF4-FFF2-40B4-BE49-F238E27FC236}">
              <a16:creationId xmlns:a16="http://schemas.microsoft.com/office/drawing/2014/main" id="{CDD2E6DA-2484-4680-A707-966BD1A27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4" name="Picture 1764" descr="spacer">
          <a:extLst>
            <a:ext uri="{FF2B5EF4-FFF2-40B4-BE49-F238E27FC236}">
              <a16:creationId xmlns:a16="http://schemas.microsoft.com/office/drawing/2014/main" id="{42C57AC4-35F9-4984-B239-456683516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5" name="Picture 1765" descr="spacer">
          <a:extLst>
            <a:ext uri="{FF2B5EF4-FFF2-40B4-BE49-F238E27FC236}">
              <a16:creationId xmlns:a16="http://schemas.microsoft.com/office/drawing/2014/main" id="{A9F3CF31-9986-451F-9B60-230215FA0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6" name="Picture 7919" descr="spacer">
          <a:extLst>
            <a:ext uri="{FF2B5EF4-FFF2-40B4-BE49-F238E27FC236}">
              <a16:creationId xmlns:a16="http://schemas.microsoft.com/office/drawing/2014/main" id="{2F9802D0-6117-4EDB-AF66-89F8E7418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7" name="Picture 7920" descr="spacer">
          <a:extLst>
            <a:ext uri="{FF2B5EF4-FFF2-40B4-BE49-F238E27FC236}">
              <a16:creationId xmlns:a16="http://schemas.microsoft.com/office/drawing/2014/main" id="{6ADE1B78-E52C-4015-8E49-DB343EA01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8" name="Picture 7921" descr="spacer">
          <a:extLst>
            <a:ext uri="{FF2B5EF4-FFF2-40B4-BE49-F238E27FC236}">
              <a16:creationId xmlns:a16="http://schemas.microsoft.com/office/drawing/2014/main" id="{23A58EDF-30D6-4760-B9EA-0FD8F23EB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49" name="Picture 7922" descr="spacer">
          <a:extLst>
            <a:ext uri="{FF2B5EF4-FFF2-40B4-BE49-F238E27FC236}">
              <a16:creationId xmlns:a16="http://schemas.microsoft.com/office/drawing/2014/main" id="{AABE38EC-E899-4470-8C09-F2A3A4644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0" name="Picture 7923" descr="spacer">
          <a:extLst>
            <a:ext uri="{FF2B5EF4-FFF2-40B4-BE49-F238E27FC236}">
              <a16:creationId xmlns:a16="http://schemas.microsoft.com/office/drawing/2014/main" id="{E3286CD0-9AB2-4CD4-A4C8-091D282EC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1" name="Picture 7924" descr="spacer">
          <a:extLst>
            <a:ext uri="{FF2B5EF4-FFF2-40B4-BE49-F238E27FC236}">
              <a16:creationId xmlns:a16="http://schemas.microsoft.com/office/drawing/2014/main" id="{1C8C186E-D680-44D6-A454-1AF2F04DA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2" name="Picture 1252" descr="spacer">
          <a:extLst>
            <a:ext uri="{FF2B5EF4-FFF2-40B4-BE49-F238E27FC236}">
              <a16:creationId xmlns:a16="http://schemas.microsoft.com/office/drawing/2014/main" id="{82A3E0F6-E096-4B6E-8578-47762FDB8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3" name="Picture 1253" descr="spacer">
          <a:extLst>
            <a:ext uri="{FF2B5EF4-FFF2-40B4-BE49-F238E27FC236}">
              <a16:creationId xmlns:a16="http://schemas.microsoft.com/office/drawing/2014/main" id="{FC9609A8-51EA-4DDC-A41F-F0EF75AA5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4" name="Picture 1406" descr="spacer">
          <a:extLst>
            <a:ext uri="{FF2B5EF4-FFF2-40B4-BE49-F238E27FC236}">
              <a16:creationId xmlns:a16="http://schemas.microsoft.com/office/drawing/2014/main" id="{7814189D-A453-4647-B253-84150C7B0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5" name="Picture 1407" descr="spacer">
          <a:extLst>
            <a:ext uri="{FF2B5EF4-FFF2-40B4-BE49-F238E27FC236}">
              <a16:creationId xmlns:a16="http://schemas.microsoft.com/office/drawing/2014/main" id="{B315289C-4A54-475F-AE26-B32A8733F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6" name="Picture 1418" descr="spacer">
          <a:extLst>
            <a:ext uri="{FF2B5EF4-FFF2-40B4-BE49-F238E27FC236}">
              <a16:creationId xmlns:a16="http://schemas.microsoft.com/office/drawing/2014/main" id="{8D1928CA-09EC-46B6-A3E4-DA16F8079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7" name="Picture 1419" descr="spacer">
          <a:extLst>
            <a:ext uri="{FF2B5EF4-FFF2-40B4-BE49-F238E27FC236}">
              <a16:creationId xmlns:a16="http://schemas.microsoft.com/office/drawing/2014/main" id="{5CE3B3D8-6FED-404F-8EA7-D469CFAD6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8" name="Picture 1750" descr="spacer">
          <a:extLst>
            <a:ext uri="{FF2B5EF4-FFF2-40B4-BE49-F238E27FC236}">
              <a16:creationId xmlns:a16="http://schemas.microsoft.com/office/drawing/2014/main" id="{F2513D3F-DCBD-40B0-A02B-E9912C1FE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59" name="Picture 1751" descr="spacer">
          <a:extLst>
            <a:ext uri="{FF2B5EF4-FFF2-40B4-BE49-F238E27FC236}">
              <a16:creationId xmlns:a16="http://schemas.microsoft.com/office/drawing/2014/main" id="{467EF30C-D39E-43CD-9FFC-DF581DAF9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0" name="Picture 1752" descr="spacer">
          <a:extLst>
            <a:ext uri="{FF2B5EF4-FFF2-40B4-BE49-F238E27FC236}">
              <a16:creationId xmlns:a16="http://schemas.microsoft.com/office/drawing/2014/main" id="{C88E2DC0-6EB6-4BA1-96A1-13E8B476F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1" name="Picture 1753" descr="spacer">
          <a:extLst>
            <a:ext uri="{FF2B5EF4-FFF2-40B4-BE49-F238E27FC236}">
              <a16:creationId xmlns:a16="http://schemas.microsoft.com/office/drawing/2014/main" id="{D766FB1B-E486-46C1-A55F-B098AA0CF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2" name="Picture 1754" descr="spacer">
          <a:extLst>
            <a:ext uri="{FF2B5EF4-FFF2-40B4-BE49-F238E27FC236}">
              <a16:creationId xmlns:a16="http://schemas.microsoft.com/office/drawing/2014/main" id="{DC9A9F95-3085-4EFD-AE98-B207923B6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3" name="Picture 1755" descr="spacer">
          <a:extLst>
            <a:ext uri="{FF2B5EF4-FFF2-40B4-BE49-F238E27FC236}">
              <a16:creationId xmlns:a16="http://schemas.microsoft.com/office/drawing/2014/main" id="{C6A11BF5-0133-4B02-B409-3494EE1D4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4" name="Picture 1756" descr="spacer">
          <a:extLst>
            <a:ext uri="{FF2B5EF4-FFF2-40B4-BE49-F238E27FC236}">
              <a16:creationId xmlns:a16="http://schemas.microsoft.com/office/drawing/2014/main" id="{BF77C1F8-E667-4724-BFC5-D0B8323B1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5" name="Picture 1757" descr="spacer">
          <a:extLst>
            <a:ext uri="{FF2B5EF4-FFF2-40B4-BE49-F238E27FC236}">
              <a16:creationId xmlns:a16="http://schemas.microsoft.com/office/drawing/2014/main" id="{73FB6E44-0F0A-459A-AB8D-38DEB9E7B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6" name="Picture 1758" descr="spacer">
          <a:extLst>
            <a:ext uri="{FF2B5EF4-FFF2-40B4-BE49-F238E27FC236}">
              <a16:creationId xmlns:a16="http://schemas.microsoft.com/office/drawing/2014/main" id="{CF74E0C1-C46A-4439-BA00-94051B21D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7" name="Picture 1759" descr="spacer">
          <a:extLst>
            <a:ext uri="{FF2B5EF4-FFF2-40B4-BE49-F238E27FC236}">
              <a16:creationId xmlns:a16="http://schemas.microsoft.com/office/drawing/2014/main" id="{6E26E5A8-86C3-4D1A-8D19-08243EEBC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8" name="Picture 1760" descr="spacer">
          <a:extLst>
            <a:ext uri="{FF2B5EF4-FFF2-40B4-BE49-F238E27FC236}">
              <a16:creationId xmlns:a16="http://schemas.microsoft.com/office/drawing/2014/main" id="{AED46D0D-8671-4CA7-962D-3D79430E1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69" name="Picture 1761" descr="spacer">
          <a:extLst>
            <a:ext uri="{FF2B5EF4-FFF2-40B4-BE49-F238E27FC236}">
              <a16:creationId xmlns:a16="http://schemas.microsoft.com/office/drawing/2014/main" id="{5E4A3C87-693A-4DCC-94BE-46F6537D7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0" name="Picture 1762" descr="spacer">
          <a:extLst>
            <a:ext uri="{FF2B5EF4-FFF2-40B4-BE49-F238E27FC236}">
              <a16:creationId xmlns:a16="http://schemas.microsoft.com/office/drawing/2014/main" id="{8D120641-3A3D-4194-B412-780E428FD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1" name="Picture 1763" descr="spacer">
          <a:extLst>
            <a:ext uri="{FF2B5EF4-FFF2-40B4-BE49-F238E27FC236}">
              <a16:creationId xmlns:a16="http://schemas.microsoft.com/office/drawing/2014/main" id="{C6029395-B7F7-47B9-9C00-65DC065F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2" name="Picture 1764" descr="spacer">
          <a:extLst>
            <a:ext uri="{FF2B5EF4-FFF2-40B4-BE49-F238E27FC236}">
              <a16:creationId xmlns:a16="http://schemas.microsoft.com/office/drawing/2014/main" id="{5E98F9BA-9BE5-4D52-B919-D96CA326F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3" name="Picture 1765" descr="spacer">
          <a:extLst>
            <a:ext uri="{FF2B5EF4-FFF2-40B4-BE49-F238E27FC236}">
              <a16:creationId xmlns:a16="http://schemas.microsoft.com/office/drawing/2014/main" id="{C2C61CF1-EA02-4644-AE6A-68245ACC9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4" name="Picture 7919" descr="spacer">
          <a:extLst>
            <a:ext uri="{FF2B5EF4-FFF2-40B4-BE49-F238E27FC236}">
              <a16:creationId xmlns:a16="http://schemas.microsoft.com/office/drawing/2014/main" id="{818B2CE5-621E-4A4D-AFAB-C7C61405C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5" name="Picture 7920" descr="spacer">
          <a:extLst>
            <a:ext uri="{FF2B5EF4-FFF2-40B4-BE49-F238E27FC236}">
              <a16:creationId xmlns:a16="http://schemas.microsoft.com/office/drawing/2014/main" id="{1EC623E8-D91F-493D-84C1-76EAF0C39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6" name="Picture 7921" descr="spacer">
          <a:extLst>
            <a:ext uri="{FF2B5EF4-FFF2-40B4-BE49-F238E27FC236}">
              <a16:creationId xmlns:a16="http://schemas.microsoft.com/office/drawing/2014/main" id="{2C9B0E8D-2762-4466-BB7B-919DB43F9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7" name="Picture 7922" descr="spacer">
          <a:extLst>
            <a:ext uri="{FF2B5EF4-FFF2-40B4-BE49-F238E27FC236}">
              <a16:creationId xmlns:a16="http://schemas.microsoft.com/office/drawing/2014/main" id="{845491D4-8EB7-4004-8B83-F4FB91735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8" name="Picture 7923" descr="spacer">
          <a:extLst>
            <a:ext uri="{FF2B5EF4-FFF2-40B4-BE49-F238E27FC236}">
              <a16:creationId xmlns:a16="http://schemas.microsoft.com/office/drawing/2014/main" id="{343215E4-0CCC-4798-95FC-94CE8F1C4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79" name="Picture 7924" descr="spacer">
          <a:extLst>
            <a:ext uri="{FF2B5EF4-FFF2-40B4-BE49-F238E27FC236}">
              <a16:creationId xmlns:a16="http://schemas.microsoft.com/office/drawing/2014/main" id="{D3AC7935-B117-4B9D-B590-9B575B6AD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80" name="Picture 1252" descr="spacer">
          <a:extLst>
            <a:ext uri="{FF2B5EF4-FFF2-40B4-BE49-F238E27FC236}">
              <a16:creationId xmlns:a16="http://schemas.microsoft.com/office/drawing/2014/main" id="{C534A451-CAFF-42E7-B0B7-EC626F8B8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581" name="Picture 1253" descr="spacer">
          <a:extLst>
            <a:ext uri="{FF2B5EF4-FFF2-40B4-BE49-F238E27FC236}">
              <a16:creationId xmlns:a16="http://schemas.microsoft.com/office/drawing/2014/main" id="{668E55A0-5302-4FEF-AB2B-B9BCA541A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713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82" name="Picture 1406" descr="spacer">
          <a:extLst>
            <a:ext uri="{FF2B5EF4-FFF2-40B4-BE49-F238E27FC236}">
              <a16:creationId xmlns:a16="http://schemas.microsoft.com/office/drawing/2014/main" id="{7DDC6CB3-FCB2-4C18-9EC3-14EA30730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83" name="Picture 1407" descr="spacer">
          <a:extLst>
            <a:ext uri="{FF2B5EF4-FFF2-40B4-BE49-F238E27FC236}">
              <a16:creationId xmlns:a16="http://schemas.microsoft.com/office/drawing/2014/main" id="{5452F7E0-C40D-4DDD-B827-8D600CFE2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84" name="Picture 1418" descr="spacer">
          <a:extLst>
            <a:ext uri="{FF2B5EF4-FFF2-40B4-BE49-F238E27FC236}">
              <a16:creationId xmlns:a16="http://schemas.microsoft.com/office/drawing/2014/main" id="{EAB11AF4-0B9D-4FB8-9B09-4E44E43A7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85" name="Picture 1419" descr="spacer">
          <a:extLst>
            <a:ext uri="{FF2B5EF4-FFF2-40B4-BE49-F238E27FC236}">
              <a16:creationId xmlns:a16="http://schemas.microsoft.com/office/drawing/2014/main" id="{4A2A762C-DA5F-4929-B0A9-24F771F58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86" name="Picture 1750" descr="spacer">
          <a:extLst>
            <a:ext uri="{FF2B5EF4-FFF2-40B4-BE49-F238E27FC236}">
              <a16:creationId xmlns:a16="http://schemas.microsoft.com/office/drawing/2014/main" id="{8875C435-D32B-4698-AFDD-1571B6885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87" name="Picture 1751" descr="spacer">
          <a:extLst>
            <a:ext uri="{FF2B5EF4-FFF2-40B4-BE49-F238E27FC236}">
              <a16:creationId xmlns:a16="http://schemas.microsoft.com/office/drawing/2014/main" id="{3D7F100F-5286-4477-A47D-4F8517DB9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88" name="Picture 1752" descr="spacer">
          <a:extLst>
            <a:ext uri="{FF2B5EF4-FFF2-40B4-BE49-F238E27FC236}">
              <a16:creationId xmlns:a16="http://schemas.microsoft.com/office/drawing/2014/main" id="{005C0C0E-A696-473E-BA77-CBBA6C18E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89" name="Picture 1753" descr="spacer">
          <a:extLst>
            <a:ext uri="{FF2B5EF4-FFF2-40B4-BE49-F238E27FC236}">
              <a16:creationId xmlns:a16="http://schemas.microsoft.com/office/drawing/2014/main" id="{D7950874-898C-4410-B98D-9F425CF6F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0" name="Picture 1754" descr="spacer">
          <a:extLst>
            <a:ext uri="{FF2B5EF4-FFF2-40B4-BE49-F238E27FC236}">
              <a16:creationId xmlns:a16="http://schemas.microsoft.com/office/drawing/2014/main" id="{0D046819-0D56-482C-A799-994C4E7E1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1" name="Picture 1755" descr="spacer">
          <a:extLst>
            <a:ext uri="{FF2B5EF4-FFF2-40B4-BE49-F238E27FC236}">
              <a16:creationId xmlns:a16="http://schemas.microsoft.com/office/drawing/2014/main" id="{7A139D25-6253-4FE1-B8E8-B30B3A7D6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2" name="Picture 1756" descr="spacer">
          <a:extLst>
            <a:ext uri="{FF2B5EF4-FFF2-40B4-BE49-F238E27FC236}">
              <a16:creationId xmlns:a16="http://schemas.microsoft.com/office/drawing/2014/main" id="{CBEFA262-36A8-41F0-8AFF-797D3DA08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3" name="Picture 1757" descr="spacer">
          <a:extLst>
            <a:ext uri="{FF2B5EF4-FFF2-40B4-BE49-F238E27FC236}">
              <a16:creationId xmlns:a16="http://schemas.microsoft.com/office/drawing/2014/main" id="{5EDCE649-3126-457A-A5FB-46ACE441F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4" name="Picture 1758" descr="spacer">
          <a:extLst>
            <a:ext uri="{FF2B5EF4-FFF2-40B4-BE49-F238E27FC236}">
              <a16:creationId xmlns:a16="http://schemas.microsoft.com/office/drawing/2014/main" id="{8234B4FD-9C8B-41E7-A9E7-AF823213E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5" name="Picture 1759" descr="spacer">
          <a:extLst>
            <a:ext uri="{FF2B5EF4-FFF2-40B4-BE49-F238E27FC236}">
              <a16:creationId xmlns:a16="http://schemas.microsoft.com/office/drawing/2014/main" id="{D521651D-EC94-478C-ABB6-2146FC6A3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6" name="Picture 1760" descr="spacer">
          <a:extLst>
            <a:ext uri="{FF2B5EF4-FFF2-40B4-BE49-F238E27FC236}">
              <a16:creationId xmlns:a16="http://schemas.microsoft.com/office/drawing/2014/main" id="{3E23F718-2DDC-4F58-B0B1-D6D0363CF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7" name="Picture 1761" descr="spacer">
          <a:extLst>
            <a:ext uri="{FF2B5EF4-FFF2-40B4-BE49-F238E27FC236}">
              <a16:creationId xmlns:a16="http://schemas.microsoft.com/office/drawing/2014/main" id="{B988328F-8D3A-4DD5-AE3F-E72170D85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8" name="Picture 1762" descr="spacer">
          <a:extLst>
            <a:ext uri="{FF2B5EF4-FFF2-40B4-BE49-F238E27FC236}">
              <a16:creationId xmlns:a16="http://schemas.microsoft.com/office/drawing/2014/main" id="{F202BF23-95F9-446D-B0C9-2D62E8A63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599" name="Picture 1763" descr="spacer">
          <a:extLst>
            <a:ext uri="{FF2B5EF4-FFF2-40B4-BE49-F238E27FC236}">
              <a16:creationId xmlns:a16="http://schemas.microsoft.com/office/drawing/2014/main" id="{6959A7FA-16C1-4BE2-8164-6106DFD6C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0" name="Picture 1764" descr="spacer">
          <a:extLst>
            <a:ext uri="{FF2B5EF4-FFF2-40B4-BE49-F238E27FC236}">
              <a16:creationId xmlns:a16="http://schemas.microsoft.com/office/drawing/2014/main" id="{C3F898EF-47ED-404B-BB05-173FE704D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1" name="Picture 1765" descr="spacer">
          <a:extLst>
            <a:ext uri="{FF2B5EF4-FFF2-40B4-BE49-F238E27FC236}">
              <a16:creationId xmlns:a16="http://schemas.microsoft.com/office/drawing/2014/main" id="{09FEF409-0797-465F-A763-CFECF2444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2" name="Picture 7919" descr="spacer">
          <a:extLst>
            <a:ext uri="{FF2B5EF4-FFF2-40B4-BE49-F238E27FC236}">
              <a16:creationId xmlns:a16="http://schemas.microsoft.com/office/drawing/2014/main" id="{577BF9C7-A94D-429B-81A3-6D11F39BA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3" name="Picture 7920" descr="spacer">
          <a:extLst>
            <a:ext uri="{FF2B5EF4-FFF2-40B4-BE49-F238E27FC236}">
              <a16:creationId xmlns:a16="http://schemas.microsoft.com/office/drawing/2014/main" id="{6E335EA7-5F22-4A11-AD6D-EF735B130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4" name="Picture 7921" descr="spacer">
          <a:extLst>
            <a:ext uri="{FF2B5EF4-FFF2-40B4-BE49-F238E27FC236}">
              <a16:creationId xmlns:a16="http://schemas.microsoft.com/office/drawing/2014/main" id="{0383C241-4041-4D60-BC0D-E3948B3B0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5" name="Picture 7922" descr="spacer">
          <a:extLst>
            <a:ext uri="{FF2B5EF4-FFF2-40B4-BE49-F238E27FC236}">
              <a16:creationId xmlns:a16="http://schemas.microsoft.com/office/drawing/2014/main" id="{CBDA0931-A61C-4D4D-9DC6-25548F879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6" name="Picture 7923" descr="spacer">
          <a:extLst>
            <a:ext uri="{FF2B5EF4-FFF2-40B4-BE49-F238E27FC236}">
              <a16:creationId xmlns:a16="http://schemas.microsoft.com/office/drawing/2014/main" id="{CD4D28C4-8307-471A-B9B7-007E5E505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7" name="Picture 7924" descr="spacer">
          <a:extLst>
            <a:ext uri="{FF2B5EF4-FFF2-40B4-BE49-F238E27FC236}">
              <a16:creationId xmlns:a16="http://schemas.microsoft.com/office/drawing/2014/main" id="{29D24F40-09BD-4C3A-8CFD-BD104CC45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8" name="Picture 1252" descr="spacer">
          <a:extLst>
            <a:ext uri="{FF2B5EF4-FFF2-40B4-BE49-F238E27FC236}">
              <a16:creationId xmlns:a16="http://schemas.microsoft.com/office/drawing/2014/main" id="{C0F1B64B-8845-4AF6-AB12-02DB42E99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09" name="Picture 1253" descr="spacer">
          <a:extLst>
            <a:ext uri="{FF2B5EF4-FFF2-40B4-BE49-F238E27FC236}">
              <a16:creationId xmlns:a16="http://schemas.microsoft.com/office/drawing/2014/main" id="{BE848471-128D-4B0E-905D-14A8F01A2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0" name="Picture 1406" descr="spacer">
          <a:extLst>
            <a:ext uri="{FF2B5EF4-FFF2-40B4-BE49-F238E27FC236}">
              <a16:creationId xmlns:a16="http://schemas.microsoft.com/office/drawing/2014/main" id="{385CD4F6-9613-49BB-BC33-CB51E3AC3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1" name="Picture 1407" descr="spacer">
          <a:extLst>
            <a:ext uri="{FF2B5EF4-FFF2-40B4-BE49-F238E27FC236}">
              <a16:creationId xmlns:a16="http://schemas.microsoft.com/office/drawing/2014/main" id="{8E032695-545E-4E87-A8DD-DC4BCA2F9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2" name="Picture 1418" descr="spacer">
          <a:extLst>
            <a:ext uri="{FF2B5EF4-FFF2-40B4-BE49-F238E27FC236}">
              <a16:creationId xmlns:a16="http://schemas.microsoft.com/office/drawing/2014/main" id="{AD71CEB6-3873-4755-BEEF-B0EA3237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3" name="Picture 1419" descr="spacer">
          <a:extLst>
            <a:ext uri="{FF2B5EF4-FFF2-40B4-BE49-F238E27FC236}">
              <a16:creationId xmlns:a16="http://schemas.microsoft.com/office/drawing/2014/main" id="{F3D739AA-C40F-4F95-A92D-6258F37C9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4" name="Picture 1750" descr="spacer">
          <a:extLst>
            <a:ext uri="{FF2B5EF4-FFF2-40B4-BE49-F238E27FC236}">
              <a16:creationId xmlns:a16="http://schemas.microsoft.com/office/drawing/2014/main" id="{40FE5DDA-E0A6-429B-BA68-51FFBE780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5" name="Picture 1751" descr="spacer">
          <a:extLst>
            <a:ext uri="{FF2B5EF4-FFF2-40B4-BE49-F238E27FC236}">
              <a16:creationId xmlns:a16="http://schemas.microsoft.com/office/drawing/2014/main" id="{94B63285-22B1-4487-8C50-8A73CD090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6" name="Picture 1752" descr="spacer">
          <a:extLst>
            <a:ext uri="{FF2B5EF4-FFF2-40B4-BE49-F238E27FC236}">
              <a16:creationId xmlns:a16="http://schemas.microsoft.com/office/drawing/2014/main" id="{774E36DE-591E-4050-BB59-A60C9849B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7" name="Picture 1753" descr="spacer">
          <a:extLst>
            <a:ext uri="{FF2B5EF4-FFF2-40B4-BE49-F238E27FC236}">
              <a16:creationId xmlns:a16="http://schemas.microsoft.com/office/drawing/2014/main" id="{96A7481A-C8EA-4CC4-A535-9BDE2D679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8" name="Picture 1754" descr="spacer">
          <a:extLst>
            <a:ext uri="{FF2B5EF4-FFF2-40B4-BE49-F238E27FC236}">
              <a16:creationId xmlns:a16="http://schemas.microsoft.com/office/drawing/2014/main" id="{80603475-10BB-4CDA-B19F-375B9969A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19" name="Picture 1755" descr="spacer">
          <a:extLst>
            <a:ext uri="{FF2B5EF4-FFF2-40B4-BE49-F238E27FC236}">
              <a16:creationId xmlns:a16="http://schemas.microsoft.com/office/drawing/2014/main" id="{0C8F14BB-FDB5-46FE-9A3D-730B47E4E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0" name="Picture 1756" descr="spacer">
          <a:extLst>
            <a:ext uri="{FF2B5EF4-FFF2-40B4-BE49-F238E27FC236}">
              <a16:creationId xmlns:a16="http://schemas.microsoft.com/office/drawing/2014/main" id="{1FA3D910-18B0-415B-ACEF-0D95771C8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1" name="Picture 1757" descr="spacer">
          <a:extLst>
            <a:ext uri="{FF2B5EF4-FFF2-40B4-BE49-F238E27FC236}">
              <a16:creationId xmlns:a16="http://schemas.microsoft.com/office/drawing/2014/main" id="{4A2B444C-D7D2-4A53-8F52-999E8E5DA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2" name="Picture 1758" descr="spacer">
          <a:extLst>
            <a:ext uri="{FF2B5EF4-FFF2-40B4-BE49-F238E27FC236}">
              <a16:creationId xmlns:a16="http://schemas.microsoft.com/office/drawing/2014/main" id="{C89A0A2D-87D6-4FFD-AD44-B3DF800EC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3" name="Picture 1759" descr="spacer">
          <a:extLst>
            <a:ext uri="{FF2B5EF4-FFF2-40B4-BE49-F238E27FC236}">
              <a16:creationId xmlns:a16="http://schemas.microsoft.com/office/drawing/2014/main" id="{E504D462-52BD-4159-AB83-1681A56F1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4" name="Picture 1760" descr="spacer">
          <a:extLst>
            <a:ext uri="{FF2B5EF4-FFF2-40B4-BE49-F238E27FC236}">
              <a16:creationId xmlns:a16="http://schemas.microsoft.com/office/drawing/2014/main" id="{28B6C317-1F8F-4557-AE7E-58B7E57FD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5" name="Picture 1761" descr="spacer">
          <a:extLst>
            <a:ext uri="{FF2B5EF4-FFF2-40B4-BE49-F238E27FC236}">
              <a16:creationId xmlns:a16="http://schemas.microsoft.com/office/drawing/2014/main" id="{52E4285D-DBA4-40A7-8315-3CAA828BF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6" name="Picture 1762" descr="spacer">
          <a:extLst>
            <a:ext uri="{FF2B5EF4-FFF2-40B4-BE49-F238E27FC236}">
              <a16:creationId xmlns:a16="http://schemas.microsoft.com/office/drawing/2014/main" id="{28AF3248-DE4C-4435-9C9F-59E7F491D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7" name="Picture 1763" descr="spacer">
          <a:extLst>
            <a:ext uri="{FF2B5EF4-FFF2-40B4-BE49-F238E27FC236}">
              <a16:creationId xmlns:a16="http://schemas.microsoft.com/office/drawing/2014/main" id="{94E4D3A7-7904-4B3E-9867-C61F7A12C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8" name="Picture 1764" descr="spacer">
          <a:extLst>
            <a:ext uri="{FF2B5EF4-FFF2-40B4-BE49-F238E27FC236}">
              <a16:creationId xmlns:a16="http://schemas.microsoft.com/office/drawing/2014/main" id="{4232A3AB-1A59-4096-B207-49FE3B39F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29" name="Picture 1765" descr="spacer">
          <a:extLst>
            <a:ext uri="{FF2B5EF4-FFF2-40B4-BE49-F238E27FC236}">
              <a16:creationId xmlns:a16="http://schemas.microsoft.com/office/drawing/2014/main" id="{5258CF15-1E92-4D49-8250-9D7418E3B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30" name="Picture 7919" descr="spacer">
          <a:extLst>
            <a:ext uri="{FF2B5EF4-FFF2-40B4-BE49-F238E27FC236}">
              <a16:creationId xmlns:a16="http://schemas.microsoft.com/office/drawing/2014/main" id="{26CF38F2-178C-4194-A280-4263B29E2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31" name="Picture 7920" descr="spacer">
          <a:extLst>
            <a:ext uri="{FF2B5EF4-FFF2-40B4-BE49-F238E27FC236}">
              <a16:creationId xmlns:a16="http://schemas.microsoft.com/office/drawing/2014/main" id="{5E7D4A60-E110-437D-96CB-35E0DB75B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32" name="Picture 7921" descr="spacer">
          <a:extLst>
            <a:ext uri="{FF2B5EF4-FFF2-40B4-BE49-F238E27FC236}">
              <a16:creationId xmlns:a16="http://schemas.microsoft.com/office/drawing/2014/main" id="{4DD9BBA1-D959-4B6C-B965-DF4DE557E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33" name="Picture 7922" descr="spacer">
          <a:extLst>
            <a:ext uri="{FF2B5EF4-FFF2-40B4-BE49-F238E27FC236}">
              <a16:creationId xmlns:a16="http://schemas.microsoft.com/office/drawing/2014/main" id="{132C600F-1813-4C1D-96C9-826F6D9C7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34" name="Picture 7923" descr="spacer">
          <a:extLst>
            <a:ext uri="{FF2B5EF4-FFF2-40B4-BE49-F238E27FC236}">
              <a16:creationId xmlns:a16="http://schemas.microsoft.com/office/drawing/2014/main" id="{D40E8B83-0E7A-4EED-9869-1AC32C0A7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35" name="Picture 7924" descr="spacer">
          <a:extLst>
            <a:ext uri="{FF2B5EF4-FFF2-40B4-BE49-F238E27FC236}">
              <a16:creationId xmlns:a16="http://schemas.microsoft.com/office/drawing/2014/main" id="{B4084C28-AE05-4A50-B589-0D3841B14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36" name="Picture 1252" descr="spacer">
          <a:extLst>
            <a:ext uri="{FF2B5EF4-FFF2-40B4-BE49-F238E27FC236}">
              <a16:creationId xmlns:a16="http://schemas.microsoft.com/office/drawing/2014/main" id="{9145EF3C-0D78-4577-8A75-8F5E88D9A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37" name="Picture 1253" descr="spacer">
          <a:extLst>
            <a:ext uri="{FF2B5EF4-FFF2-40B4-BE49-F238E27FC236}">
              <a16:creationId xmlns:a16="http://schemas.microsoft.com/office/drawing/2014/main" id="{AE2084C8-0DFF-496A-8020-03691BA56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38" name="Picture 1406" descr="spacer">
          <a:extLst>
            <a:ext uri="{FF2B5EF4-FFF2-40B4-BE49-F238E27FC236}">
              <a16:creationId xmlns:a16="http://schemas.microsoft.com/office/drawing/2014/main" id="{C4C6F632-674A-4344-A23C-5475695FD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39" name="Picture 1407" descr="spacer">
          <a:extLst>
            <a:ext uri="{FF2B5EF4-FFF2-40B4-BE49-F238E27FC236}">
              <a16:creationId xmlns:a16="http://schemas.microsoft.com/office/drawing/2014/main" id="{DE70AA73-9045-494A-8A92-8D7C7E511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0" name="Picture 1418" descr="spacer">
          <a:extLst>
            <a:ext uri="{FF2B5EF4-FFF2-40B4-BE49-F238E27FC236}">
              <a16:creationId xmlns:a16="http://schemas.microsoft.com/office/drawing/2014/main" id="{ABBA7B75-084D-4774-87C7-1241D31D3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1" name="Picture 1419" descr="spacer">
          <a:extLst>
            <a:ext uri="{FF2B5EF4-FFF2-40B4-BE49-F238E27FC236}">
              <a16:creationId xmlns:a16="http://schemas.microsoft.com/office/drawing/2014/main" id="{B2776A81-9D09-4C0A-A899-006F4014C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2" name="Picture 1750" descr="spacer">
          <a:extLst>
            <a:ext uri="{FF2B5EF4-FFF2-40B4-BE49-F238E27FC236}">
              <a16:creationId xmlns:a16="http://schemas.microsoft.com/office/drawing/2014/main" id="{195C4737-95CE-4E75-A067-9E151A25B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3" name="Picture 1751" descr="spacer">
          <a:extLst>
            <a:ext uri="{FF2B5EF4-FFF2-40B4-BE49-F238E27FC236}">
              <a16:creationId xmlns:a16="http://schemas.microsoft.com/office/drawing/2014/main" id="{F5F75210-A165-463B-B504-04074AC06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4" name="Picture 1752" descr="spacer">
          <a:extLst>
            <a:ext uri="{FF2B5EF4-FFF2-40B4-BE49-F238E27FC236}">
              <a16:creationId xmlns:a16="http://schemas.microsoft.com/office/drawing/2014/main" id="{B1A6397A-3F6C-4527-A4B1-4AD224081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5" name="Picture 1753" descr="spacer">
          <a:extLst>
            <a:ext uri="{FF2B5EF4-FFF2-40B4-BE49-F238E27FC236}">
              <a16:creationId xmlns:a16="http://schemas.microsoft.com/office/drawing/2014/main" id="{DD2B3D09-3C85-48B4-99DF-B874C82DF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6" name="Picture 1754" descr="spacer">
          <a:extLst>
            <a:ext uri="{FF2B5EF4-FFF2-40B4-BE49-F238E27FC236}">
              <a16:creationId xmlns:a16="http://schemas.microsoft.com/office/drawing/2014/main" id="{06DA9065-5F9C-4CEB-AA51-1E5C7C19E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7" name="Picture 1755" descr="spacer">
          <a:extLst>
            <a:ext uri="{FF2B5EF4-FFF2-40B4-BE49-F238E27FC236}">
              <a16:creationId xmlns:a16="http://schemas.microsoft.com/office/drawing/2014/main" id="{FA9A9771-48D4-49CD-A091-8BCB235E4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8" name="Picture 1756" descr="spacer">
          <a:extLst>
            <a:ext uri="{FF2B5EF4-FFF2-40B4-BE49-F238E27FC236}">
              <a16:creationId xmlns:a16="http://schemas.microsoft.com/office/drawing/2014/main" id="{70AEB5A2-67AC-4F47-B9F5-0ED191F46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49" name="Picture 1757" descr="spacer">
          <a:extLst>
            <a:ext uri="{FF2B5EF4-FFF2-40B4-BE49-F238E27FC236}">
              <a16:creationId xmlns:a16="http://schemas.microsoft.com/office/drawing/2014/main" id="{930C760E-7A49-47EA-B3C6-772FEE3CD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0" name="Picture 1758" descr="spacer">
          <a:extLst>
            <a:ext uri="{FF2B5EF4-FFF2-40B4-BE49-F238E27FC236}">
              <a16:creationId xmlns:a16="http://schemas.microsoft.com/office/drawing/2014/main" id="{6786A199-36A7-46A9-9B13-2C848EE6F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1" name="Picture 1759" descr="spacer">
          <a:extLst>
            <a:ext uri="{FF2B5EF4-FFF2-40B4-BE49-F238E27FC236}">
              <a16:creationId xmlns:a16="http://schemas.microsoft.com/office/drawing/2014/main" id="{692D8ABD-D6EC-4C5D-AE14-1B4F5254F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2" name="Picture 1760" descr="spacer">
          <a:extLst>
            <a:ext uri="{FF2B5EF4-FFF2-40B4-BE49-F238E27FC236}">
              <a16:creationId xmlns:a16="http://schemas.microsoft.com/office/drawing/2014/main" id="{CB982B3E-7F1A-40E1-ADB5-3BECE1198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3" name="Picture 1761" descr="spacer">
          <a:extLst>
            <a:ext uri="{FF2B5EF4-FFF2-40B4-BE49-F238E27FC236}">
              <a16:creationId xmlns:a16="http://schemas.microsoft.com/office/drawing/2014/main" id="{086CDA88-C1BF-439C-A8A9-D54E33070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4" name="Picture 1762" descr="spacer">
          <a:extLst>
            <a:ext uri="{FF2B5EF4-FFF2-40B4-BE49-F238E27FC236}">
              <a16:creationId xmlns:a16="http://schemas.microsoft.com/office/drawing/2014/main" id="{437B7531-6C42-4B1D-969F-85A10FEBD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5" name="Picture 1763" descr="spacer">
          <a:extLst>
            <a:ext uri="{FF2B5EF4-FFF2-40B4-BE49-F238E27FC236}">
              <a16:creationId xmlns:a16="http://schemas.microsoft.com/office/drawing/2014/main" id="{6A0EF7AD-FB84-4806-8C6D-76404515E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6" name="Picture 1764" descr="spacer">
          <a:extLst>
            <a:ext uri="{FF2B5EF4-FFF2-40B4-BE49-F238E27FC236}">
              <a16:creationId xmlns:a16="http://schemas.microsoft.com/office/drawing/2014/main" id="{68AD8905-0699-4CC3-BBE4-883252B6E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7" name="Picture 1765" descr="spacer">
          <a:extLst>
            <a:ext uri="{FF2B5EF4-FFF2-40B4-BE49-F238E27FC236}">
              <a16:creationId xmlns:a16="http://schemas.microsoft.com/office/drawing/2014/main" id="{8517A79A-3F02-445B-99E7-FA60FD4E8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8" name="Picture 7919" descr="spacer">
          <a:extLst>
            <a:ext uri="{FF2B5EF4-FFF2-40B4-BE49-F238E27FC236}">
              <a16:creationId xmlns:a16="http://schemas.microsoft.com/office/drawing/2014/main" id="{344EE608-C2B1-41DA-A672-FBFA2E0FD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59" name="Picture 7920" descr="spacer">
          <a:extLst>
            <a:ext uri="{FF2B5EF4-FFF2-40B4-BE49-F238E27FC236}">
              <a16:creationId xmlns:a16="http://schemas.microsoft.com/office/drawing/2014/main" id="{78A875A2-B21E-47B0-867E-5CA156EFE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0" name="Picture 7921" descr="spacer">
          <a:extLst>
            <a:ext uri="{FF2B5EF4-FFF2-40B4-BE49-F238E27FC236}">
              <a16:creationId xmlns:a16="http://schemas.microsoft.com/office/drawing/2014/main" id="{5E827CF1-494A-4DC3-8ABA-DBC92695B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1" name="Picture 7922" descr="spacer">
          <a:extLst>
            <a:ext uri="{FF2B5EF4-FFF2-40B4-BE49-F238E27FC236}">
              <a16:creationId xmlns:a16="http://schemas.microsoft.com/office/drawing/2014/main" id="{DAC9B783-944B-436A-A188-2C86FC3FF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2" name="Picture 7923" descr="spacer">
          <a:extLst>
            <a:ext uri="{FF2B5EF4-FFF2-40B4-BE49-F238E27FC236}">
              <a16:creationId xmlns:a16="http://schemas.microsoft.com/office/drawing/2014/main" id="{4A14698F-478F-4889-BDF2-1C3DE5B9B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3" name="Picture 7924" descr="spacer">
          <a:extLst>
            <a:ext uri="{FF2B5EF4-FFF2-40B4-BE49-F238E27FC236}">
              <a16:creationId xmlns:a16="http://schemas.microsoft.com/office/drawing/2014/main" id="{46542C3E-76D5-42A8-A6EF-DA12B8C7A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4" name="Picture 1252" descr="spacer">
          <a:extLst>
            <a:ext uri="{FF2B5EF4-FFF2-40B4-BE49-F238E27FC236}">
              <a16:creationId xmlns:a16="http://schemas.microsoft.com/office/drawing/2014/main" id="{DFE50F24-815C-4605-918E-0EA89444C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5" name="Picture 1253" descr="spacer">
          <a:extLst>
            <a:ext uri="{FF2B5EF4-FFF2-40B4-BE49-F238E27FC236}">
              <a16:creationId xmlns:a16="http://schemas.microsoft.com/office/drawing/2014/main" id="{A0439DE7-39F3-4AA4-9DDF-7B0AFD1EC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6" name="Picture 1406" descr="spacer">
          <a:extLst>
            <a:ext uri="{FF2B5EF4-FFF2-40B4-BE49-F238E27FC236}">
              <a16:creationId xmlns:a16="http://schemas.microsoft.com/office/drawing/2014/main" id="{14ABD971-38D4-482D-999E-7C1CBAAF2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7" name="Picture 1407" descr="spacer">
          <a:extLst>
            <a:ext uri="{FF2B5EF4-FFF2-40B4-BE49-F238E27FC236}">
              <a16:creationId xmlns:a16="http://schemas.microsoft.com/office/drawing/2014/main" id="{A09E52BF-3154-45D5-AB0B-BF4A29DB6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8" name="Picture 1418" descr="spacer">
          <a:extLst>
            <a:ext uri="{FF2B5EF4-FFF2-40B4-BE49-F238E27FC236}">
              <a16:creationId xmlns:a16="http://schemas.microsoft.com/office/drawing/2014/main" id="{8E5C530B-7427-4A08-87B8-001D21436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69" name="Picture 1419" descr="spacer">
          <a:extLst>
            <a:ext uri="{FF2B5EF4-FFF2-40B4-BE49-F238E27FC236}">
              <a16:creationId xmlns:a16="http://schemas.microsoft.com/office/drawing/2014/main" id="{3FEF3682-6930-447A-9D12-52E3384BE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0" name="Picture 1750" descr="spacer">
          <a:extLst>
            <a:ext uri="{FF2B5EF4-FFF2-40B4-BE49-F238E27FC236}">
              <a16:creationId xmlns:a16="http://schemas.microsoft.com/office/drawing/2014/main" id="{A015F196-DC1F-415C-A105-CEA3A57EB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1" name="Picture 1751" descr="spacer">
          <a:extLst>
            <a:ext uri="{FF2B5EF4-FFF2-40B4-BE49-F238E27FC236}">
              <a16:creationId xmlns:a16="http://schemas.microsoft.com/office/drawing/2014/main" id="{D8A6B285-34C3-43C1-AD22-EA59ADABD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2" name="Picture 1752" descr="spacer">
          <a:extLst>
            <a:ext uri="{FF2B5EF4-FFF2-40B4-BE49-F238E27FC236}">
              <a16:creationId xmlns:a16="http://schemas.microsoft.com/office/drawing/2014/main" id="{0D89A1E7-E037-4FA4-9EAC-7F465AFC2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3" name="Picture 1753" descr="spacer">
          <a:extLst>
            <a:ext uri="{FF2B5EF4-FFF2-40B4-BE49-F238E27FC236}">
              <a16:creationId xmlns:a16="http://schemas.microsoft.com/office/drawing/2014/main" id="{EC94B6AA-97F3-46E7-981D-261FC5ADD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4" name="Picture 1754" descr="spacer">
          <a:extLst>
            <a:ext uri="{FF2B5EF4-FFF2-40B4-BE49-F238E27FC236}">
              <a16:creationId xmlns:a16="http://schemas.microsoft.com/office/drawing/2014/main" id="{CCC5F350-1F6B-445A-873E-6823D1C6D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5" name="Picture 1755" descr="spacer">
          <a:extLst>
            <a:ext uri="{FF2B5EF4-FFF2-40B4-BE49-F238E27FC236}">
              <a16:creationId xmlns:a16="http://schemas.microsoft.com/office/drawing/2014/main" id="{D068DAC1-D49A-47AD-9C5E-A0B90B1C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6" name="Picture 1756" descr="spacer">
          <a:extLst>
            <a:ext uri="{FF2B5EF4-FFF2-40B4-BE49-F238E27FC236}">
              <a16:creationId xmlns:a16="http://schemas.microsoft.com/office/drawing/2014/main" id="{5739D0A2-525B-4143-85CB-7074D3596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7" name="Picture 1757" descr="spacer">
          <a:extLst>
            <a:ext uri="{FF2B5EF4-FFF2-40B4-BE49-F238E27FC236}">
              <a16:creationId xmlns:a16="http://schemas.microsoft.com/office/drawing/2014/main" id="{2AB7496A-2446-492F-9EC1-CBA39DB2E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8" name="Picture 1758" descr="spacer">
          <a:extLst>
            <a:ext uri="{FF2B5EF4-FFF2-40B4-BE49-F238E27FC236}">
              <a16:creationId xmlns:a16="http://schemas.microsoft.com/office/drawing/2014/main" id="{DB2DD79D-1758-4B45-BDAD-D4BC9DFFD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79" name="Picture 1759" descr="spacer">
          <a:extLst>
            <a:ext uri="{FF2B5EF4-FFF2-40B4-BE49-F238E27FC236}">
              <a16:creationId xmlns:a16="http://schemas.microsoft.com/office/drawing/2014/main" id="{43892132-6E25-48E5-81F6-D148B6E20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0" name="Picture 1760" descr="spacer">
          <a:extLst>
            <a:ext uri="{FF2B5EF4-FFF2-40B4-BE49-F238E27FC236}">
              <a16:creationId xmlns:a16="http://schemas.microsoft.com/office/drawing/2014/main" id="{4B339581-8E1A-4703-BD1B-7037DB5B2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1" name="Picture 1761" descr="spacer">
          <a:extLst>
            <a:ext uri="{FF2B5EF4-FFF2-40B4-BE49-F238E27FC236}">
              <a16:creationId xmlns:a16="http://schemas.microsoft.com/office/drawing/2014/main" id="{11DC00F4-D6EE-4E64-8788-4CC88535E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2" name="Picture 1762" descr="spacer">
          <a:extLst>
            <a:ext uri="{FF2B5EF4-FFF2-40B4-BE49-F238E27FC236}">
              <a16:creationId xmlns:a16="http://schemas.microsoft.com/office/drawing/2014/main" id="{B7B6361C-732B-450F-BED5-97CF00A7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3" name="Picture 1763" descr="spacer">
          <a:extLst>
            <a:ext uri="{FF2B5EF4-FFF2-40B4-BE49-F238E27FC236}">
              <a16:creationId xmlns:a16="http://schemas.microsoft.com/office/drawing/2014/main" id="{EB5FFAE4-35E2-42E0-AF28-72DBE561A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4" name="Picture 1764" descr="spacer">
          <a:extLst>
            <a:ext uri="{FF2B5EF4-FFF2-40B4-BE49-F238E27FC236}">
              <a16:creationId xmlns:a16="http://schemas.microsoft.com/office/drawing/2014/main" id="{16216690-281D-4552-95A3-DE329AEFC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5" name="Picture 1765" descr="spacer">
          <a:extLst>
            <a:ext uri="{FF2B5EF4-FFF2-40B4-BE49-F238E27FC236}">
              <a16:creationId xmlns:a16="http://schemas.microsoft.com/office/drawing/2014/main" id="{8E6541F1-6D38-4922-B031-AAAB78684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6" name="Picture 7919" descr="spacer">
          <a:extLst>
            <a:ext uri="{FF2B5EF4-FFF2-40B4-BE49-F238E27FC236}">
              <a16:creationId xmlns:a16="http://schemas.microsoft.com/office/drawing/2014/main" id="{9D3801BA-D4A8-419C-BCCC-F2A7F8218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7" name="Picture 7920" descr="spacer">
          <a:extLst>
            <a:ext uri="{FF2B5EF4-FFF2-40B4-BE49-F238E27FC236}">
              <a16:creationId xmlns:a16="http://schemas.microsoft.com/office/drawing/2014/main" id="{8A27842A-8CEC-46A8-8304-817A6187D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8" name="Picture 7921" descr="spacer">
          <a:extLst>
            <a:ext uri="{FF2B5EF4-FFF2-40B4-BE49-F238E27FC236}">
              <a16:creationId xmlns:a16="http://schemas.microsoft.com/office/drawing/2014/main" id="{1921113A-9573-404D-9DF2-9C4DA79E5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89" name="Picture 7922" descr="spacer">
          <a:extLst>
            <a:ext uri="{FF2B5EF4-FFF2-40B4-BE49-F238E27FC236}">
              <a16:creationId xmlns:a16="http://schemas.microsoft.com/office/drawing/2014/main" id="{7EC6F74F-B198-48F9-9695-598F1A6EB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90" name="Picture 7923" descr="spacer">
          <a:extLst>
            <a:ext uri="{FF2B5EF4-FFF2-40B4-BE49-F238E27FC236}">
              <a16:creationId xmlns:a16="http://schemas.microsoft.com/office/drawing/2014/main" id="{9699DB10-6A8A-41AC-93CE-4E5859998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91" name="Picture 7924" descr="spacer">
          <a:extLst>
            <a:ext uri="{FF2B5EF4-FFF2-40B4-BE49-F238E27FC236}">
              <a16:creationId xmlns:a16="http://schemas.microsoft.com/office/drawing/2014/main" id="{ADF56A5A-B23B-44A2-A3DD-BAE8D352B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92" name="Picture 1252" descr="spacer">
          <a:extLst>
            <a:ext uri="{FF2B5EF4-FFF2-40B4-BE49-F238E27FC236}">
              <a16:creationId xmlns:a16="http://schemas.microsoft.com/office/drawing/2014/main" id="{DC75D909-E23D-4E5C-B937-CCB8D3DAA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693" name="Picture 1253" descr="spacer">
          <a:extLst>
            <a:ext uri="{FF2B5EF4-FFF2-40B4-BE49-F238E27FC236}">
              <a16:creationId xmlns:a16="http://schemas.microsoft.com/office/drawing/2014/main" id="{56810F5C-A653-4E4F-A4A9-6FBA1F7F3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94" name="Picture 1406" descr="spacer">
          <a:extLst>
            <a:ext uri="{FF2B5EF4-FFF2-40B4-BE49-F238E27FC236}">
              <a16:creationId xmlns:a16="http://schemas.microsoft.com/office/drawing/2014/main" id="{2A45D1FF-AFD2-49C1-9EA1-77C8ABFBE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95" name="Picture 1407" descr="spacer">
          <a:extLst>
            <a:ext uri="{FF2B5EF4-FFF2-40B4-BE49-F238E27FC236}">
              <a16:creationId xmlns:a16="http://schemas.microsoft.com/office/drawing/2014/main" id="{60E10DAE-7EB5-4B81-83C5-2B6BD4FA1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96" name="Picture 1418" descr="spacer">
          <a:extLst>
            <a:ext uri="{FF2B5EF4-FFF2-40B4-BE49-F238E27FC236}">
              <a16:creationId xmlns:a16="http://schemas.microsoft.com/office/drawing/2014/main" id="{FB3DC478-9195-4D58-8AF6-D5AC8F80D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97" name="Picture 1419" descr="spacer">
          <a:extLst>
            <a:ext uri="{FF2B5EF4-FFF2-40B4-BE49-F238E27FC236}">
              <a16:creationId xmlns:a16="http://schemas.microsoft.com/office/drawing/2014/main" id="{019CD9AC-2155-4A4E-AE67-017228D87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98" name="Picture 1750" descr="spacer">
          <a:extLst>
            <a:ext uri="{FF2B5EF4-FFF2-40B4-BE49-F238E27FC236}">
              <a16:creationId xmlns:a16="http://schemas.microsoft.com/office/drawing/2014/main" id="{AB3BACD9-CBFE-478F-9DC2-CDE107E98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699" name="Picture 1751" descr="spacer">
          <a:extLst>
            <a:ext uri="{FF2B5EF4-FFF2-40B4-BE49-F238E27FC236}">
              <a16:creationId xmlns:a16="http://schemas.microsoft.com/office/drawing/2014/main" id="{99C5C5B6-69B4-479F-AD33-561763B30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0" name="Picture 1752" descr="spacer">
          <a:extLst>
            <a:ext uri="{FF2B5EF4-FFF2-40B4-BE49-F238E27FC236}">
              <a16:creationId xmlns:a16="http://schemas.microsoft.com/office/drawing/2014/main" id="{0FB2DC96-5BE3-462F-9B94-D242F7CEC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1" name="Picture 1753" descr="spacer">
          <a:extLst>
            <a:ext uri="{FF2B5EF4-FFF2-40B4-BE49-F238E27FC236}">
              <a16:creationId xmlns:a16="http://schemas.microsoft.com/office/drawing/2014/main" id="{8CC530E1-895F-48AB-AE6B-3672507A1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2" name="Picture 1754" descr="spacer">
          <a:extLst>
            <a:ext uri="{FF2B5EF4-FFF2-40B4-BE49-F238E27FC236}">
              <a16:creationId xmlns:a16="http://schemas.microsoft.com/office/drawing/2014/main" id="{A7B74D97-E8D6-49A2-8352-E7B17B44F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3" name="Picture 1755" descr="spacer">
          <a:extLst>
            <a:ext uri="{FF2B5EF4-FFF2-40B4-BE49-F238E27FC236}">
              <a16:creationId xmlns:a16="http://schemas.microsoft.com/office/drawing/2014/main" id="{8EB0644A-197F-4F49-B63E-53FC414D2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4" name="Picture 1756" descr="spacer">
          <a:extLst>
            <a:ext uri="{FF2B5EF4-FFF2-40B4-BE49-F238E27FC236}">
              <a16:creationId xmlns:a16="http://schemas.microsoft.com/office/drawing/2014/main" id="{CE5CACE0-3BA7-4EBF-AA05-51954F008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5" name="Picture 1757" descr="spacer">
          <a:extLst>
            <a:ext uri="{FF2B5EF4-FFF2-40B4-BE49-F238E27FC236}">
              <a16:creationId xmlns:a16="http://schemas.microsoft.com/office/drawing/2014/main" id="{C385D88E-4C66-49B0-96FE-FF10D306C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6" name="Picture 1758" descr="spacer">
          <a:extLst>
            <a:ext uri="{FF2B5EF4-FFF2-40B4-BE49-F238E27FC236}">
              <a16:creationId xmlns:a16="http://schemas.microsoft.com/office/drawing/2014/main" id="{2111D82A-BA17-4561-B48A-CC4CEB423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7" name="Picture 1759" descr="spacer">
          <a:extLst>
            <a:ext uri="{FF2B5EF4-FFF2-40B4-BE49-F238E27FC236}">
              <a16:creationId xmlns:a16="http://schemas.microsoft.com/office/drawing/2014/main" id="{7A137F49-9D5F-4E47-8E7E-FF213A0C5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8" name="Picture 1760" descr="spacer">
          <a:extLst>
            <a:ext uri="{FF2B5EF4-FFF2-40B4-BE49-F238E27FC236}">
              <a16:creationId xmlns:a16="http://schemas.microsoft.com/office/drawing/2014/main" id="{BABC820E-00FB-4273-88BB-D1C38095A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09" name="Picture 1761" descr="spacer">
          <a:extLst>
            <a:ext uri="{FF2B5EF4-FFF2-40B4-BE49-F238E27FC236}">
              <a16:creationId xmlns:a16="http://schemas.microsoft.com/office/drawing/2014/main" id="{BB3EE170-DAB5-48F0-A02E-62E2879EE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0" name="Picture 1762" descr="spacer">
          <a:extLst>
            <a:ext uri="{FF2B5EF4-FFF2-40B4-BE49-F238E27FC236}">
              <a16:creationId xmlns:a16="http://schemas.microsoft.com/office/drawing/2014/main" id="{FD39F001-2A20-415A-8445-41D0EE6D3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1" name="Picture 1763" descr="spacer">
          <a:extLst>
            <a:ext uri="{FF2B5EF4-FFF2-40B4-BE49-F238E27FC236}">
              <a16:creationId xmlns:a16="http://schemas.microsoft.com/office/drawing/2014/main" id="{F683F6DA-F310-4EBF-A411-167312494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2" name="Picture 1764" descr="spacer">
          <a:extLst>
            <a:ext uri="{FF2B5EF4-FFF2-40B4-BE49-F238E27FC236}">
              <a16:creationId xmlns:a16="http://schemas.microsoft.com/office/drawing/2014/main" id="{1D66BE33-4836-4E9A-915F-6A55CD84A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3" name="Picture 1765" descr="spacer">
          <a:extLst>
            <a:ext uri="{FF2B5EF4-FFF2-40B4-BE49-F238E27FC236}">
              <a16:creationId xmlns:a16="http://schemas.microsoft.com/office/drawing/2014/main" id="{4548B6E4-C1C3-40FE-8A1A-05E79EDD3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4" name="Picture 7919" descr="spacer">
          <a:extLst>
            <a:ext uri="{FF2B5EF4-FFF2-40B4-BE49-F238E27FC236}">
              <a16:creationId xmlns:a16="http://schemas.microsoft.com/office/drawing/2014/main" id="{C5CDF5E2-C1CB-4872-9E99-A1C2CF4DD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5" name="Picture 7920" descr="spacer">
          <a:extLst>
            <a:ext uri="{FF2B5EF4-FFF2-40B4-BE49-F238E27FC236}">
              <a16:creationId xmlns:a16="http://schemas.microsoft.com/office/drawing/2014/main" id="{C599CDCA-364E-47EC-88AE-8016701D3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6" name="Picture 7921" descr="spacer">
          <a:extLst>
            <a:ext uri="{FF2B5EF4-FFF2-40B4-BE49-F238E27FC236}">
              <a16:creationId xmlns:a16="http://schemas.microsoft.com/office/drawing/2014/main" id="{346512C0-83CB-46C1-AEA8-E9A2721FB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7" name="Picture 7922" descr="spacer">
          <a:extLst>
            <a:ext uri="{FF2B5EF4-FFF2-40B4-BE49-F238E27FC236}">
              <a16:creationId xmlns:a16="http://schemas.microsoft.com/office/drawing/2014/main" id="{BE8A4E2A-1F80-4494-A90D-149539BFF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8" name="Picture 7923" descr="spacer">
          <a:extLst>
            <a:ext uri="{FF2B5EF4-FFF2-40B4-BE49-F238E27FC236}">
              <a16:creationId xmlns:a16="http://schemas.microsoft.com/office/drawing/2014/main" id="{9F7AE91C-4026-4DF4-8E2B-CAEC12400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19" name="Picture 7924" descr="spacer">
          <a:extLst>
            <a:ext uri="{FF2B5EF4-FFF2-40B4-BE49-F238E27FC236}">
              <a16:creationId xmlns:a16="http://schemas.microsoft.com/office/drawing/2014/main" id="{F95916DD-7F58-459A-B1A5-EAE007C29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0" name="Picture 1252" descr="spacer">
          <a:extLst>
            <a:ext uri="{FF2B5EF4-FFF2-40B4-BE49-F238E27FC236}">
              <a16:creationId xmlns:a16="http://schemas.microsoft.com/office/drawing/2014/main" id="{950905D1-CC16-44B4-9D34-A33A0FC45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1" name="Picture 1253" descr="spacer">
          <a:extLst>
            <a:ext uri="{FF2B5EF4-FFF2-40B4-BE49-F238E27FC236}">
              <a16:creationId xmlns:a16="http://schemas.microsoft.com/office/drawing/2014/main" id="{84D533D0-BA3E-411D-B855-F7B946ECF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2" name="Picture 1406" descr="spacer">
          <a:extLst>
            <a:ext uri="{FF2B5EF4-FFF2-40B4-BE49-F238E27FC236}">
              <a16:creationId xmlns:a16="http://schemas.microsoft.com/office/drawing/2014/main" id="{CB4DF9D8-F4DE-4566-83AF-51DF59F59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3" name="Picture 1407" descr="spacer">
          <a:extLst>
            <a:ext uri="{FF2B5EF4-FFF2-40B4-BE49-F238E27FC236}">
              <a16:creationId xmlns:a16="http://schemas.microsoft.com/office/drawing/2014/main" id="{451DE205-D65E-4FC2-B0E4-C0208CF47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4" name="Picture 1418" descr="spacer">
          <a:extLst>
            <a:ext uri="{FF2B5EF4-FFF2-40B4-BE49-F238E27FC236}">
              <a16:creationId xmlns:a16="http://schemas.microsoft.com/office/drawing/2014/main" id="{CFA5996C-B0C8-4119-BFDF-079711BD8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5" name="Picture 1419" descr="spacer">
          <a:extLst>
            <a:ext uri="{FF2B5EF4-FFF2-40B4-BE49-F238E27FC236}">
              <a16:creationId xmlns:a16="http://schemas.microsoft.com/office/drawing/2014/main" id="{4CE0A606-2106-418A-8490-D4EAFF2F1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6" name="Picture 1750" descr="spacer">
          <a:extLst>
            <a:ext uri="{FF2B5EF4-FFF2-40B4-BE49-F238E27FC236}">
              <a16:creationId xmlns:a16="http://schemas.microsoft.com/office/drawing/2014/main" id="{4CC2EA19-9CD7-447B-BFD1-D37EDC70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7" name="Picture 1751" descr="spacer">
          <a:extLst>
            <a:ext uri="{FF2B5EF4-FFF2-40B4-BE49-F238E27FC236}">
              <a16:creationId xmlns:a16="http://schemas.microsoft.com/office/drawing/2014/main" id="{C96CF665-BC13-4F1E-B9E0-690525A03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8" name="Picture 1752" descr="spacer">
          <a:extLst>
            <a:ext uri="{FF2B5EF4-FFF2-40B4-BE49-F238E27FC236}">
              <a16:creationId xmlns:a16="http://schemas.microsoft.com/office/drawing/2014/main" id="{BE3D30AB-6BDB-4598-B25C-D4E76F0BB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29" name="Picture 1753" descr="spacer">
          <a:extLst>
            <a:ext uri="{FF2B5EF4-FFF2-40B4-BE49-F238E27FC236}">
              <a16:creationId xmlns:a16="http://schemas.microsoft.com/office/drawing/2014/main" id="{F16F147E-4E0C-4497-A525-AD914ADCF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0" name="Picture 1754" descr="spacer">
          <a:extLst>
            <a:ext uri="{FF2B5EF4-FFF2-40B4-BE49-F238E27FC236}">
              <a16:creationId xmlns:a16="http://schemas.microsoft.com/office/drawing/2014/main" id="{9B60D9BA-4FB5-4A3B-8BCD-E5D8431C7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1" name="Picture 1755" descr="spacer">
          <a:extLst>
            <a:ext uri="{FF2B5EF4-FFF2-40B4-BE49-F238E27FC236}">
              <a16:creationId xmlns:a16="http://schemas.microsoft.com/office/drawing/2014/main" id="{2FFDEEB3-8ED2-49ED-8E65-399870A61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2" name="Picture 1756" descr="spacer">
          <a:extLst>
            <a:ext uri="{FF2B5EF4-FFF2-40B4-BE49-F238E27FC236}">
              <a16:creationId xmlns:a16="http://schemas.microsoft.com/office/drawing/2014/main" id="{5ECAF19E-CB45-42C6-883C-7DD1A7DA6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3" name="Picture 1757" descr="spacer">
          <a:extLst>
            <a:ext uri="{FF2B5EF4-FFF2-40B4-BE49-F238E27FC236}">
              <a16:creationId xmlns:a16="http://schemas.microsoft.com/office/drawing/2014/main" id="{C9A104CF-DF1C-4467-839D-A7C0876DC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4" name="Picture 1758" descr="spacer">
          <a:extLst>
            <a:ext uri="{FF2B5EF4-FFF2-40B4-BE49-F238E27FC236}">
              <a16:creationId xmlns:a16="http://schemas.microsoft.com/office/drawing/2014/main" id="{8BA26B9E-7BC9-4720-B6E3-E6FBE9C4D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5" name="Picture 1759" descr="spacer">
          <a:extLst>
            <a:ext uri="{FF2B5EF4-FFF2-40B4-BE49-F238E27FC236}">
              <a16:creationId xmlns:a16="http://schemas.microsoft.com/office/drawing/2014/main" id="{B99513D0-426C-407D-BB8A-05F55D1FB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6" name="Picture 1760" descr="spacer">
          <a:extLst>
            <a:ext uri="{FF2B5EF4-FFF2-40B4-BE49-F238E27FC236}">
              <a16:creationId xmlns:a16="http://schemas.microsoft.com/office/drawing/2014/main" id="{E42B7DAC-F00E-4109-BD48-9D8B6C0D1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7" name="Picture 1761" descr="spacer">
          <a:extLst>
            <a:ext uri="{FF2B5EF4-FFF2-40B4-BE49-F238E27FC236}">
              <a16:creationId xmlns:a16="http://schemas.microsoft.com/office/drawing/2014/main" id="{11CB1772-8F1A-4A5F-976A-1977B1CD6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8" name="Picture 1762" descr="spacer">
          <a:extLst>
            <a:ext uri="{FF2B5EF4-FFF2-40B4-BE49-F238E27FC236}">
              <a16:creationId xmlns:a16="http://schemas.microsoft.com/office/drawing/2014/main" id="{5548C239-A092-4E34-A0C1-F9BC5361A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39" name="Picture 1763" descr="spacer">
          <a:extLst>
            <a:ext uri="{FF2B5EF4-FFF2-40B4-BE49-F238E27FC236}">
              <a16:creationId xmlns:a16="http://schemas.microsoft.com/office/drawing/2014/main" id="{08D6BEE6-B0E5-4CD1-978F-CF1E17E9D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0" name="Picture 1764" descr="spacer">
          <a:extLst>
            <a:ext uri="{FF2B5EF4-FFF2-40B4-BE49-F238E27FC236}">
              <a16:creationId xmlns:a16="http://schemas.microsoft.com/office/drawing/2014/main" id="{C786B6EB-EB38-48B3-9035-D5B008A58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1" name="Picture 1765" descr="spacer">
          <a:extLst>
            <a:ext uri="{FF2B5EF4-FFF2-40B4-BE49-F238E27FC236}">
              <a16:creationId xmlns:a16="http://schemas.microsoft.com/office/drawing/2014/main" id="{407C28CA-A8FC-445B-8236-6A3F7BF15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2" name="Picture 7919" descr="spacer">
          <a:extLst>
            <a:ext uri="{FF2B5EF4-FFF2-40B4-BE49-F238E27FC236}">
              <a16:creationId xmlns:a16="http://schemas.microsoft.com/office/drawing/2014/main" id="{906272B3-2CF4-4422-B61D-DA33E60F7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3" name="Picture 7920" descr="spacer">
          <a:extLst>
            <a:ext uri="{FF2B5EF4-FFF2-40B4-BE49-F238E27FC236}">
              <a16:creationId xmlns:a16="http://schemas.microsoft.com/office/drawing/2014/main" id="{AB7E2843-8F15-4669-BCA2-161D9017E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4" name="Picture 7921" descr="spacer">
          <a:extLst>
            <a:ext uri="{FF2B5EF4-FFF2-40B4-BE49-F238E27FC236}">
              <a16:creationId xmlns:a16="http://schemas.microsoft.com/office/drawing/2014/main" id="{80B5FB65-7D79-4AB6-994E-F05675513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5" name="Picture 7922" descr="spacer">
          <a:extLst>
            <a:ext uri="{FF2B5EF4-FFF2-40B4-BE49-F238E27FC236}">
              <a16:creationId xmlns:a16="http://schemas.microsoft.com/office/drawing/2014/main" id="{BAFE25D0-FDE2-44F7-AAEA-36CAB1A0F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6" name="Picture 7923" descr="spacer">
          <a:extLst>
            <a:ext uri="{FF2B5EF4-FFF2-40B4-BE49-F238E27FC236}">
              <a16:creationId xmlns:a16="http://schemas.microsoft.com/office/drawing/2014/main" id="{5472B5AC-2C7B-4E08-8693-99574C34D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7" name="Picture 7924" descr="spacer">
          <a:extLst>
            <a:ext uri="{FF2B5EF4-FFF2-40B4-BE49-F238E27FC236}">
              <a16:creationId xmlns:a16="http://schemas.microsoft.com/office/drawing/2014/main" id="{17E2C7C4-3B60-4D85-8702-B3A75FF78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8" name="Picture 1252" descr="spacer">
          <a:extLst>
            <a:ext uri="{FF2B5EF4-FFF2-40B4-BE49-F238E27FC236}">
              <a16:creationId xmlns:a16="http://schemas.microsoft.com/office/drawing/2014/main" id="{9FDE2145-7D2C-4C01-9FB1-889AB2D90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49" name="Picture 1253" descr="spacer">
          <a:extLst>
            <a:ext uri="{FF2B5EF4-FFF2-40B4-BE49-F238E27FC236}">
              <a16:creationId xmlns:a16="http://schemas.microsoft.com/office/drawing/2014/main" id="{B8A0CE84-93DD-4241-A5EB-F2BEC25F5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023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0" name="Picture 1406" descr="spacer">
          <a:extLst>
            <a:ext uri="{FF2B5EF4-FFF2-40B4-BE49-F238E27FC236}">
              <a16:creationId xmlns:a16="http://schemas.microsoft.com/office/drawing/2014/main" id="{B4CB383A-3C7C-4322-A509-6FD78C06C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1" name="Picture 1407" descr="spacer">
          <a:extLst>
            <a:ext uri="{FF2B5EF4-FFF2-40B4-BE49-F238E27FC236}">
              <a16:creationId xmlns:a16="http://schemas.microsoft.com/office/drawing/2014/main" id="{E6D1418E-BDF5-4535-966F-4A5BBC41B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2" name="Picture 1418" descr="spacer">
          <a:extLst>
            <a:ext uri="{FF2B5EF4-FFF2-40B4-BE49-F238E27FC236}">
              <a16:creationId xmlns:a16="http://schemas.microsoft.com/office/drawing/2014/main" id="{A4DB5A74-709F-40E5-8F06-F91413DFE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3" name="Picture 1419" descr="spacer">
          <a:extLst>
            <a:ext uri="{FF2B5EF4-FFF2-40B4-BE49-F238E27FC236}">
              <a16:creationId xmlns:a16="http://schemas.microsoft.com/office/drawing/2014/main" id="{800D98A1-753D-4EDE-9E42-2DB77F7F3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4" name="Picture 1750" descr="spacer">
          <a:extLst>
            <a:ext uri="{FF2B5EF4-FFF2-40B4-BE49-F238E27FC236}">
              <a16:creationId xmlns:a16="http://schemas.microsoft.com/office/drawing/2014/main" id="{008F3E1E-E420-464B-B320-1043D978D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5" name="Picture 1751" descr="spacer">
          <a:extLst>
            <a:ext uri="{FF2B5EF4-FFF2-40B4-BE49-F238E27FC236}">
              <a16:creationId xmlns:a16="http://schemas.microsoft.com/office/drawing/2014/main" id="{33A64114-2CEF-417D-B5A0-481219826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6" name="Picture 1752" descr="spacer">
          <a:extLst>
            <a:ext uri="{FF2B5EF4-FFF2-40B4-BE49-F238E27FC236}">
              <a16:creationId xmlns:a16="http://schemas.microsoft.com/office/drawing/2014/main" id="{7836D207-AD7E-4DDD-A11A-77A0E7701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7" name="Picture 1753" descr="spacer">
          <a:extLst>
            <a:ext uri="{FF2B5EF4-FFF2-40B4-BE49-F238E27FC236}">
              <a16:creationId xmlns:a16="http://schemas.microsoft.com/office/drawing/2014/main" id="{C6457D63-A7DB-4E63-AF5C-BD4C389F7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8" name="Picture 1754" descr="spacer">
          <a:extLst>
            <a:ext uri="{FF2B5EF4-FFF2-40B4-BE49-F238E27FC236}">
              <a16:creationId xmlns:a16="http://schemas.microsoft.com/office/drawing/2014/main" id="{23B6D621-C53A-4E3C-ABBA-360BF97D1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59" name="Picture 1755" descr="spacer">
          <a:extLst>
            <a:ext uri="{FF2B5EF4-FFF2-40B4-BE49-F238E27FC236}">
              <a16:creationId xmlns:a16="http://schemas.microsoft.com/office/drawing/2014/main" id="{8D287576-CC2A-4053-A525-62FC7A8EC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0" name="Picture 1756" descr="spacer">
          <a:extLst>
            <a:ext uri="{FF2B5EF4-FFF2-40B4-BE49-F238E27FC236}">
              <a16:creationId xmlns:a16="http://schemas.microsoft.com/office/drawing/2014/main" id="{A6180D06-1056-4C3C-9292-0E03B20EA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1" name="Picture 1757" descr="spacer">
          <a:extLst>
            <a:ext uri="{FF2B5EF4-FFF2-40B4-BE49-F238E27FC236}">
              <a16:creationId xmlns:a16="http://schemas.microsoft.com/office/drawing/2014/main" id="{1284ED71-6451-453B-A27F-ED3449404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2" name="Picture 1758" descr="spacer">
          <a:extLst>
            <a:ext uri="{FF2B5EF4-FFF2-40B4-BE49-F238E27FC236}">
              <a16:creationId xmlns:a16="http://schemas.microsoft.com/office/drawing/2014/main" id="{49339C96-6BF8-48F7-B8C6-DE8A5B6BD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3" name="Picture 1759" descr="spacer">
          <a:extLst>
            <a:ext uri="{FF2B5EF4-FFF2-40B4-BE49-F238E27FC236}">
              <a16:creationId xmlns:a16="http://schemas.microsoft.com/office/drawing/2014/main" id="{37077A52-0EED-47DC-8C31-41BC599B0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4" name="Picture 1760" descr="spacer">
          <a:extLst>
            <a:ext uri="{FF2B5EF4-FFF2-40B4-BE49-F238E27FC236}">
              <a16:creationId xmlns:a16="http://schemas.microsoft.com/office/drawing/2014/main" id="{5B9AA29D-A9A8-4A2A-A216-23FC7A7E1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5" name="Picture 1761" descr="spacer">
          <a:extLst>
            <a:ext uri="{FF2B5EF4-FFF2-40B4-BE49-F238E27FC236}">
              <a16:creationId xmlns:a16="http://schemas.microsoft.com/office/drawing/2014/main" id="{6B1EC015-93FE-447D-9C8D-CADEF7DCB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6" name="Picture 1762" descr="spacer">
          <a:extLst>
            <a:ext uri="{FF2B5EF4-FFF2-40B4-BE49-F238E27FC236}">
              <a16:creationId xmlns:a16="http://schemas.microsoft.com/office/drawing/2014/main" id="{72E90F10-4F9F-4655-8692-1ACBA8F28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7" name="Picture 1763" descr="spacer">
          <a:extLst>
            <a:ext uri="{FF2B5EF4-FFF2-40B4-BE49-F238E27FC236}">
              <a16:creationId xmlns:a16="http://schemas.microsoft.com/office/drawing/2014/main" id="{E1ADDF42-B5B3-43FF-8862-C2A7F15E2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8" name="Picture 1764" descr="spacer">
          <a:extLst>
            <a:ext uri="{FF2B5EF4-FFF2-40B4-BE49-F238E27FC236}">
              <a16:creationId xmlns:a16="http://schemas.microsoft.com/office/drawing/2014/main" id="{641F1049-EFAF-4E3E-BF2C-E82B3DA30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69" name="Picture 1765" descr="spacer">
          <a:extLst>
            <a:ext uri="{FF2B5EF4-FFF2-40B4-BE49-F238E27FC236}">
              <a16:creationId xmlns:a16="http://schemas.microsoft.com/office/drawing/2014/main" id="{9D996030-3FB4-4858-9F33-AF84395E4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0" name="Picture 7919" descr="spacer">
          <a:extLst>
            <a:ext uri="{FF2B5EF4-FFF2-40B4-BE49-F238E27FC236}">
              <a16:creationId xmlns:a16="http://schemas.microsoft.com/office/drawing/2014/main" id="{12E3B127-DFE6-4A8B-8262-FABE1D4B5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1" name="Picture 7920" descr="spacer">
          <a:extLst>
            <a:ext uri="{FF2B5EF4-FFF2-40B4-BE49-F238E27FC236}">
              <a16:creationId xmlns:a16="http://schemas.microsoft.com/office/drawing/2014/main" id="{96DDEEC1-D42A-4C9E-ABAD-11FE29823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2" name="Picture 7921" descr="spacer">
          <a:extLst>
            <a:ext uri="{FF2B5EF4-FFF2-40B4-BE49-F238E27FC236}">
              <a16:creationId xmlns:a16="http://schemas.microsoft.com/office/drawing/2014/main" id="{99FD126D-357B-4BBB-BCDB-9D7AA335C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3" name="Picture 7922" descr="spacer">
          <a:extLst>
            <a:ext uri="{FF2B5EF4-FFF2-40B4-BE49-F238E27FC236}">
              <a16:creationId xmlns:a16="http://schemas.microsoft.com/office/drawing/2014/main" id="{B1FE2C57-D601-42F4-B25F-77D0BB379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4" name="Picture 7923" descr="spacer">
          <a:extLst>
            <a:ext uri="{FF2B5EF4-FFF2-40B4-BE49-F238E27FC236}">
              <a16:creationId xmlns:a16="http://schemas.microsoft.com/office/drawing/2014/main" id="{A2F7DD26-6EC8-4255-85A6-6E7EDB818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5" name="Picture 7924" descr="spacer">
          <a:extLst>
            <a:ext uri="{FF2B5EF4-FFF2-40B4-BE49-F238E27FC236}">
              <a16:creationId xmlns:a16="http://schemas.microsoft.com/office/drawing/2014/main" id="{29A86FCE-13A1-468F-8C4C-471C004DB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6" name="Picture 1252" descr="spacer">
          <a:extLst>
            <a:ext uri="{FF2B5EF4-FFF2-40B4-BE49-F238E27FC236}">
              <a16:creationId xmlns:a16="http://schemas.microsoft.com/office/drawing/2014/main" id="{076FD532-4EA3-462E-A32D-50665592A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7" name="Picture 1253" descr="spacer">
          <a:extLst>
            <a:ext uri="{FF2B5EF4-FFF2-40B4-BE49-F238E27FC236}">
              <a16:creationId xmlns:a16="http://schemas.microsoft.com/office/drawing/2014/main" id="{0F86B04A-17FB-45DB-817D-A12AFF3C8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8" name="Picture 1406" descr="spacer">
          <a:extLst>
            <a:ext uri="{FF2B5EF4-FFF2-40B4-BE49-F238E27FC236}">
              <a16:creationId xmlns:a16="http://schemas.microsoft.com/office/drawing/2014/main" id="{2B82B7B7-42BF-4DC5-AE87-A7D9AFC40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79" name="Picture 1407" descr="spacer">
          <a:extLst>
            <a:ext uri="{FF2B5EF4-FFF2-40B4-BE49-F238E27FC236}">
              <a16:creationId xmlns:a16="http://schemas.microsoft.com/office/drawing/2014/main" id="{A306CA42-D9D0-46D7-8138-CAAF584F3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0" name="Picture 1418" descr="spacer">
          <a:extLst>
            <a:ext uri="{FF2B5EF4-FFF2-40B4-BE49-F238E27FC236}">
              <a16:creationId xmlns:a16="http://schemas.microsoft.com/office/drawing/2014/main" id="{C79016E8-DE9E-4316-8073-9796A3866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1" name="Picture 1419" descr="spacer">
          <a:extLst>
            <a:ext uri="{FF2B5EF4-FFF2-40B4-BE49-F238E27FC236}">
              <a16:creationId xmlns:a16="http://schemas.microsoft.com/office/drawing/2014/main" id="{430C89EC-13A8-44CF-9916-A986ED5E6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2" name="Picture 1750" descr="spacer">
          <a:extLst>
            <a:ext uri="{FF2B5EF4-FFF2-40B4-BE49-F238E27FC236}">
              <a16:creationId xmlns:a16="http://schemas.microsoft.com/office/drawing/2014/main" id="{4E353AD1-688D-4378-ABBA-8B47B6B27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3" name="Picture 1751" descr="spacer">
          <a:extLst>
            <a:ext uri="{FF2B5EF4-FFF2-40B4-BE49-F238E27FC236}">
              <a16:creationId xmlns:a16="http://schemas.microsoft.com/office/drawing/2014/main" id="{B78C75BC-3838-4B40-93F8-E0AEDE74E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4" name="Picture 1752" descr="spacer">
          <a:extLst>
            <a:ext uri="{FF2B5EF4-FFF2-40B4-BE49-F238E27FC236}">
              <a16:creationId xmlns:a16="http://schemas.microsoft.com/office/drawing/2014/main" id="{8C235E87-5B6F-4DDE-A2F2-708A04BEF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5" name="Picture 1753" descr="spacer">
          <a:extLst>
            <a:ext uri="{FF2B5EF4-FFF2-40B4-BE49-F238E27FC236}">
              <a16:creationId xmlns:a16="http://schemas.microsoft.com/office/drawing/2014/main" id="{91E35D53-C23F-4E18-8080-480794FBE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6" name="Picture 1754" descr="spacer">
          <a:extLst>
            <a:ext uri="{FF2B5EF4-FFF2-40B4-BE49-F238E27FC236}">
              <a16:creationId xmlns:a16="http://schemas.microsoft.com/office/drawing/2014/main" id="{C063B3CE-A454-43EC-B263-6083D5F43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7" name="Picture 1755" descr="spacer">
          <a:extLst>
            <a:ext uri="{FF2B5EF4-FFF2-40B4-BE49-F238E27FC236}">
              <a16:creationId xmlns:a16="http://schemas.microsoft.com/office/drawing/2014/main" id="{EB99DE9F-6B66-4732-BDF0-F34DE4C04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8" name="Picture 1756" descr="spacer">
          <a:extLst>
            <a:ext uri="{FF2B5EF4-FFF2-40B4-BE49-F238E27FC236}">
              <a16:creationId xmlns:a16="http://schemas.microsoft.com/office/drawing/2014/main" id="{37082C58-2CCD-4C47-AD70-58774EB7D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89" name="Picture 1757" descr="spacer">
          <a:extLst>
            <a:ext uri="{FF2B5EF4-FFF2-40B4-BE49-F238E27FC236}">
              <a16:creationId xmlns:a16="http://schemas.microsoft.com/office/drawing/2014/main" id="{DE26683B-5A1D-48BD-852A-81586D3C7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0" name="Picture 1758" descr="spacer">
          <a:extLst>
            <a:ext uri="{FF2B5EF4-FFF2-40B4-BE49-F238E27FC236}">
              <a16:creationId xmlns:a16="http://schemas.microsoft.com/office/drawing/2014/main" id="{89A11DB9-96B8-4FBE-9C79-86D67D096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1" name="Picture 1759" descr="spacer">
          <a:extLst>
            <a:ext uri="{FF2B5EF4-FFF2-40B4-BE49-F238E27FC236}">
              <a16:creationId xmlns:a16="http://schemas.microsoft.com/office/drawing/2014/main" id="{1C7D95FC-9BF6-4AD8-8915-644BEF793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2" name="Picture 1760" descr="spacer">
          <a:extLst>
            <a:ext uri="{FF2B5EF4-FFF2-40B4-BE49-F238E27FC236}">
              <a16:creationId xmlns:a16="http://schemas.microsoft.com/office/drawing/2014/main" id="{3794CC44-1F17-4423-AE51-C44E49357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3" name="Picture 1761" descr="spacer">
          <a:extLst>
            <a:ext uri="{FF2B5EF4-FFF2-40B4-BE49-F238E27FC236}">
              <a16:creationId xmlns:a16="http://schemas.microsoft.com/office/drawing/2014/main" id="{69FC8CB7-F220-4277-AB52-D06E6AE80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4" name="Picture 1762" descr="spacer">
          <a:extLst>
            <a:ext uri="{FF2B5EF4-FFF2-40B4-BE49-F238E27FC236}">
              <a16:creationId xmlns:a16="http://schemas.microsoft.com/office/drawing/2014/main" id="{B4DBB761-98D0-4138-9718-BBA09FE45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5" name="Picture 1763" descr="spacer">
          <a:extLst>
            <a:ext uri="{FF2B5EF4-FFF2-40B4-BE49-F238E27FC236}">
              <a16:creationId xmlns:a16="http://schemas.microsoft.com/office/drawing/2014/main" id="{11E0A9B5-9263-401C-BC9C-2120ED481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6" name="Picture 1764" descr="spacer">
          <a:extLst>
            <a:ext uri="{FF2B5EF4-FFF2-40B4-BE49-F238E27FC236}">
              <a16:creationId xmlns:a16="http://schemas.microsoft.com/office/drawing/2014/main" id="{515C32DA-8A35-4F72-B832-5584ED17E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7" name="Picture 1765" descr="spacer">
          <a:extLst>
            <a:ext uri="{FF2B5EF4-FFF2-40B4-BE49-F238E27FC236}">
              <a16:creationId xmlns:a16="http://schemas.microsoft.com/office/drawing/2014/main" id="{28952912-0FA0-4DE6-952A-5A3E9EC9F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8" name="Picture 7919" descr="spacer">
          <a:extLst>
            <a:ext uri="{FF2B5EF4-FFF2-40B4-BE49-F238E27FC236}">
              <a16:creationId xmlns:a16="http://schemas.microsoft.com/office/drawing/2014/main" id="{7245656F-B7D2-4DAA-B240-47D4892E9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799" name="Picture 7920" descr="spacer">
          <a:extLst>
            <a:ext uri="{FF2B5EF4-FFF2-40B4-BE49-F238E27FC236}">
              <a16:creationId xmlns:a16="http://schemas.microsoft.com/office/drawing/2014/main" id="{3248D496-3FE4-4D53-A993-B29BA15B3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0" name="Picture 7921" descr="spacer">
          <a:extLst>
            <a:ext uri="{FF2B5EF4-FFF2-40B4-BE49-F238E27FC236}">
              <a16:creationId xmlns:a16="http://schemas.microsoft.com/office/drawing/2014/main" id="{8ACF3ABB-675C-4D0D-AFBE-81EEDE302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1" name="Picture 7922" descr="spacer">
          <a:extLst>
            <a:ext uri="{FF2B5EF4-FFF2-40B4-BE49-F238E27FC236}">
              <a16:creationId xmlns:a16="http://schemas.microsoft.com/office/drawing/2014/main" id="{379D1BD6-06E7-46C5-BABE-58A5CFA2E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2" name="Picture 7923" descr="spacer">
          <a:extLst>
            <a:ext uri="{FF2B5EF4-FFF2-40B4-BE49-F238E27FC236}">
              <a16:creationId xmlns:a16="http://schemas.microsoft.com/office/drawing/2014/main" id="{334FDC0D-7A0D-453D-91F2-82AA5804D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3" name="Picture 7924" descr="spacer">
          <a:extLst>
            <a:ext uri="{FF2B5EF4-FFF2-40B4-BE49-F238E27FC236}">
              <a16:creationId xmlns:a16="http://schemas.microsoft.com/office/drawing/2014/main" id="{C61B6884-03BF-4229-AE2D-98891AB7C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4" name="Picture 1252" descr="spacer">
          <a:extLst>
            <a:ext uri="{FF2B5EF4-FFF2-40B4-BE49-F238E27FC236}">
              <a16:creationId xmlns:a16="http://schemas.microsoft.com/office/drawing/2014/main" id="{14269E42-616D-412B-85A5-293254A7B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5" name="Picture 1253" descr="spacer">
          <a:extLst>
            <a:ext uri="{FF2B5EF4-FFF2-40B4-BE49-F238E27FC236}">
              <a16:creationId xmlns:a16="http://schemas.microsoft.com/office/drawing/2014/main" id="{C582289D-983B-4643-9BDB-E18B9DA46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6" name="Picture 1406" descr="spacer">
          <a:extLst>
            <a:ext uri="{FF2B5EF4-FFF2-40B4-BE49-F238E27FC236}">
              <a16:creationId xmlns:a16="http://schemas.microsoft.com/office/drawing/2014/main" id="{EC6EAB72-19C3-47BE-9B2D-AE88D95D1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7" name="Picture 1407" descr="spacer">
          <a:extLst>
            <a:ext uri="{FF2B5EF4-FFF2-40B4-BE49-F238E27FC236}">
              <a16:creationId xmlns:a16="http://schemas.microsoft.com/office/drawing/2014/main" id="{6C9607AE-490E-4D86-8045-ED49F1AB6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8" name="Picture 1418" descr="spacer">
          <a:extLst>
            <a:ext uri="{FF2B5EF4-FFF2-40B4-BE49-F238E27FC236}">
              <a16:creationId xmlns:a16="http://schemas.microsoft.com/office/drawing/2014/main" id="{FAD45FD7-9755-40F8-9706-36DE5F672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09" name="Picture 1419" descr="spacer">
          <a:extLst>
            <a:ext uri="{FF2B5EF4-FFF2-40B4-BE49-F238E27FC236}">
              <a16:creationId xmlns:a16="http://schemas.microsoft.com/office/drawing/2014/main" id="{F129D057-2EB9-460E-B3EF-BD0A98DA0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0" name="Picture 1750" descr="spacer">
          <a:extLst>
            <a:ext uri="{FF2B5EF4-FFF2-40B4-BE49-F238E27FC236}">
              <a16:creationId xmlns:a16="http://schemas.microsoft.com/office/drawing/2014/main" id="{058CB03E-0CA9-4B36-BD12-D73E6CEE4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1" name="Picture 1751" descr="spacer">
          <a:extLst>
            <a:ext uri="{FF2B5EF4-FFF2-40B4-BE49-F238E27FC236}">
              <a16:creationId xmlns:a16="http://schemas.microsoft.com/office/drawing/2014/main" id="{7499811B-0121-4D42-B307-3AE000D41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2" name="Picture 1752" descr="spacer">
          <a:extLst>
            <a:ext uri="{FF2B5EF4-FFF2-40B4-BE49-F238E27FC236}">
              <a16:creationId xmlns:a16="http://schemas.microsoft.com/office/drawing/2014/main" id="{D1904538-EE79-43B6-8D8E-7CC44FDA9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3" name="Picture 1753" descr="spacer">
          <a:extLst>
            <a:ext uri="{FF2B5EF4-FFF2-40B4-BE49-F238E27FC236}">
              <a16:creationId xmlns:a16="http://schemas.microsoft.com/office/drawing/2014/main" id="{E26460D1-090C-45D5-ABFA-7B6450BD2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4" name="Picture 1754" descr="spacer">
          <a:extLst>
            <a:ext uri="{FF2B5EF4-FFF2-40B4-BE49-F238E27FC236}">
              <a16:creationId xmlns:a16="http://schemas.microsoft.com/office/drawing/2014/main" id="{AF78C8E9-6898-436D-B8E7-ECA655DD9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5" name="Picture 1755" descr="spacer">
          <a:extLst>
            <a:ext uri="{FF2B5EF4-FFF2-40B4-BE49-F238E27FC236}">
              <a16:creationId xmlns:a16="http://schemas.microsoft.com/office/drawing/2014/main" id="{A9814942-1998-467D-9DFD-2768A65CB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6" name="Picture 1756" descr="spacer">
          <a:extLst>
            <a:ext uri="{FF2B5EF4-FFF2-40B4-BE49-F238E27FC236}">
              <a16:creationId xmlns:a16="http://schemas.microsoft.com/office/drawing/2014/main" id="{587F81DB-B5D3-4E8B-BFB6-3779B9824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7" name="Picture 1757" descr="spacer">
          <a:extLst>
            <a:ext uri="{FF2B5EF4-FFF2-40B4-BE49-F238E27FC236}">
              <a16:creationId xmlns:a16="http://schemas.microsoft.com/office/drawing/2014/main" id="{BBFA4391-11DA-43ED-876C-BDE0B9B17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8" name="Picture 1758" descr="spacer">
          <a:extLst>
            <a:ext uri="{FF2B5EF4-FFF2-40B4-BE49-F238E27FC236}">
              <a16:creationId xmlns:a16="http://schemas.microsoft.com/office/drawing/2014/main" id="{338EBF3B-C0FF-4007-9604-6F4C6B652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19" name="Picture 1759" descr="spacer">
          <a:extLst>
            <a:ext uri="{FF2B5EF4-FFF2-40B4-BE49-F238E27FC236}">
              <a16:creationId xmlns:a16="http://schemas.microsoft.com/office/drawing/2014/main" id="{9E37713F-1D39-4DD1-A5E5-1DD30756A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0" name="Picture 1760" descr="spacer">
          <a:extLst>
            <a:ext uri="{FF2B5EF4-FFF2-40B4-BE49-F238E27FC236}">
              <a16:creationId xmlns:a16="http://schemas.microsoft.com/office/drawing/2014/main" id="{8A4C1BAA-4211-48C4-B511-CE82F5901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1" name="Picture 1761" descr="spacer">
          <a:extLst>
            <a:ext uri="{FF2B5EF4-FFF2-40B4-BE49-F238E27FC236}">
              <a16:creationId xmlns:a16="http://schemas.microsoft.com/office/drawing/2014/main" id="{C915AC4D-90F4-4BBF-931A-6261273646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2" name="Picture 1762" descr="spacer">
          <a:extLst>
            <a:ext uri="{FF2B5EF4-FFF2-40B4-BE49-F238E27FC236}">
              <a16:creationId xmlns:a16="http://schemas.microsoft.com/office/drawing/2014/main" id="{DA13D868-3B35-4078-83D5-3EA2863B2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3" name="Picture 1763" descr="spacer">
          <a:extLst>
            <a:ext uri="{FF2B5EF4-FFF2-40B4-BE49-F238E27FC236}">
              <a16:creationId xmlns:a16="http://schemas.microsoft.com/office/drawing/2014/main" id="{E159F0EF-AD08-411F-91AA-70E116F1E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4" name="Picture 1764" descr="spacer">
          <a:extLst>
            <a:ext uri="{FF2B5EF4-FFF2-40B4-BE49-F238E27FC236}">
              <a16:creationId xmlns:a16="http://schemas.microsoft.com/office/drawing/2014/main" id="{E676F137-676A-476D-8AFD-D210263BF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5" name="Picture 1765" descr="spacer">
          <a:extLst>
            <a:ext uri="{FF2B5EF4-FFF2-40B4-BE49-F238E27FC236}">
              <a16:creationId xmlns:a16="http://schemas.microsoft.com/office/drawing/2014/main" id="{7B683EA4-49CD-4C6D-AD60-1C3DA87A8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6" name="Picture 7919" descr="spacer">
          <a:extLst>
            <a:ext uri="{FF2B5EF4-FFF2-40B4-BE49-F238E27FC236}">
              <a16:creationId xmlns:a16="http://schemas.microsoft.com/office/drawing/2014/main" id="{3494FDD2-3063-4F90-9380-14650C553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7" name="Picture 7920" descr="spacer">
          <a:extLst>
            <a:ext uri="{FF2B5EF4-FFF2-40B4-BE49-F238E27FC236}">
              <a16:creationId xmlns:a16="http://schemas.microsoft.com/office/drawing/2014/main" id="{82B9AFD6-0162-4F59-A3BD-EED837765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8" name="Picture 7921" descr="spacer">
          <a:extLst>
            <a:ext uri="{FF2B5EF4-FFF2-40B4-BE49-F238E27FC236}">
              <a16:creationId xmlns:a16="http://schemas.microsoft.com/office/drawing/2014/main" id="{AD242C80-5409-4C67-A334-727F83A93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29" name="Picture 7922" descr="spacer">
          <a:extLst>
            <a:ext uri="{FF2B5EF4-FFF2-40B4-BE49-F238E27FC236}">
              <a16:creationId xmlns:a16="http://schemas.microsoft.com/office/drawing/2014/main" id="{3C764DD7-5657-44B8-A164-36986A180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0" name="Picture 7923" descr="spacer">
          <a:extLst>
            <a:ext uri="{FF2B5EF4-FFF2-40B4-BE49-F238E27FC236}">
              <a16:creationId xmlns:a16="http://schemas.microsoft.com/office/drawing/2014/main" id="{25381425-CB6A-40BE-96D1-58117A5E7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1" name="Picture 7924" descr="spacer">
          <a:extLst>
            <a:ext uri="{FF2B5EF4-FFF2-40B4-BE49-F238E27FC236}">
              <a16:creationId xmlns:a16="http://schemas.microsoft.com/office/drawing/2014/main" id="{6E3127CC-4542-4AE1-B497-8D25479E2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2" name="Picture 1252" descr="spacer">
          <a:extLst>
            <a:ext uri="{FF2B5EF4-FFF2-40B4-BE49-F238E27FC236}">
              <a16:creationId xmlns:a16="http://schemas.microsoft.com/office/drawing/2014/main" id="{C9A052D0-C47E-43A0-BF9E-D37F0BDDD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3" name="Picture 1253" descr="spacer">
          <a:extLst>
            <a:ext uri="{FF2B5EF4-FFF2-40B4-BE49-F238E27FC236}">
              <a16:creationId xmlns:a16="http://schemas.microsoft.com/office/drawing/2014/main" id="{0A781B44-5B81-4137-A4DC-75E5ED7CF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4" name="Picture 1406" descr="spacer">
          <a:extLst>
            <a:ext uri="{FF2B5EF4-FFF2-40B4-BE49-F238E27FC236}">
              <a16:creationId xmlns:a16="http://schemas.microsoft.com/office/drawing/2014/main" id="{A9FE2AEB-77BF-4D31-9F99-4E3CA2630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5" name="Picture 1407" descr="spacer">
          <a:extLst>
            <a:ext uri="{FF2B5EF4-FFF2-40B4-BE49-F238E27FC236}">
              <a16:creationId xmlns:a16="http://schemas.microsoft.com/office/drawing/2014/main" id="{3E7D97B4-0B85-4D19-9903-4D12955B6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6" name="Picture 1418" descr="spacer">
          <a:extLst>
            <a:ext uri="{FF2B5EF4-FFF2-40B4-BE49-F238E27FC236}">
              <a16:creationId xmlns:a16="http://schemas.microsoft.com/office/drawing/2014/main" id="{8A902031-22EC-4A37-BC31-83CC2B6A5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7" name="Picture 1419" descr="spacer">
          <a:extLst>
            <a:ext uri="{FF2B5EF4-FFF2-40B4-BE49-F238E27FC236}">
              <a16:creationId xmlns:a16="http://schemas.microsoft.com/office/drawing/2014/main" id="{91D51DED-35B0-4895-95CB-3968A74B6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8" name="Picture 1750" descr="spacer">
          <a:extLst>
            <a:ext uri="{FF2B5EF4-FFF2-40B4-BE49-F238E27FC236}">
              <a16:creationId xmlns:a16="http://schemas.microsoft.com/office/drawing/2014/main" id="{D21A3670-506A-4022-8205-50CCC933E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39" name="Picture 1751" descr="spacer">
          <a:extLst>
            <a:ext uri="{FF2B5EF4-FFF2-40B4-BE49-F238E27FC236}">
              <a16:creationId xmlns:a16="http://schemas.microsoft.com/office/drawing/2014/main" id="{6E68BE50-41A5-4A5A-B1D5-22B833379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0" name="Picture 1752" descr="spacer">
          <a:extLst>
            <a:ext uri="{FF2B5EF4-FFF2-40B4-BE49-F238E27FC236}">
              <a16:creationId xmlns:a16="http://schemas.microsoft.com/office/drawing/2014/main" id="{C03DF4F0-2E68-44A2-A2F7-7CFA893AC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1" name="Picture 1753" descr="spacer">
          <a:extLst>
            <a:ext uri="{FF2B5EF4-FFF2-40B4-BE49-F238E27FC236}">
              <a16:creationId xmlns:a16="http://schemas.microsoft.com/office/drawing/2014/main" id="{AC072F75-20BA-4EE0-A2B2-A5846CD50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2" name="Picture 1754" descr="spacer">
          <a:extLst>
            <a:ext uri="{FF2B5EF4-FFF2-40B4-BE49-F238E27FC236}">
              <a16:creationId xmlns:a16="http://schemas.microsoft.com/office/drawing/2014/main" id="{0F6BFB86-B5C8-4514-9E0D-EC8BAB0A4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3" name="Picture 1755" descr="spacer">
          <a:extLst>
            <a:ext uri="{FF2B5EF4-FFF2-40B4-BE49-F238E27FC236}">
              <a16:creationId xmlns:a16="http://schemas.microsoft.com/office/drawing/2014/main" id="{74A51E90-41CE-4572-965E-F4432407D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4" name="Picture 1756" descr="spacer">
          <a:extLst>
            <a:ext uri="{FF2B5EF4-FFF2-40B4-BE49-F238E27FC236}">
              <a16:creationId xmlns:a16="http://schemas.microsoft.com/office/drawing/2014/main" id="{CF737BDD-AAC9-41D7-A2AE-8B9A41048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5" name="Picture 1757" descr="spacer">
          <a:extLst>
            <a:ext uri="{FF2B5EF4-FFF2-40B4-BE49-F238E27FC236}">
              <a16:creationId xmlns:a16="http://schemas.microsoft.com/office/drawing/2014/main" id="{99E602FA-B986-44C6-ABC1-A91BB5E21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6" name="Picture 1758" descr="spacer">
          <a:extLst>
            <a:ext uri="{FF2B5EF4-FFF2-40B4-BE49-F238E27FC236}">
              <a16:creationId xmlns:a16="http://schemas.microsoft.com/office/drawing/2014/main" id="{1B800BAD-A5E2-4A04-9E9A-06A8C2E62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7" name="Picture 1759" descr="spacer">
          <a:extLst>
            <a:ext uri="{FF2B5EF4-FFF2-40B4-BE49-F238E27FC236}">
              <a16:creationId xmlns:a16="http://schemas.microsoft.com/office/drawing/2014/main" id="{A3C9B4F2-6119-43BF-9E9F-749DB0C3B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8" name="Picture 1760" descr="spacer">
          <a:extLst>
            <a:ext uri="{FF2B5EF4-FFF2-40B4-BE49-F238E27FC236}">
              <a16:creationId xmlns:a16="http://schemas.microsoft.com/office/drawing/2014/main" id="{CFB78CA8-7DF6-4679-8F0F-B38D51F2E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49" name="Picture 1761" descr="spacer">
          <a:extLst>
            <a:ext uri="{FF2B5EF4-FFF2-40B4-BE49-F238E27FC236}">
              <a16:creationId xmlns:a16="http://schemas.microsoft.com/office/drawing/2014/main" id="{2D33179C-4390-46E2-85D9-EC6DA4B5B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0" name="Picture 1762" descr="spacer">
          <a:extLst>
            <a:ext uri="{FF2B5EF4-FFF2-40B4-BE49-F238E27FC236}">
              <a16:creationId xmlns:a16="http://schemas.microsoft.com/office/drawing/2014/main" id="{9E1817F2-131C-40E5-BC0E-9A3B80283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1" name="Picture 1763" descr="spacer">
          <a:extLst>
            <a:ext uri="{FF2B5EF4-FFF2-40B4-BE49-F238E27FC236}">
              <a16:creationId xmlns:a16="http://schemas.microsoft.com/office/drawing/2014/main" id="{EC8503D9-07B0-4EED-894F-9A0100B20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2" name="Picture 1764" descr="spacer">
          <a:extLst>
            <a:ext uri="{FF2B5EF4-FFF2-40B4-BE49-F238E27FC236}">
              <a16:creationId xmlns:a16="http://schemas.microsoft.com/office/drawing/2014/main" id="{69208379-1B1C-4551-BBD5-112916A3A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3" name="Picture 1765" descr="spacer">
          <a:extLst>
            <a:ext uri="{FF2B5EF4-FFF2-40B4-BE49-F238E27FC236}">
              <a16:creationId xmlns:a16="http://schemas.microsoft.com/office/drawing/2014/main" id="{C082FEBC-F969-4412-B4B5-0244E51C1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4" name="Picture 7919" descr="spacer">
          <a:extLst>
            <a:ext uri="{FF2B5EF4-FFF2-40B4-BE49-F238E27FC236}">
              <a16:creationId xmlns:a16="http://schemas.microsoft.com/office/drawing/2014/main" id="{1BE621FD-D842-40C2-9898-B9E561E5B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5" name="Picture 7920" descr="spacer">
          <a:extLst>
            <a:ext uri="{FF2B5EF4-FFF2-40B4-BE49-F238E27FC236}">
              <a16:creationId xmlns:a16="http://schemas.microsoft.com/office/drawing/2014/main" id="{36227D0E-BD69-4282-BDAB-1163CA5F8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6" name="Picture 7921" descr="spacer">
          <a:extLst>
            <a:ext uri="{FF2B5EF4-FFF2-40B4-BE49-F238E27FC236}">
              <a16:creationId xmlns:a16="http://schemas.microsoft.com/office/drawing/2014/main" id="{C68521A7-E48E-4281-AEBD-D89A8E492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7" name="Picture 7922" descr="spacer">
          <a:extLst>
            <a:ext uri="{FF2B5EF4-FFF2-40B4-BE49-F238E27FC236}">
              <a16:creationId xmlns:a16="http://schemas.microsoft.com/office/drawing/2014/main" id="{FDD04A8F-0B62-48C0-B5C4-525D43D26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8" name="Picture 7923" descr="spacer">
          <a:extLst>
            <a:ext uri="{FF2B5EF4-FFF2-40B4-BE49-F238E27FC236}">
              <a16:creationId xmlns:a16="http://schemas.microsoft.com/office/drawing/2014/main" id="{C32EB47F-A9DD-4C54-99B5-02E748C10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59" name="Picture 7924" descr="spacer">
          <a:extLst>
            <a:ext uri="{FF2B5EF4-FFF2-40B4-BE49-F238E27FC236}">
              <a16:creationId xmlns:a16="http://schemas.microsoft.com/office/drawing/2014/main" id="{E54C23CA-FB7B-4B1C-B465-F781F1DBB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0" name="Picture 1252" descr="spacer">
          <a:extLst>
            <a:ext uri="{FF2B5EF4-FFF2-40B4-BE49-F238E27FC236}">
              <a16:creationId xmlns:a16="http://schemas.microsoft.com/office/drawing/2014/main" id="{4AEBBDD6-6383-40CC-BFBD-D137E85E5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1" name="Picture 1253" descr="spacer">
          <a:extLst>
            <a:ext uri="{FF2B5EF4-FFF2-40B4-BE49-F238E27FC236}">
              <a16:creationId xmlns:a16="http://schemas.microsoft.com/office/drawing/2014/main" id="{65558942-99A6-4A5F-AFF8-4812542E2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38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2" name="Picture 1406" descr="spacer">
          <a:extLst>
            <a:ext uri="{FF2B5EF4-FFF2-40B4-BE49-F238E27FC236}">
              <a16:creationId xmlns:a16="http://schemas.microsoft.com/office/drawing/2014/main" id="{6E22800B-24F7-4A41-9F07-30BE4C01F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3" name="Picture 1407" descr="spacer">
          <a:extLst>
            <a:ext uri="{FF2B5EF4-FFF2-40B4-BE49-F238E27FC236}">
              <a16:creationId xmlns:a16="http://schemas.microsoft.com/office/drawing/2014/main" id="{68C06966-53AF-4AA0-BA0B-DD2D4AB27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4" name="Picture 1418" descr="spacer">
          <a:extLst>
            <a:ext uri="{FF2B5EF4-FFF2-40B4-BE49-F238E27FC236}">
              <a16:creationId xmlns:a16="http://schemas.microsoft.com/office/drawing/2014/main" id="{9B03AE33-4200-46D5-A4FA-7E84261F8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5" name="Picture 1419" descr="spacer">
          <a:extLst>
            <a:ext uri="{FF2B5EF4-FFF2-40B4-BE49-F238E27FC236}">
              <a16:creationId xmlns:a16="http://schemas.microsoft.com/office/drawing/2014/main" id="{558AD87E-5684-4C3B-9025-31C0AD10A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6" name="Picture 1750" descr="spacer">
          <a:extLst>
            <a:ext uri="{FF2B5EF4-FFF2-40B4-BE49-F238E27FC236}">
              <a16:creationId xmlns:a16="http://schemas.microsoft.com/office/drawing/2014/main" id="{CEAF3221-EC8B-4B2C-A237-917760FBA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7" name="Picture 1751" descr="spacer">
          <a:extLst>
            <a:ext uri="{FF2B5EF4-FFF2-40B4-BE49-F238E27FC236}">
              <a16:creationId xmlns:a16="http://schemas.microsoft.com/office/drawing/2014/main" id="{922DDEA2-14C2-47AF-985D-D35BA0054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8" name="Picture 1752" descr="spacer">
          <a:extLst>
            <a:ext uri="{FF2B5EF4-FFF2-40B4-BE49-F238E27FC236}">
              <a16:creationId xmlns:a16="http://schemas.microsoft.com/office/drawing/2014/main" id="{10CC8C27-5ADA-4C2B-B5C1-5D651C7CC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69" name="Picture 1753" descr="spacer">
          <a:extLst>
            <a:ext uri="{FF2B5EF4-FFF2-40B4-BE49-F238E27FC236}">
              <a16:creationId xmlns:a16="http://schemas.microsoft.com/office/drawing/2014/main" id="{4EB05713-8089-46DC-B0F0-78E932DE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0" name="Picture 1754" descr="spacer">
          <a:extLst>
            <a:ext uri="{FF2B5EF4-FFF2-40B4-BE49-F238E27FC236}">
              <a16:creationId xmlns:a16="http://schemas.microsoft.com/office/drawing/2014/main" id="{B59FCACB-DE4F-4FE0-867C-FFDD7907F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1" name="Picture 1755" descr="spacer">
          <a:extLst>
            <a:ext uri="{FF2B5EF4-FFF2-40B4-BE49-F238E27FC236}">
              <a16:creationId xmlns:a16="http://schemas.microsoft.com/office/drawing/2014/main" id="{406D8CF4-ECC8-4052-BEE0-2EC42D6FE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2" name="Picture 1756" descr="spacer">
          <a:extLst>
            <a:ext uri="{FF2B5EF4-FFF2-40B4-BE49-F238E27FC236}">
              <a16:creationId xmlns:a16="http://schemas.microsoft.com/office/drawing/2014/main" id="{5D5DC7E3-6D73-4BB6-8906-F0C6C0B3A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3" name="Picture 1757" descr="spacer">
          <a:extLst>
            <a:ext uri="{FF2B5EF4-FFF2-40B4-BE49-F238E27FC236}">
              <a16:creationId xmlns:a16="http://schemas.microsoft.com/office/drawing/2014/main" id="{0B6C2F9F-93DB-4FFB-A356-9685A3B65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4" name="Picture 1758" descr="spacer">
          <a:extLst>
            <a:ext uri="{FF2B5EF4-FFF2-40B4-BE49-F238E27FC236}">
              <a16:creationId xmlns:a16="http://schemas.microsoft.com/office/drawing/2014/main" id="{EDAB4416-A618-41D3-85DA-93E5B8A6C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5" name="Picture 1759" descr="spacer">
          <a:extLst>
            <a:ext uri="{FF2B5EF4-FFF2-40B4-BE49-F238E27FC236}">
              <a16:creationId xmlns:a16="http://schemas.microsoft.com/office/drawing/2014/main" id="{250D5A88-15F6-46F7-875C-E24F751FF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6" name="Picture 1760" descr="spacer">
          <a:extLst>
            <a:ext uri="{FF2B5EF4-FFF2-40B4-BE49-F238E27FC236}">
              <a16:creationId xmlns:a16="http://schemas.microsoft.com/office/drawing/2014/main" id="{6D033BB2-AA60-460C-B07B-81F3BADB0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7" name="Picture 1761" descr="spacer">
          <a:extLst>
            <a:ext uri="{FF2B5EF4-FFF2-40B4-BE49-F238E27FC236}">
              <a16:creationId xmlns:a16="http://schemas.microsoft.com/office/drawing/2014/main" id="{BC53FA01-8DCD-458C-B369-DD7767F25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8" name="Picture 1762" descr="spacer">
          <a:extLst>
            <a:ext uri="{FF2B5EF4-FFF2-40B4-BE49-F238E27FC236}">
              <a16:creationId xmlns:a16="http://schemas.microsoft.com/office/drawing/2014/main" id="{59A19164-E4BA-437B-8EA1-5C96D1682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79" name="Picture 1763" descr="spacer">
          <a:extLst>
            <a:ext uri="{FF2B5EF4-FFF2-40B4-BE49-F238E27FC236}">
              <a16:creationId xmlns:a16="http://schemas.microsoft.com/office/drawing/2014/main" id="{9353CFBB-2DC1-481A-90F2-B58449EB1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0" name="Picture 1764" descr="spacer">
          <a:extLst>
            <a:ext uri="{FF2B5EF4-FFF2-40B4-BE49-F238E27FC236}">
              <a16:creationId xmlns:a16="http://schemas.microsoft.com/office/drawing/2014/main" id="{427E25D6-7A34-4D5A-8845-47E87DDB0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1" name="Picture 1765" descr="spacer">
          <a:extLst>
            <a:ext uri="{FF2B5EF4-FFF2-40B4-BE49-F238E27FC236}">
              <a16:creationId xmlns:a16="http://schemas.microsoft.com/office/drawing/2014/main" id="{E064EF78-0B6D-4BE6-BC10-C0E96496B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2" name="Picture 7919" descr="spacer">
          <a:extLst>
            <a:ext uri="{FF2B5EF4-FFF2-40B4-BE49-F238E27FC236}">
              <a16:creationId xmlns:a16="http://schemas.microsoft.com/office/drawing/2014/main" id="{C8A98104-6CE6-41F4-9848-805EAC8CF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3" name="Picture 7920" descr="spacer">
          <a:extLst>
            <a:ext uri="{FF2B5EF4-FFF2-40B4-BE49-F238E27FC236}">
              <a16:creationId xmlns:a16="http://schemas.microsoft.com/office/drawing/2014/main" id="{7076A7C2-0745-4BF4-B6C4-44C09EED0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4" name="Picture 7921" descr="spacer">
          <a:extLst>
            <a:ext uri="{FF2B5EF4-FFF2-40B4-BE49-F238E27FC236}">
              <a16:creationId xmlns:a16="http://schemas.microsoft.com/office/drawing/2014/main" id="{1127E9A6-0AA8-49C1-A9BE-E5D8E1955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5" name="Picture 7922" descr="spacer">
          <a:extLst>
            <a:ext uri="{FF2B5EF4-FFF2-40B4-BE49-F238E27FC236}">
              <a16:creationId xmlns:a16="http://schemas.microsoft.com/office/drawing/2014/main" id="{8EC3CA40-F065-4857-9131-260A0342C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6" name="Picture 7923" descr="spacer">
          <a:extLst>
            <a:ext uri="{FF2B5EF4-FFF2-40B4-BE49-F238E27FC236}">
              <a16:creationId xmlns:a16="http://schemas.microsoft.com/office/drawing/2014/main" id="{EFACB1FF-116D-4974-B5FE-8EB7984ED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7" name="Picture 7924" descr="spacer">
          <a:extLst>
            <a:ext uri="{FF2B5EF4-FFF2-40B4-BE49-F238E27FC236}">
              <a16:creationId xmlns:a16="http://schemas.microsoft.com/office/drawing/2014/main" id="{0E42E780-56CD-4283-BA2A-1CC5274D3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8" name="Picture 1252" descr="spacer">
          <a:extLst>
            <a:ext uri="{FF2B5EF4-FFF2-40B4-BE49-F238E27FC236}">
              <a16:creationId xmlns:a16="http://schemas.microsoft.com/office/drawing/2014/main" id="{3741199E-D408-4454-855C-9F2FEBC65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89" name="Picture 1253" descr="spacer">
          <a:extLst>
            <a:ext uri="{FF2B5EF4-FFF2-40B4-BE49-F238E27FC236}">
              <a16:creationId xmlns:a16="http://schemas.microsoft.com/office/drawing/2014/main" id="{57056174-C9CE-4704-9AA0-7C52A92BA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0" name="Picture 1406" descr="spacer">
          <a:extLst>
            <a:ext uri="{FF2B5EF4-FFF2-40B4-BE49-F238E27FC236}">
              <a16:creationId xmlns:a16="http://schemas.microsoft.com/office/drawing/2014/main" id="{82C5D1BA-B0AB-461B-9115-63EEDCFD9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1" name="Picture 1407" descr="spacer">
          <a:extLst>
            <a:ext uri="{FF2B5EF4-FFF2-40B4-BE49-F238E27FC236}">
              <a16:creationId xmlns:a16="http://schemas.microsoft.com/office/drawing/2014/main" id="{97C503D1-9147-4647-92AA-033B0292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2" name="Picture 1418" descr="spacer">
          <a:extLst>
            <a:ext uri="{FF2B5EF4-FFF2-40B4-BE49-F238E27FC236}">
              <a16:creationId xmlns:a16="http://schemas.microsoft.com/office/drawing/2014/main" id="{CF1DFA5E-8445-4D08-A5E2-079FF6696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3" name="Picture 1419" descr="spacer">
          <a:extLst>
            <a:ext uri="{FF2B5EF4-FFF2-40B4-BE49-F238E27FC236}">
              <a16:creationId xmlns:a16="http://schemas.microsoft.com/office/drawing/2014/main" id="{C261A9AF-737C-4FF9-A85C-708034E47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4" name="Picture 1750" descr="spacer">
          <a:extLst>
            <a:ext uri="{FF2B5EF4-FFF2-40B4-BE49-F238E27FC236}">
              <a16:creationId xmlns:a16="http://schemas.microsoft.com/office/drawing/2014/main" id="{AB303D21-8DA0-4EF1-8BEF-0D343BB52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5" name="Picture 1751" descr="spacer">
          <a:extLst>
            <a:ext uri="{FF2B5EF4-FFF2-40B4-BE49-F238E27FC236}">
              <a16:creationId xmlns:a16="http://schemas.microsoft.com/office/drawing/2014/main" id="{7ADC7DA9-A198-428C-9267-7BD68FB4D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6" name="Picture 1752" descr="spacer">
          <a:extLst>
            <a:ext uri="{FF2B5EF4-FFF2-40B4-BE49-F238E27FC236}">
              <a16:creationId xmlns:a16="http://schemas.microsoft.com/office/drawing/2014/main" id="{94BD0C7D-DCBA-4537-9CE0-C5B0E28F8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7" name="Picture 1753" descr="spacer">
          <a:extLst>
            <a:ext uri="{FF2B5EF4-FFF2-40B4-BE49-F238E27FC236}">
              <a16:creationId xmlns:a16="http://schemas.microsoft.com/office/drawing/2014/main" id="{51C59627-09D8-458C-BB03-CB6E2C152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8" name="Picture 1754" descr="spacer">
          <a:extLst>
            <a:ext uri="{FF2B5EF4-FFF2-40B4-BE49-F238E27FC236}">
              <a16:creationId xmlns:a16="http://schemas.microsoft.com/office/drawing/2014/main" id="{8336AC44-D94C-4021-9F6B-506D883CF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899" name="Picture 1755" descr="spacer">
          <a:extLst>
            <a:ext uri="{FF2B5EF4-FFF2-40B4-BE49-F238E27FC236}">
              <a16:creationId xmlns:a16="http://schemas.microsoft.com/office/drawing/2014/main" id="{87689074-3CFD-472E-9D5E-833BF1AF4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0" name="Picture 1756" descr="spacer">
          <a:extLst>
            <a:ext uri="{FF2B5EF4-FFF2-40B4-BE49-F238E27FC236}">
              <a16:creationId xmlns:a16="http://schemas.microsoft.com/office/drawing/2014/main" id="{0CA319CF-0A89-41AB-9269-F04345A3E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1" name="Picture 1757" descr="spacer">
          <a:extLst>
            <a:ext uri="{FF2B5EF4-FFF2-40B4-BE49-F238E27FC236}">
              <a16:creationId xmlns:a16="http://schemas.microsoft.com/office/drawing/2014/main" id="{ED751DC1-6FD4-4BFE-8377-82BBD3A95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2" name="Picture 1758" descr="spacer">
          <a:extLst>
            <a:ext uri="{FF2B5EF4-FFF2-40B4-BE49-F238E27FC236}">
              <a16:creationId xmlns:a16="http://schemas.microsoft.com/office/drawing/2014/main" id="{54A9B841-22A9-427A-A001-711C1A7E0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3" name="Picture 1759" descr="spacer">
          <a:extLst>
            <a:ext uri="{FF2B5EF4-FFF2-40B4-BE49-F238E27FC236}">
              <a16:creationId xmlns:a16="http://schemas.microsoft.com/office/drawing/2014/main" id="{1ABD3A2B-1371-45D7-B2E3-B1EF89830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4" name="Picture 1760" descr="spacer">
          <a:extLst>
            <a:ext uri="{FF2B5EF4-FFF2-40B4-BE49-F238E27FC236}">
              <a16:creationId xmlns:a16="http://schemas.microsoft.com/office/drawing/2014/main" id="{38A79A0D-2BFF-4DA7-BB48-B6D1F9409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5" name="Picture 1761" descr="spacer">
          <a:extLst>
            <a:ext uri="{FF2B5EF4-FFF2-40B4-BE49-F238E27FC236}">
              <a16:creationId xmlns:a16="http://schemas.microsoft.com/office/drawing/2014/main" id="{B646C15F-D81E-4261-8F80-41CA31573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6" name="Picture 1762" descr="spacer">
          <a:extLst>
            <a:ext uri="{FF2B5EF4-FFF2-40B4-BE49-F238E27FC236}">
              <a16:creationId xmlns:a16="http://schemas.microsoft.com/office/drawing/2014/main" id="{7652727F-CA1B-42D7-9136-AF04A93EC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7" name="Picture 1763" descr="spacer">
          <a:extLst>
            <a:ext uri="{FF2B5EF4-FFF2-40B4-BE49-F238E27FC236}">
              <a16:creationId xmlns:a16="http://schemas.microsoft.com/office/drawing/2014/main" id="{0F27F6C3-C2B6-46E0-AB45-7111DCBA0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8" name="Picture 1764" descr="spacer">
          <a:extLst>
            <a:ext uri="{FF2B5EF4-FFF2-40B4-BE49-F238E27FC236}">
              <a16:creationId xmlns:a16="http://schemas.microsoft.com/office/drawing/2014/main" id="{4C17C8AD-268E-4EA2-983A-A81D46B97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09" name="Picture 1765" descr="spacer">
          <a:extLst>
            <a:ext uri="{FF2B5EF4-FFF2-40B4-BE49-F238E27FC236}">
              <a16:creationId xmlns:a16="http://schemas.microsoft.com/office/drawing/2014/main" id="{E02938E2-4055-4FDC-B0D9-98BC789DF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0" name="Picture 7919" descr="spacer">
          <a:extLst>
            <a:ext uri="{FF2B5EF4-FFF2-40B4-BE49-F238E27FC236}">
              <a16:creationId xmlns:a16="http://schemas.microsoft.com/office/drawing/2014/main" id="{982C04C7-8CA1-44B2-AE26-8C70B9A65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1" name="Picture 7920" descr="spacer">
          <a:extLst>
            <a:ext uri="{FF2B5EF4-FFF2-40B4-BE49-F238E27FC236}">
              <a16:creationId xmlns:a16="http://schemas.microsoft.com/office/drawing/2014/main" id="{515C9D48-EFF4-42B9-8C11-A0255B2AA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2" name="Picture 7921" descr="spacer">
          <a:extLst>
            <a:ext uri="{FF2B5EF4-FFF2-40B4-BE49-F238E27FC236}">
              <a16:creationId xmlns:a16="http://schemas.microsoft.com/office/drawing/2014/main" id="{785F4C36-B1F3-434E-96A5-3F694AC3D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3" name="Picture 7922" descr="spacer">
          <a:extLst>
            <a:ext uri="{FF2B5EF4-FFF2-40B4-BE49-F238E27FC236}">
              <a16:creationId xmlns:a16="http://schemas.microsoft.com/office/drawing/2014/main" id="{267B78DF-9B4A-4ECC-B173-14F03B53B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4" name="Picture 7923" descr="spacer">
          <a:extLst>
            <a:ext uri="{FF2B5EF4-FFF2-40B4-BE49-F238E27FC236}">
              <a16:creationId xmlns:a16="http://schemas.microsoft.com/office/drawing/2014/main" id="{3E04134F-8710-46CC-8F58-0AD96E6F1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5" name="Picture 7924" descr="spacer">
          <a:extLst>
            <a:ext uri="{FF2B5EF4-FFF2-40B4-BE49-F238E27FC236}">
              <a16:creationId xmlns:a16="http://schemas.microsoft.com/office/drawing/2014/main" id="{74B2CAEC-BA6E-4CFA-A3CB-16B1F3744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6" name="Picture 1252" descr="spacer">
          <a:extLst>
            <a:ext uri="{FF2B5EF4-FFF2-40B4-BE49-F238E27FC236}">
              <a16:creationId xmlns:a16="http://schemas.microsoft.com/office/drawing/2014/main" id="{6D793150-04D7-4D0B-804A-D8E6231E0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7" name="Picture 1253" descr="spacer">
          <a:extLst>
            <a:ext uri="{FF2B5EF4-FFF2-40B4-BE49-F238E27FC236}">
              <a16:creationId xmlns:a16="http://schemas.microsoft.com/office/drawing/2014/main" id="{C3AFE498-AA24-4AB1-9574-73F86C1BA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785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8" name="Picture 1406" descr="spacer">
          <a:extLst>
            <a:ext uri="{FF2B5EF4-FFF2-40B4-BE49-F238E27FC236}">
              <a16:creationId xmlns:a16="http://schemas.microsoft.com/office/drawing/2014/main" id="{2DB30948-539F-43B1-93D8-BCC7605C2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19" name="Picture 1407" descr="spacer">
          <a:extLst>
            <a:ext uri="{FF2B5EF4-FFF2-40B4-BE49-F238E27FC236}">
              <a16:creationId xmlns:a16="http://schemas.microsoft.com/office/drawing/2014/main" id="{26CCE9D4-5D06-444A-8B2A-2275B1FDE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0" name="Picture 1418" descr="spacer">
          <a:extLst>
            <a:ext uri="{FF2B5EF4-FFF2-40B4-BE49-F238E27FC236}">
              <a16:creationId xmlns:a16="http://schemas.microsoft.com/office/drawing/2014/main" id="{0825AFF1-4C83-430A-A9DD-A071A8FAC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1" name="Picture 1419" descr="spacer">
          <a:extLst>
            <a:ext uri="{FF2B5EF4-FFF2-40B4-BE49-F238E27FC236}">
              <a16:creationId xmlns:a16="http://schemas.microsoft.com/office/drawing/2014/main" id="{2B79EB73-DC09-4D92-90FD-BD62F18B7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2" name="Picture 1750" descr="spacer">
          <a:extLst>
            <a:ext uri="{FF2B5EF4-FFF2-40B4-BE49-F238E27FC236}">
              <a16:creationId xmlns:a16="http://schemas.microsoft.com/office/drawing/2014/main" id="{96BE1E05-CA7C-4484-9B32-276793DD4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3" name="Picture 1751" descr="spacer">
          <a:extLst>
            <a:ext uri="{FF2B5EF4-FFF2-40B4-BE49-F238E27FC236}">
              <a16:creationId xmlns:a16="http://schemas.microsoft.com/office/drawing/2014/main" id="{CFAA2C61-B890-4748-A147-B42E9BDC0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4" name="Picture 1752" descr="spacer">
          <a:extLst>
            <a:ext uri="{FF2B5EF4-FFF2-40B4-BE49-F238E27FC236}">
              <a16:creationId xmlns:a16="http://schemas.microsoft.com/office/drawing/2014/main" id="{ADAA337F-6122-4E84-B14D-6AF09A606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5" name="Picture 1753" descr="spacer">
          <a:extLst>
            <a:ext uri="{FF2B5EF4-FFF2-40B4-BE49-F238E27FC236}">
              <a16:creationId xmlns:a16="http://schemas.microsoft.com/office/drawing/2014/main" id="{FC6B00C0-CB28-4E3F-AA73-2C5FB01AE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6" name="Picture 1754" descr="spacer">
          <a:extLst>
            <a:ext uri="{FF2B5EF4-FFF2-40B4-BE49-F238E27FC236}">
              <a16:creationId xmlns:a16="http://schemas.microsoft.com/office/drawing/2014/main" id="{1C773710-3A07-4449-B31A-BE8B3F55B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7" name="Picture 1755" descr="spacer">
          <a:extLst>
            <a:ext uri="{FF2B5EF4-FFF2-40B4-BE49-F238E27FC236}">
              <a16:creationId xmlns:a16="http://schemas.microsoft.com/office/drawing/2014/main" id="{354EA427-CD94-4D45-AAFA-C5F61CC2D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8" name="Picture 1756" descr="spacer">
          <a:extLst>
            <a:ext uri="{FF2B5EF4-FFF2-40B4-BE49-F238E27FC236}">
              <a16:creationId xmlns:a16="http://schemas.microsoft.com/office/drawing/2014/main" id="{B16E73DC-8285-4F29-B0C7-0EF3FCF01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29" name="Picture 1757" descr="spacer">
          <a:extLst>
            <a:ext uri="{FF2B5EF4-FFF2-40B4-BE49-F238E27FC236}">
              <a16:creationId xmlns:a16="http://schemas.microsoft.com/office/drawing/2014/main" id="{A901865C-0D82-491A-B03E-3BD8A5C15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0" name="Picture 1758" descr="spacer">
          <a:extLst>
            <a:ext uri="{FF2B5EF4-FFF2-40B4-BE49-F238E27FC236}">
              <a16:creationId xmlns:a16="http://schemas.microsoft.com/office/drawing/2014/main" id="{B2EA3663-A630-4B95-9A84-E8E249F48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1" name="Picture 1759" descr="spacer">
          <a:extLst>
            <a:ext uri="{FF2B5EF4-FFF2-40B4-BE49-F238E27FC236}">
              <a16:creationId xmlns:a16="http://schemas.microsoft.com/office/drawing/2014/main" id="{BABD8115-DD26-473B-BDA8-A6B4DCFDD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2" name="Picture 1760" descr="spacer">
          <a:extLst>
            <a:ext uri="{FF2B5EF4-FFF2-40B4-BE49-F238E27FC236}">
              <a16:creationId xmlns:a16="http://schemas.microsoft.com/office/drawing/2014/main" id="{F37AF72F-970B-44B8-802F-B74578813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3" name="Picture 1761" descr="spacer">
          <a:extLst>
            <a:ext uri="{FF2B5EF4-FFF2-40B4-BE49-F238E27FC236}">
              <a16:creationId xmlns:a16="http://schemas.microsoft.com/office/drawing/2014/main" id="{A60DB1D5-254D-4A38-8AAA-C26C8D5ED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4" name="Picture 1762" descr="spacer">
          <a:extLst>
            <a:ext uri="{FF2B5EF4-FFF2-40B4-BE49-F238E27FC236}">
              <a16:creationId xmlns:a16="http://schemas.microsoft.com/office/drawing/2014/main" id="{256735C7-2D92-45FD-A661-1271D8EB5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5" name="Picture 1763" descr="spacer">
          <a:extLst>
            <a:ext uri="{FF2B5EF4-FFF2-40B4-BE49-F238E27FC236}">
              <a16:creationId xmlns:a16="http://schemas.microsoft.com/office/drawing/2014/main" id="{3C5DC8F4-BF6A-40FD-84A8-59EB501BD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6" name="Picture 1764" descr="spacer">
          <a:extLst>
            <a:ext uri="{FF2B5EF4-FFF2-40B4-BE49-F238E27FC236}">
              <a16:creationId xmlns:a16="http://schemas.microsoft.com/office/drawing/2014/main" id="{8430AFD9-0FD0-445E-8B31-53DE476A4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7" name="Picture 1765" descr="spacer">
          <a:extLst>
            <a:ext uri="{FF2B5EF4-FFF2-40B4-BE49-F238E27FC236}">
              <a16:creationId xmlns:a16="http://schemas.microsoft.com/office/drawing/2014/main" id="{41CC3741-B5E3-45C6-84BA-162365C0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8" name="Picture 7919" descr="spacer">
          <a:extLst>
            <a:ext uri="{FF2B5EF4-FFF2-40B4-BE49-F238E27FC236}">
              <a16:creationId xmlns:a16="http://schemas.microsoft.com/office/drawing/2014/main" id="{66F73048-6BCD-43D9-8174-C8719848B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39" name="Picture 7920" descr="spacer">
          <a:extLst>
            <a:ext uri="{FF2B5EF4-FFF2-40B4-BE49-F238E27FC236}">
              <a16:creationId xmlns:a16="http://schemas.microsoft.com/office/drawing/2014/main" id="{B4D7513A-55F8-44DA-85D2-06CDFA20E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0" name="Picture 7921" descr="spacer">
          <a:extLst>
            <a:ext uri="{FF2B5EF4-FFF2-40B4-BE49-F238E27FC236}">
              <a16:creationId xmlns:a16="http://schemas.microsoft.com/office/drawing/2014/main" id="{C6335384-1C92-448A-872B-A17BEA664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1" name="Picture 7922" descr="spacer">
          <a:extLst>
            <a:ext uri="{FF2B5EF4-FFF2-40B4-BE49-F238E27FC236}">
              <a16:creationId xmlns:a16="http://schemas.microsoft.com/office/drawing/2014/main" id="{A02E6097-58FC-410D-BDA7-BEDD5CCA9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2" name="Picture 7923" descr="spacer">
          <a:extLst>
            <a:ext uri="{FF2B5EF4-FFF2-40B4-BE49-F238E27FC236}">
              <a16:creationId xmlns:a16="http://schemas.microsoft.com/office/drawing/2014/main" id="{4E67411D-8971-4C18-B464-816D94E82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3" name="Picture 7924" descr="spacer">
          <a:extLst>
            <a:ext uri="{FF2B5EF4-FFF2-40B4-BE49-F238E27FC236}">
              <a16:creationId xmlns:a16="http://schemas.microsoft.com/office/drawing/2014/main" id="{800B1E81-928B-40DC-8E63-3EF73C5B1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4" name="Picture 1252" descr="spacer">
          <a:extLst>
            <a:ext uri="{FF2B5EF4-FFF2-40B4-BE49-F238E27FC236}">
              <a16:creationId xmlns:a16="http://schemas.microsoft.com/office/drawing/2014/main" id="{4463F3EF-4994-45EC-9939-88058E35F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5" name="Picture 1253" descr="spacer">
          <a:extLst>
            <a:ext uri="{FF2B5EF4-FFF2-40B4-BE49-F238E27FC236}">
              <a16:creationId xmlns:a16="http://schemas.microsoft.com/office/drawing/2014/main" id="{05EC7245-A3C1-4ED6-8AAA-706F22E6E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6" name="Picture 1406" descr="spacer">
          <a:extLst>
            <a:ext uri="{FF2B5EF4-FFF2-40B4-BE49-F238E27FC236}">
              <a16:creationId xmlns:a16="http://schemas.microsoft.com/office/drawing/2014/main" id="{10EA3FE7-3A9B-4BF4-9AAA-D827FB680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7" name="Picture 1407" descr="spacer">
          <a:extLst>
            <a:ext uri="{FF2B5EF4-FFF2-40B4-BE49-F238E27FC236}">
              <a16:creationId xmlns:a16="http://schemas.microsoft.com/office/drawing/2014/main" id="{DF7755DA-9961-4D4B-8424-DA7CD3739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8" name="Picture 1418" descr="spacer">
          <a:extLst>
            <a:ext uri="{FF2B5EF4-FFF2-40B4-BE49-F238E27FC236}">
              <a16:creationId xmlns:a16="http://schemas.microsoft.com/office/drawing/2014/main" id="{F7CBBC08-491E-435F-98BB-545228E8C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49" name="Picture 1419" descr="spacer">
          <a:extLst>
            <a:ext uri="{FF2B5EF4-FFF2-40B4-BE49-F238E27FC236}">
              <a16:creationId xmlns:a16="http://schemas.microsoft.com/office/drawing/2014/main" id="{3DC5DC48-E143-4A1D-B864-188945920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0" name="Picture 1750" descr="spacer">
          <a:extLst>
            <a:ext uri="{FF2B5EF4-FFF2-40B4-BE49-F238E27FC236}">
              <a16:creationId xmlns:a16="http://schemas.microsoft.com/office/drawing/2014/main" id="{04723EB2-026D-46CF-BA4F-8F2834422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1" name="Picture 1751" descr="spacer">
          <a:extLst>
            <a:ext uri="{FF2B5EF4-FFF2-40B4-BE49-F238E27FC236}">
              <a16:creationId xmlns:a16="http://schemas.microsoft.com/office/drawing/2014/main" id="{35BC0F96-5E12-4CD4-BEEA-0E23BB6E3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2" name="Picture 1752" descr="spacer">
          <a:extLst>
            <a:ext uri="{FF2B5EF4-FFF2-40B4-BE49-F238E27FC236}">
              <a16:creationId xmlns:a16="http://schemas.microsoft.com/office/drawing/2014/main" id="{0681F9A2-6F78-4FA8-A45E-FCEDB0059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3" name="Picture 1753" descr="spacer">
          <a:extLst>
            <a:ext uri="{FF2B5EF4-FFF2-40B4-BE49-F238E27FC236}">
              <a16:creationId xmlns:a16="http://schemas.microsoft.com/office/drawing/2014/main" id="{EDDB56FE-E046-45B9-9383-EBFA37097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4" name="Picture 1754" descr="spacer">
          <a:extLst>
            <a:ext uri="{FF2B5EF4-FFF2-40B4-BE49-F238E27FC236}">
              <a16:creationId xmlns:a16="http://schemas.microsoft.com/office/drawing/2014/main" id="{8E8DAC87-C166-454F-A91F-ED262448B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5" name="Picture 1755" descr="spacer">
          <a:extLst>
            <a:ext uri="{FF2B5EF4-FFF2-40B4-BE49-F238E27FC236}">
              <a16:creationId xmlns:a16="http://schemas.microsoft.com/office/drawing/2014/main" id="{C38BFE56-4199-40DE-B91F-ADB721101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6" name="Picture 1756" descr="spacer">
          <a:extLst>
            <a:ext uri="{FF2B5EF4-FFF2-40B4-BE49-F238E27FC236}">
              <a16:creationId xmlns:a16="http://schemas.microsoft.com/office/drawing/2014/main" id="{DDB38872-38BD-4762-9E4C-FB719019F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7" name="Picture 1757" descr="spacer">
          <a:extLst>
            <a:ext uri="{FF2B5EF4-FFF2-40B4-BE49-F238E27FC236}">
              <a16:creationId xmlns:a16="http://schemas.microsoft.com/office/drawing/2014/main" id="{67C17D17-ADA9-43F6-B118-C8414EB32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8" name="Picture 1758" descr="spacer">
          <a:extLst>
            <a:ext uri="{FF2B5EF4-FFF2-40B4-BE49-F238E27FC236}">
              <a16:creationId xmlns:a16="http://schemas.microsoft.com/office/drawing/2014/main" id="{3DC64B07-4BE3-40E5-9367-548CCD7B6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59" name="Picture 1759" descr="spacer">
          <a:extLst>
            <a:ext uri="{FF2B5EF4-FFF2-40B4-BE49-F238E27FC236}">
              <a16:creationId xmlns:a16="http://schemas.microsoft.com/office/drawing/2014/main" id="{9447216D-B8BE-4686-9598-A1D81582C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0" name="Picture 1760" descr="spacer">
          <a:extLst>
            <a:ext uri="{FF2B5EF4-FFF2-40B4-BE49-F238E27FC236}">
              <a16:creationId xmlns:a16="http://schemas.microsoft.com/office/drawing/2014/main" id="{F1C3DE3F-0ABB-4C5B-BB7A-EC6F630BD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1" name="Picture 1761" descr="spacer">
          <a:extLst>
            <a:ext uri="{FF2B5EF4-FFF2-40B4-BE49-F238E27FC236}">
              <a16:creationId xmlns:a16="http://schemas.microsoft.com/office/drawing/2014/main" id="{B98229FB-CF2B-42FE-9233-203FBEE49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2" name="Picture 1762" descr="spacer">
          <a:extLst>
            <a:ext uri="{FF2B5EF4-FFF2-40B4-BE49-F238E27FC236}">
              <a16:creationId xmlns:a16="http://schemas.microsoft.com/office/drawing/2014/main" id="{755F4435-25AF-43D9-A14C-A893C1D9E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3" name="Picture 1763" descr="spacer">
          <a:extLst>
            <a:ext uri="{FF2B5EF4-FFF2-40B4-BE49-F238E27FC236}">
              <a16:creationId xmlns:a16="http://schemas.microsoft.com/office/drawing/2014/main" id="{C00A520A-F679-42E9-9EE3-E1689366B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4" name="Picture 1764" descr="spacer">
          <a:extLst>
            <a:ext uri="{FF2B5EF4-FFF2-40B4-BE49-F238E27FC236}">
              <a16:creationId xmlns:a16="http://schemas.microsoft.com/office/drawing/2014/main" id="{55DFE04B-FE9F-4EAC-90A7-D45FEE91A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5" name="Picture 1765" descr="spacer">
          <a:extLst>
            <a:ext uri="{FF2B5EF4-FFF2-40B4-BE49-F238E27FC236}">
              <a16:creationId xmlns:a16="http://schemas.microsoft.com/office/drawing/2014/main" id="{870898AC-4417-4351-8EB8-309D33AB8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6" name="Picture 7919" descr="spacer">
          <a:extLst>
            <a:ext uri="{FF2B5EF4-FFF2-40B4-BE49-F238E27FC236}">
              <a16:creationId xmlns:a16="http://schemas.microsoft.com/office/drawing/2014/main" id="{1C166A82-00B4-4FA4-BD8B-1FE4E7B0A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7" name="Picture 7920" descr="spacer">
          <a:extLst>
            <a:ext uri="{FF2B5EF4-FFF2-40B4-BE49-F238E27FC236}">
              <a16:creationId xmlns:a16="http://schemas.microsoft.com/office/drawing/2014/main" id="{E2DD4AA9-05DD-48A9-86E6-3FED7522B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8" name="Picture 7921" descr="spacer">
          <a:extLst>
            <a:ext uri="{FF2B5EF4-FFF2-40B4-BE49-F238E27FC236}">
              <a16:creationId xmlns:a16="http://schemas.microsoft.com/office/drawing/2014/main" id="{E515B76E-C607-43D4-9639-C9AE08389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69" name="Picture 7922" descr="spacer">
          <a:extLst>
            <a:ext uri="{FF2B5EF4-FFF2-40B4-BE49-F238E27FC236}">
              <a16:creationId xmlns:a16="http://schemas.microsoft.com/office/drawing/2014/main" id="{267E48DB-C824-46C4-88D7-804A44952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70" name="Picture 7923" descr="spacer">
          <a:extLst>
            <a:ext uri="{FF2B5EF4-FFF2-40B4-BE49-F238E27FC236}">
              <a16:creationId xmlns:a16="http://schemas.microsoft.com/office/drawing/2014/main" id="{E2183671-10D8-4E87-82AD-08515A907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71" name="Picture 7924" descr="spacer">
          <a:extLst>
            <a:ext uri="{FF2B5EF4-FFF2-40B4-BE49-F238E27FC236}">
              <a16:creationId xmlns:a16="http://schemas.microsoft.com/office/drawing/2014/main" id="{91045A7A-6F51-4CC1-AFD7-C7D31CF4F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72" name="Picture 1252" descr="spacer">
          <a:extLst>
            <a:ext uri="{FF2B5EF4-FFF2-40B4-BE49-F238E27FC236}">
              <a16:creationId xmlns:a16="http://schemas.microsoft.com/office/drawing/2014/main" id="{4015D2ED-CAB7-473F-AE6A-11CE51AC5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8973" name="Picture 1253" descr="spacer">
          <a:extLst>
            <a:ext uri="{FF2B5EF4-FFF2-40B4-BE49-F238E27FC236}">
              <a16:creationId xmlns:a16="http://schemas.microsoft.com/office/drawing/2014/main" id="{E6A9B91A-8CA0-442D-9F4C-7068BAAAA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44595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74" name="Picture 1406" descr="spacer">
          <a:extLst>
            <a:ext uri="{FF2B5EF4-FFF2-40B4-BE49-F238E27FC236}">
              <a16:creationId xmlns:a16="http://schemas.microsoft.com/office/drawing/2014/main" id="{DF8D7C0B-46B2-422B-BB5B-E61CB4116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75" name="Picture 1407" descr="spacer">
          <a:extLst>
            <a:ext uri="{FF2B5EF4-FFF2-40B4-BE49-F238E27FC236}">
              <a16:creationId xmlns:a16="http://schemas.microsoft.com/office/drawing/2014/main" id="{77599FCC-3E36-43DF-BF49-82519F44A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76" name="Picture 1418" descr="spacer">
          <a:extLst>
            <a:ext uri="{FF2B5EF4-FFF2-40B4-BE49-F238E27FC236}">
              <a16:creationId xmlns:a16="http://schemas.microsoft.com/office/drawing/2014/main" id="{5841143B-EAD6-40DC-B05E-C18461EC3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77" name="Picture 1419" descr="spacer">
          <a:extLst>
            <a:ext uri="{FF2B5EF4-FFF2-40B4-BE49-F238E27FC236}">
              <a16:creationId xmlns:a16="http://schemas.microsoft.com/office/drawing/2014/main" id="{D2E64F0D-4621-43B4-829B-470370210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78" name="Picture 1750" descr="spacer">
          <a:extLst>
            <a:ext uri="{FF2B5EF4-FFF2-40B4-BE49-F238E27FC236}">
              <a16:creationId xmlns:a16="http://schemas.microsoft.com/office/drawing/2014/main" id="{5C3E141E-7336-475B-AA63-C53BF336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79" name="Picture 1751" descr="spacer">
          <a:extLst>
            <a:ext uri="{FF2B5EF4-FFF2-40B4-BE49-F238E27FC236}">
              <a16:creationId xmlns:a16="http://schemas.microsoft.com/office/drawing/2014/main" id="{9841D9A3-79FA-4BE8-A0BF-CB9CFF46A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0" name="Picture 1752" descr="spacer">
          <a:extLst>
            <a:ext uri="{FF2B5EF4-FFF2-40B4-BE49-F238E27FC236}">
              <a16:creationId xmlns:a16="http://schemas.microsoft.com/office/drawing/2014/main" id="{79853E16-6BB8-4B77-8F52-46B2CBEC2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1" name="Picture 1753" descr="spacer">
          <a:extLst>
            <a:ext uri="{FF2B5EF4-FFF2-40B4-BE49-F238E27FC236}">
              <a16:creationId xmlns:a16="http://schemas.microsoft.com/office/drawing/2014/main" id="{AA7B5965-2E29-44F9-9C4B-CD3BA9908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2" name="Picture 1754" descr="spacer">
          <a:extLst>
            <a:ext uri="{FF2B5EF4-FFF2-40B4-BE49-F238E27FC236}">
              <a16:creationId xmlns:a16="http://schemas.microsoft.com/office/drawing/2014/main" id="{AE54DC4D-EDAF-4343-ABED-9B7ADAC9C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3" name="Picture 1755" descr="spacer">
          <a:extLst>
            <a:ext uri="{FF2B5EF4-FFF2-40B4-BE49-F238E27FC236}">
              <a16:creationId xmlns:a16="http://schemas.microsoft.com/office/drawing/2014/main" id="{F7E78669-1819-4403-8660-1E8FA076A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4" name="Picture 1756" descr="spacer">
          <a:extLst>
            <a:ext uri="{FF2B5EF4-FFF2-40B4-BE49-F238E27FC236}">
              <a16:creationId xmlns:a16="http://schemas.microsoft.com/office/drawing/2014/main" id="{8D624BB3-F987-4F1C-810B-A3F1EE336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5" name="Picture 1757" descr="spacer">
          <a:extLst>
            <a:ext uri="{FF2B5EF4-FFF2-40B4-BE49-F238E27FC236}">
              <a16:creationId xmlns:a16="http://schemas.microsoft.com/office/drawing/2014/main" id="{D3E7E914-9D82-45E1-BEF7-E0B0E8288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6" name="Picture 1758" descr="spacer">
          <a:extLst>
            <a:ext uri="{FF2B5EF4-FFF2-40B4-BE49-F238E27FC236}">
              <a16:creationId xmlns:a16="http://schemas.microsoft.com/office/drawing/2014/main" id="{7D9A7916-AC0D-413E-85A2-5D1613720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7" name="Picture 1759" descr="spacer">
          <a:extLst>
            <a:ext uri="{FF2B5EF4-FFF2-40B4-BE49-F238E27FC236}">
              <a16:creationId xmlns:a16="http://schemas.microsoft.com/office/drawing/2014/main" id="{55189F65-B2A8-4E1F-9319-BEB4854C5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8" name="Picture 1760" descr="spacer">
          <a:extLst>
            <a:ext uri="{FF2B5EF4-FFF2-40B4-BE49-F238E27FC236}">
              <a16:creationId xmlns:a16="http://schemas.microsoft.com/office/drawing/2014/main" id="{5A3E4031-8AC7-4E3E-87BD-31D977FB1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89" name="Picture 1761" descr="spacer">
          <a:extLst>
            <a:ext uri="{FF2B5EF4-FFF2-40B4-BE49-F238E27FC236}">
              <a16:creationId xmlns:a16="http://schemas.microsoft.com/office/drawing/2014/main" id="{F16CA64D-7D4D-49BD-8ED0-DEC54DC8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0" name="Picture 1762" descr="spacer">
          <a:extLst>
            <a:ext uri="{FF2B5EF4-FFF2-40B4-BE49-F238E27FC236}">
              <a16:creationId xmlns:a16="http://schemas.microsoft.com/office/drawing/2014/main" id="{1DA8DE24-7CBA-414F-9895-3D9C53D10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1" name="Picture 1763" descr="spacer">
          <a:extLst>
            <a:ext uri="{FF2B5EF4-FFF2-40B4-BE49-F238E27FC236}">
              <a16:creationId xmlns:a16="http://schemas.microsoft.com/office/drawing/2014/main" id="{FC9BCF08-31C9-4387-9B07-25E15F0EE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2" name="Picture 1764" descr="spacer">
          <a:extLst>
            <a:ext uri="{FF2B5EF4-FFF2-40B4-BE49-F238E27FC236}">
              <a16:creationId xmlns:a16="http://schemas.microsoft.com/office/drawing/2014/main" id="{5FDA224F-A3DD-4612-AEC4-3872A31A1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3" name="Picture 1765" descr="spacer">
          <a:extLst>
            <a:ext uri="{FF2B5EF4-FFF2-40B4-BE49-F238E27FC236}">
              <a16:creationId xmlns:a16="http://schemas.microsoft.com/office/drawing/2014/main" id="{8FF11E37-A24E-437D-A1DD-D815CEC06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4" name="Picture 7919" descr="spacer">
          <a:extLst>
            <a:ext uri="{FF2B5EF4-FFF2-40B4-BE49-F238E27FC236}">
              <a16:creationId xmlns:a16="http://schemas.microsoft.com/office/drawing/2014/main" id="{4B079856-9F39-44E2-9C85-0931ACC2D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5" name="Picture 7920" descr="spacer">
          <a:extLst>
            <a:ext uri="{FF2B5EF4-FFF2-40B4-BE49-F238E27FC236}">
              <a16:creationId xmlns:a16="http://schemas.microsoft.com/office/drawing/2014/main" id="{52066493-FE98-4ED4-97E1-D2495C287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6" name="Picture 7921" descr="spacer">
          <a:extLst>
            <a:ext uri="{FF2B5EF4-FFF2-40B4-BE49-F238E27FC236}">
              <a16:creationId xmlns:a16="http://schemas.microsoft.com/office/drawing/2014/main" id="{D55FDC6E-44E8-492B-995C-663CEA955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7" name="Picture 7922" descr="spacer">
          <a:extLst>
            <a:ext uri="{FF2B5EF4-FFF2-40B4-BE49-F238E27FC236}">
              <a16:creationId xmlns:a16="http://schemas.microsoft.com/office/drawing/2014/main" id="{4AB661EF-6971-4BC5-8E9C-BA96CBF24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8" name="Picture 7923" descr="spacer">
          <a:extLst>
            <a:ext uri="{FF2B5EF4-FFF2-40B4-BE49-F238E27FC236}">
              <a16:creationId xmlns:a16="http://schemas.microsoft.com/office/drawing/2014/main" id="{B7F087F2-ECCC-4E92-A882-0EBA40759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8999" name="Picture 7924" descr="spacer">
          <a:extLst>
            <a:ext uri="{FF2B5EF4-FFF2-40B4-BE49-F238E27FC236}">
              <a16:creationId xmlns:a16="http://schemas.microsoft.com/office/drawing/2014/main" id="{C5D45FDB-0FFA-493E-9E61-9872CC268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0" name="Picture 1252" descr="spacer">
          <a:extLst>
            <a:ext uri="{FF2B5EF4-FFF2-40B4-BE49-F238E27FC236}">
              <a16:creationId xmlns:a16="http://schemas.microsoft.com/office/drawing/2014/main" id="{C3F51612-6730-424A-8633-B87461D78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1" name="Picture 1253" descr="spacer">
          <a:extLst>
            <a:ext uri="{FF2B5EF4-FFF2-40B4-BE49-F238E27FC236}">
              <a16:creationId xmlns:a16="http://schemas.microsoft.com/office/drawing/2014/main" id="{07B6AA29-8191-468D-95A6-696FFE5DA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2" name="Picture 1406" descr="spacer">
          <a:extLst>
            <a:ext uri="{FF2B5EF4-FFF2-40B4-BE49-F238E27FC236}">
              <a16:creationId xmlns:a16="http://schemas.microsoft.com/office/drawing/2014/main" id="{74A7EA0B-CBD7-48FE-8722-0166B755B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3" name="Picture 1407" descr="spacer">
          <a:extLst>
            <a:ext uri="{FF2B5EF4-FFF2-40B4-BE49-F238E27FC236}">
              <a16:creationId xmlns:a16="http://schemas.microsoft.com/office/drawing/2014/main" id="{26E4ABB1-55D1-417D-861C-EA94DF031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4" name="Picture 1418" descr="spacer">
          <a:extLst>
            <a:ext uri="{FF2B5EF4-FFF2-40B4-BE49-F238E27FC236}">
              <a16:creationId xmlns:a16="http://schemas.microsoft.com/office/drawing/2014/main" id="{74FAD1BD-51CE-431A-A15A-11398719F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5" name="Picture 1419" descr="spacer">
          <a:extLst>
            <a:ext uri="{FF2B5EF4-FFF2-40B4-BE49-F238E27FC236}">
              <a16:creationId xmlns:a16="http://schemas.microsoft.com/office/drawing/2014/main" id="{5F3D5360-A998-4762-8BA7-32D43038C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6" name="Picture 1750" descr="spacer">
          <a:extLst>
            <a:ext uri="{FF2B5EF4-FFF2-40B4-BE49-F238E27FC236}">
              <a16:creationId xmlns:a16="http://schemas.microsoft.com/office/drawing/2014/main" id="{E41642E0-14C9-46AC-9CEC-0538615D3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7" name="Picture 1751" descr="spacer">
          <a:extLst>
            <a:ext uri="{FF2B5EF4-FFF2-40B4-BE49-F238E27FC236}">
              <a16:creationId xmlns:a16="http://schemas.microsoft.com/office/drawing/2014/main" id="{123C7D8E-74C7-4B0E-B366-3D6F1DB92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8" name="Picture 1752" descr="spacer">
          <a:extLst>
            <a:ext uri="{FF2B5EF4-FFF2-40B4-BE49-F238E27FC236}">
              <a16:creationId xmlns:a16="http://schemas.microsoft.com/office/drawing/2014/main" id="{122688F4-33CB-4033-8D3B-E2FFFD760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09" name="Picture 1753" descr="spacer">
          <a:extLst>
            <a:ext uri="{FF2B5EF4-FFF2-40B4-BE49-F238E27FC236}">
              <a16:creationId xmlns:a16="http://schemas.microsoft.com/office/drawing/2014/main" id="{27579DF1-0A3A-44CB-BF2C-8E674DD9A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0" name="Picture 1754" descr="spacer">
          <a:extLst>
            <a:ext uri="{FF2B5EF4-FFF2-40B4-BE49-F238E27FC236}">
              <a16:creationId xmlns:a16="http://schemas.microsoft.com/office/drawing/2014/main" id="{A5DB60BB-E6B3-4D99-BC36-A97AEE6B0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1" name="Picture 1755" descr="spacer">
          <a:extLst>
            <a:ext uri="{FF2B5EF4-FFF2-40B4-BE49-F238E27FC236}">
              <a16:creationId xmlns:a16="http://schemas.microsoft.com/office/drawing/2014/main" id="{ABCA9321-6050-43F0-BB00-DABA58ED5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2" name="Picture 1756" descr="spacer">
          <a:extLst>
            <a:ext uri="{FF2B5EF4-FFF2-40B4-BE49-F238E27FC236}">
              <a16:creationId xmlns:a16="http://schemas.microsoft.com/office/drawing/2014/main" id="{FEFA501C-B7CB-4FA4-B77B-69E26A86A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3" name="Picture 1757" descr="spacer">
          <a:extLst>
            <a:ext uri="{FF2B5EF4-FFF2-40B4-BE49-F238E27FC236}">
              <a16:creationId xmlns:a16="http://schemas.microsoft.com/office/drawing/2014/main" id="{C6BDC116-9070-4A0C-B618-2A0E568CD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4" name="Picture 1758" descr="spacer">
          <a:extLst>
            <a:ext uri="{FF2B5EF4-FFF2-40B4-BE49-F238E27FC236}">
              <a16:creationId xmlns:a16="http://schemas.microsoft.com/office/drawing/2014/main" id="{A6998C4D-9F1C-4BF5-9232-132F4F32C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5" name="Picture 1759" descr="spacer">
          <a:extLst>
            <a:ext uri="{FF2B5EF4-FFF2-40B4-BE49-F238E27FC236}">
              <a16:creationId xmlns:a16="http://schemas.microsoft.com/office/drawing/2014/main" id="{50457F0B-E202-4265-A222-A51E13ACD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6" name="Picture 1760" descr="spacer">
          <a:extLst>
            <a:ext uri="{FF2B5EF4-FFF2-40B4-BE49-F238E27FC236}">
              <a16:creationId xmlns:a16="http://schemas.microsoft.com/office/drawing/2014/main" id="{A79A681D-8A61-47EE-B2EA-DCACEC922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7" name="Picture 1761" descr="spacer">
          <a:extLst>
            <a:ext uri="{FF2B5EF4-FFF2-40B4-BE49-F238E27FC236}">
              <a16:creationId xmlns:a16="http://schemas.microsoft.com/office/drawing/2014/main" id="{D6DA8D2B-2E76-42F8-922B-F259FC2AE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8" name="Picture 1762" descr="spacer">
          <a:extLst>
            <a:ext uri="{FF2B5EF4-FFF2-40B4-BE49-F238E27FC236}">
              <a16:creationId xmlns:a16="http://schemas.microsoft.com/office/drawing/2014/main" id="{F67BBB99-6849-4499-8F7B-5E3841325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19" name="Picture 1763" descr="spacer">
          <a:extLst>
            <a:ext uri="{FF2B5EF4-FFF2-40B4-BE49-F238E27FC236}">
              <a16:creationId xmlns:a16="http://schemas.microsoft.com/office/drawing/2014/main" id="{76CA9956-29DE-4DD6-A1F0-4203F3D9F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0" name="Picture 1764" descr="spacer">
          <a:extLst>
            <a:ext uri="{FF2B5EF4-FFF2-40B4-BE49-F238E27FC236}">
              <a16:creationId xmlns:a16="http://schemas.microsoft.com/office/drawing/2014/main" id="{3E8C271C-5EA2-4C50-9587-71FA5D9EE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1" name="Picture 1765" descr="spacer">
          <a:extLst>
            <a:ext uri="{FF2B5EF4-FFF2-40B4-BE49-F238E27FC236}">
              <a16:creationId xmlns:a16="http://schemas.microsoft.com/office/drawing/2014/main" id="{2376DE1B-2CB6-4AD2-A9B9-940510859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2" name="Picture 7919" descr="spacer">
          <a:extLst>
            <a:ext uri="{FF2B5EF4-FFF2-40B4-BE49-F238E27FC236}">
              <a16:creationId xmlns:a16="http://schemas.microsoft.com/office/drawing/2014/main" id="{6B2A977D-4078-42F2-85B5-EA3FB79D4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3" name="Picture 7920" descr="spacer">
          <a:extLst>
            <a:ext uri="{FF2B5EF4-FFF2-40B4-BE49-F238E27FC236}">
              <a16:creationId xmlns:a16="http://schemas.microsoft.com/office/drawing/2014/main" id="{1802AC8E-EA40-4AF2-A825-60F4ACC60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4" name="Picture 7921" descr="spacer">
          <a:extLst>
            <a:ext uri="{FF2B5EF4-FFF2-40B4-BE49-F238E27FC236}">
              <a16:creationId xmlns:a16="http://schemas.microsoft.com/office/drawing/2014/main" id="{9202A3B4-D4BD-49C2-9EDF-D39D8BB7F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5" name="Picture 7922" descr="spacer">
          <a:extLst>
            <a:ext uri="{FF2B5EF4-FFF2-40B4-BE49-F238E27FC236}">
              <a16:creationId xmlns:a16="http://schemas.microsoft.com/office/drawing/2014/main" id="{632B2C3B-AD89-421B-9E31-4BC678A97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6" name="Picture 7923" descr="spacer">
          <a:extLst>
            <a:ext uri="{FF2B5EF4-FFF2-40B4-BE49-F238E27FC236}">
              <a16:creationId xmlns:a16="http://schemas.microsoft.com/office/drawing/2014/main" id="{3E2C817E-0B53-4E59-9364-4386779B9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7" name="Picture 7924" descr="spacer">
          <a:extLst>
            <a:ext uri="{FF2B5EF4-FFF2-40B4-BE49-F238E27FC236}">
              <a16:creationId xmlns:a16="http://schemas.microsoft.com/office/drawing/2014/main" id="{7B7D964B-80B2-4277-A309-0415AA036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8" name="Picture 1252" descr="spacer">
          <a:extLst>
            <a:ext uri="{FF2B5EF4-FFF2-40B4-BE49-F238E27FC236}">
              <a16:creationId xmlns:a16="http://schemas.microsoft.com/office/drawing/2014/main" id="{E3585C5C-771F-48D4-A9E8-FD088486B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29" name="Picture 1253" descr="spacer">
          <a:extLst>
            <a:ext uri="{FF2B5EF4-FFF2-40B4-BE49-F238E27FC236}">
              <a16:creationId xmlns:a16="http://schemas.microsoft.com/office/drawing/2014/main" id="{19531049-E200-4DFE-82C4-9AB55EA48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38374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0" name="Picture 1406" descr="spacer">
          <a:extLst>
            <a:ext uri="{FF2B5EF4-FFF2-40B4-BE49-F238E27FC236}">
              <a16:creationId xmlns:a16="http://schemas.microsoft.com/office/drawing/2014/main" id="{3C0CD507-342E-4A4C-8DE5-3AC05E475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1" name="Picture 1407" descr="spacer">
          <a:extLst>
            <a:ext uri="{FF2B5EF4-FFF2-40B4-BE49-F238E27FC236}">
              <a16:creationId xmlns:a16="http://schemas.microsoft.com/office/drawing/2014/main" id="{35F7537A-2A03-4AC6-B340-DDA7EB28D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2" name="Picture 1418" descr="spacer">
          <a:extLst>
            <a:ext uri="{FF2B5EF4-FFF2-40B4-BE49-F238E27FC236}">
              <a16:creationId xmlns:a16="http://schemas.microsoft.com/office/drawing/2014/main" id="{8C672677-264F-4D7F-9B0D-CF8740F9C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3" name="Picture 1419" descr="spacer">
          <a:extLst>
            <a:ext uri="{FF2B5EF4-FFF2-40B4-BE49-F238E27FC236}">
              <a16:creationId xmlns:a16="http://schemas.microsoft.com/office/drawing/2014/main" id="{EEAA06F0-299F-4CDE-99E9-B51424BD6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4" name="Picture 1750" descr="spacer">
          <a:extLst>
            <a:ext uri="{FF2B5EF4-FFF2-40B4-BE49-F238E27FC236}">
              <a16:creationId xmlns:a16="http://schemas.microsoft.com/office/drawing/2014/main" id="{7E32985C-0B32-4EE4-93DF-C2B2A715E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5" name="Picture 1751" descr="spacer">
          <a:extLst>
            <a:ext uri="{FF2B5EF4-FFF2-40B4-BE49-F238E27FC236}">
              <a16:creationId xmlns:a16="http://schemas.microsoft.com/office/drawing/2014/main" id="{1A23C422-CCF8-40ED-AB19-1EBC9B99A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6" name="Picture 1752" descr="spacer">
          <a:extLst>
            <a:ext uri="{FF2B5EF4-FFF2-40B4-BE49-F238E27FC236}">
              <a16:creationId xmlns:a16="http://schemas.microsoft.com/office/drawing/2014/main" id="{29FC1BF4-4D4D-414C-926D-C58C1FEFF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7" name="Picture 1753" descr="spacer">
          <a:extLst>
            <a:ext uri="{FF2B5EF4-FFF2-40B4-BE49-F238E27FC236}">
              <a16:creationId xmlns:a16="http://schemas.microsoft.com/office/drawing/2014/main" id="{0D63B8BD-09EA-4966-8D32-7E09C3AAE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8" name="Picture 1754" descr="spacer">
          <a:extLst>
            <a:ext uri="{FF2B5EF4-FFF2-40B4-BE49-F238E27FC236}">
              <a16:creationId xmlns:a16="http://schemas.microsoft.com/office/drawing/2014/main" id="{C84791F9-4741-41FB-AAAF-594F1B00D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39" name="Picture 1755" descr="spacer">
          <a:extLst>
            <a:ext uri="{FF2B5EF4-FFF2-40B4-BE49-F238E27FC236}">
              <a16:creationId xmlns:a16="http://schemas.microsoft.com/office/drawing/2014/main" id="{CA0A4B3D-F3C3-4F5A-B41C-93CDFBA1A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0" name="Picture 1756" descr="spacer">
          <a:extLst>
            <a:ext uri="{FF2B5EF4-FFF2-40B4-BE49-F238E27FC236}">
              <a16:creationId xmlns:a16="http://schemas.microsoft.com/office/drawing/2014/main" id="{FC62BE9E-6DBE-421B-BFAB-5B20D2609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1" name="Picture 1757" descr="spacer">
          <a:extLst>
            <a:ext uri="{FF2B5EF4-FFF2-40B4-BE49-F238E27FC236}">
              <a16:creationId xmlns:a16="http://schemas.microsoft.com/office/drawing/2014/main" id="{416E618E-7C4D-4454-94EB-196B9C548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2" name="Picture 1758" descr="spacer">
          <a:extLst>
            <a:ext uri="{FF2B5EF4-FFF2-40B4-BE49-F238E27FC236}">
              <a16:creationId xmlns:a16="http://schemas.microsoft.com/office/drawing/2014/main" id="{16677370-3000-46B2-AD47-BB322853D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3" name="Picture 1759" descr="spacer">
          <a:extLst>
            <a:ext uri="{FF2B5EF4-FFF2-40B4-BE49-F238E27FC236}">
              <a16:creationId xmlns:a16="http://schemas.microsoft.com/office/drawing/2014/main" id="{EA7ECD99-8C4C-4483-BFF8-9B2D4E897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4" name="Picture 1760" descr="spacer">
          <a:extLst>
            <a:ext uri="{FF2B5EF4-FFF2-40B4-BE49-F238E27FC236}">
              <a16:creationId xmlns:a16="http://schemas.microsoft.com/office/drawing/2014/main" id="{78E4EF29-0B6F-48BB-BB8F-31DDB0DE4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5" name="Picture 1761" descr="spacer">
          <a:extLst>
            <a:ext uri="{FF2B5EF4-FFF2-40B4-BE49-F238E27FC236}">
              <a16:creationId xmlns:a16="http://schemas.microsoft.com/office/drawing/2014/main" id="{5F13998A-4735-47DC-A405-1E2F8FB29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6" name="Picture 1762" descr="spacer">
          <a:extLst>
            <a:ext uri="{FF2B5EF4-FFF2-40B4-BE49-F238E27FC236}">
              <a16:creationId xmlns:a16="http://schemas.microsoft.com/office/drawing/2014/main" id="{16426BE1-01F0-4882-BF79-B95AE2F7C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7" name="Picture 1763" descr="spacer">
          <a:extLst>
            <a:ext uri="{FF2B5EF4-FFF2-40B4-BE49-F238E27FC236}">
              <a16:creationId xmlns:a16="http://schemas.microsoft.com/office/drawing/2014/main" id="{89099FAF-96B6-4C56-96DB-540E818EE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8" name="Picture 1764" descr="spacer">
          <a:extLst>
            <a:ext uri="{FF2B5EF4-FFF2-40B4-BE49-F238E27FC236}">
              <a16:creationId xmlns:a16="http://schemas.microsoft.com/office/drawing/2014/main" id="{FF1908AB-F96D-4B60-91B9-51C9FFBF3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49" name="Picture 1765" descr="spacer">
          <a:extLst>
            <a:ext uri="{FF2B5EF4-FFF2-40B4-BE49-F238E27FC236}">
              <a16:creationId xmlns:a16="http://schemas.microsoft.com/office/drawing/2014/main" id="{94193A44-F172-4F4F-9B39-059CEBED7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0" name="Picture 7919" descr="spacer">
          <a:extLst>
            <a:ext uri="{FF2B5EF4-FFF2-40B4-BE49-F238E27FC236}">
              <a16:creationId xmlns:a16="http://schemas.microsoft.com/office/drawing/2014/main" id="{2C15C365-DAD1-44C7-ACF7-3088FD604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1" name="Picture 7920" descr="spacer">
          <a:extLst>
            <a:ext uri="{FF2B5EF4-FFF2-40B4-BE49-F238E27FC236}">
              <a16:creationId xmlns:a16="http://schemas.microsoft.com/office/drawing/2014/main" id="{324D331D-73D5-4C9A-BE72-491FCE005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2" name="Picture 7921" descr="spacer">
          <a:extLst>
            <a:ext uri="{FF2B5EF4-FFF2-40B4-BE49-F238E27FC236}">
              <a16:creationId xmlns:a16="http://schemas.microsoft.com/office/drawing/2014/main" id="{19A5551E-2A68-4840-AEE7-A3244C7E5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3" name="Picture 7922" descr="spacer">
          <a:extLst>
            <a:ext uri="{FF2B5EF4-FFF2-40B4-BE49-F238E27FC236}">
              <a16:creationId xmlns:a16="http://schemas.microsoft.com/office/drawing/2014/main" id="{01B79F37-E541-4D5F-924D-8FCD9C8A2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4" name="Picture 7923" descr="spacer">
          <a:extLst>
            <a:ext uri="{FF2B5EF4-FFF2-40B4-BE49-F238E27FC236}">
              <a16:creationId xmlns:a16="http://schemas.microsoft.com/office/drawing/2014/main" id="{E3090ECF-D359-494F-999B-5372781A0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5" name="Picture 7924" descr="spacer">
          <a:extLst>
            <a:ext uri="{FF2B5EF4-FFF2-40B4-BE49-F238E27FC236}">
              <a16:creationId xmlns:a16="http://schemas.microsoft.com/office/drawing/2014/main" id="{05C49EC8-686E-4049-9C22-C85347FE6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6" name="Picture 1252" descr="spacer">
          <a:extLst>
            <a:ext uri="{FF2B5EF4-FFF2-40B4-BE49-F238E27FC236}">
              <a16:creationId xmlns:a16="http://schemas.microsoft.com/office/drawing/2014/main" id="{0024D4AC-5389-43F4-90E1-55657523A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7" name="Picture 1253" descr="spacer">
          <a:extLst>
            <a:ext uri="{FF2B5EF4-FFF2-40B4-BE49-F238E27FC236}">
              <a16:creationId xmlns:a16="http://schemas.microsoft.com/office/drawing/2014/main" id="{D59674C0-B222-4D3A-9E33-E3B0D4D4A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8" name="Picture 1406" descr="spacer">
          <a:extLst>
            <a:ext uri="{FF2B5EF4-FFF2-40B4-BE49-F238E27FC236}">
              <a16:creationId xmlns:a16="http://schemas.microsoft.com/office/drawing/2014/main" id="{C38A3F37-7135-49AC-9919-77B062CEE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59" name="Picture 1407" descr="spacer">
          <a:extLst>
            <a:ext uri="{FF2B5EF4-FFF2-40B4-BE49-F238E27FC236}">
              <a16:creationId xmlns:a16="http://schemas.microsoft.com/office/drawing/2014/main" id="{594E2DE3-2EBE-4416-8C18-DE1490848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0" name="Picture 1418" descr="spacer">
          <a:extLst>
            <a:ext uri="{FF2B5EF4-FFF2-40B4-BE49-F238E27FC236}">
              <a16:creationId xmlns:a16="http://schemas.microsoft.com/office/drawing/2014/main" id="{E009ED9B-FC02-40F2-ADAC-CCA2ECFF9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1" name="Picture 1419" descr="spacer">
          <a:extLst>
            <a:ext uri="{FF2B5EF4-FFF2-40B4-BE49-F238E27FC236}">
              <a16:creationId xmlns:a16="http://schemas.microsoft.com/office/drawing/2014/main" id="{709E41CF-65BB-4B04-9D15-97A154326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2" name="Picture 1750" descr="spacer">
          <a:extLst>
            <a:ext uri="{FF2B5EF4-FFF2-40B4-BE49-F238E27FC236}">
              <a16:creationId xmlns:a16="http://schemas.microsoft.com/office/drawing/2014/main" id="{B65AEBB0-ED51-4A83-B4B1-64D1D8484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3" name="Picture 1751" descr="spacer">
          <a:extLst>
            <a:ext uri="{FF2B5EF4-FFF2-40B4-BE49-F238E27FC236}">
              <a16:creationId xmlns:a16="http://schemas.microsoft.com/office/drawing/2014/main" id="{0F980E5A-9135-47ED-B867-9EABB6251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4" name="Picture 1752" descr="spacer">
          <a:extLst>
            <a:ext uri="{FF2B5EF4-FFF2-40B4-BE49-F238E27FC236}">
              <a16:creationId xmlns:a16="http://schemas.microsoft.com/office/drawing/2014/main" id="{0CACF4AF-8E25-44C0-84D3-941B4DB49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5" name="Picture 1753" descr="spacer">
          <a:extLst>
            <a:ext uri="{FF2B5EF4-FFF2-40B4-BE49-F238E27FC236}">
              <a16:creationId xmlns:a16="http://schemas.microsoft.com/office/drawing/2014/main" id="{AF93092A-CB68-48B5-AFB7-AEDEB6912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6" name="Picture 1754" descr="spacer">
          <a:extLst>
            <a:ext uri="{FF2B5EF4-FFF2-40B4-BE49-F238E27FC236}">
              <a16:creationId xmlns:a16="http://schemas.microsoft.com/office/drawing/2014/main" id="{B16FF8EC-B58B-46BD-ACE2-A993049B4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7" name="Picture 1755" descr="spacer">
          <a:extLst>
            <a:ext uri="{FF2B5EF4-FFF2-40B4-BE49-F238E27FC236}">
              <a16:creationId xmlns:a16="http://schemas.microsoft.com/office/drawing/2014/main" id="{482F24D9-4705-4FD9-B27C-F19488610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8" name="Picture 1756" descr="spacer">
          <a:extLst>
            <a:ext uri="{FF2B5EF4-FFF2-40B4-BE49-F238E27FC236}">
              <a16:creationId xmlns:a16="http://schemas.microsoft.com/office/drawing/2014/main" id="{955960AC-DC1C-4CAD-B5E7-77DEC60A3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69" name="Picture 1757" descr="spacer">
          <a:extLst>
            <a:ext uri="{FF2B5EF4-FFF2-40B4-BE49-F238E27FC236}">
              <a16:creationId xmlns:a16="http://schemas.microsoft.com/office/drawing/2014/main" id="{CB50C031-68D8-4B2E-8F00-0C14C2C02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0" name="Picture 1758" descr="spacer">
          <a:extLst>
            <a:ext uri="{FF2B5EF4-FFF2-40B4-BE49-F238E27FC236}">
              <a16:creationId xmlns:a16="http://schemas.microsoft.com/office/drawing/2014/main" id="{C77A3E43-234B-4B4F-8D6A-EB0D99968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1" name="Picture 1759" descr="spacer">
          <a:extLst>
            <a:ext uri="{FF2B5EF4-FFF2-40B4-BE49-F238E27FC236}">
              <a16:creationId xmlns:a16="http://schemas.microsoft.com/office/drawing/2014/main" id="{C11D15D3-B254-409F-B19F-22A31FAFB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2" name="Picture 1760" descr="spacer">
          <a:extLst>
            <a:ext uri="{FF2B5EF4-FFF2-40B4-BE49-F238E27FC236}">
              <a16:creationId xmlns:a16="http://schemas.microsoft.com/office/drawing/2014/main" id="{638E9B80-FE9C-4B84-8363-9B73E4E65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3" name="Picture 1761" descr="spacer">
          <a:extLst>
            <a:ext uri="{FF2B5EF4-FFF2-40B4-BE49-F238E27FC236}">
              <a16:creationId xmlns:a16="http://schemas.microsoft.com/office/drawing/2014/main" id="{64CE5CD7-DC8E-4B49-9FCC-9BA4C528D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4" name="Picture 1762" descr="spacer">
          <a:extLst>
            <a:ext uri="{FF2B5EF4-FFF2-40B4-BE49-F238E27FC236}">
              <a16:creationId xmlns:a16="http://schemas.microsoft.com/office/drawing/2014/main" id="{B0CA1EB7-8C23-482D-944D-419E73FCB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5" name="Picture 1763" descr="spacer">
          <a:extLst>
            <a:ext uri="{FF2B5EF4-FFF2-40B4-BE49-F238E27FC236}">
              <a16:creationId xmlns:a16="http://schemas.microsoft.com/office/drawing/2014/main" id="{F6C8200B-DFCB-40A9-88B9-C131B39B9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6" name="Picture 1764" descr="spacer">
          <a:extLst>
            <a:ext uri="{FF2B5EF4-FFF2-40B4-BE49-F238E27FC236}">
              <a16:creationId xmlns:a16="http://schemas.microsoft.com/office/drawing/2014/main" id="{0425E35F-5EED-4544-8AF2-8A6F4DA66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7" name="Picture 1765" descr="spacer">
          <a:extLst>
            <a:ext uri="{FF2B5EF4-FFF2-40B4-BE49-F238E27FC236}">
              <a16:creationId xmlns:a16="http://schemas.microsoft.com/office/drawing/2014/main" id="{AEE2AC02-B691-4EF7-A3CC-A9FA4E76D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8" name="Picture 7919" descr="spacer">
          <a:extLst>
            <a:ext uri="{FF2B5EF4-FFF2-40B4-BE49-F238E27FC236}">
              <a16:creationId xmlns:a16="http://schemas.microsoft.com/office/drawing/2014/main" id="{2F4A310C-8366-49D7-A080-4BAE2661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79" name="Picture 7920" descr="spacer">
          <a:extLst>
            <a:ext uri="{FF2B5EF4-FFF2-40B4-BE49-F238E27FC236}">
              <a16:creationId xmlns:a16="http://schemas.microsoft.com/office/drawing/2014/main" id="{17F4E64D-5D6C-45AB-9623-377274A2E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80" name="Picture 7921" descr="spacer">
          <a:extLst>
            <a:ext uri="{FF2B5EF4-FFF2-40B4-BE49-F238E27FC236}">
              <a16:creationId xmlns:a16="http://schemas.microsoft.com/office/drawing/2014/main" id="{1BC49F87-0BDE-4039-AF11-1ACCA6B5D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81" name="Picture 7922" descr="spacer">
          <a:extLst>
            <a:ext uri="{FF2B5EF4-FFF2-40B4-BE49-F238E27FC236}">
              <a16:creationId xmlns:a16="http://schemas.microsoft.com/office/drawing/2014/main" id="{BE690620-3C30-45DB-8995-CA8698AA5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82" name="Picture 7923" descr="spacer">
          <a:extLst>
            <a:ext uri="{FF2B5EF4-FFF2-40B4-BE49-F238E27FC236}">
              <a16:creationId xmlns:a16="http://schemas.microsoft.com/office/drawing/2014/main" id="{6411D422-0CFC-4908-BAEC-2C6722992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83" name="Picture 7924" descr="spacer">
          <a:extLst>
            <a:ext uri="{FF2B5EF4-FFF2-40B4-BE49-F238E27FC236}">
              <a16:creationId xmlns:a16="http://schemas.microsoft.com/office/drawing/2014/main" id="{E3C84BFC-441F-42F0-A91E-95CFDF3A4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84" name="Picture 1252" descr="spacer">
          <a:extLst>
            <a:ext uri="{FF2B5EF4-FFF2-40B4-BE49-F238E27FC236}">
              <a16:creationId xmlns:a16="http://schemas.microsoft.com/office/drawing/2014/main" id="{CBFF627B-3129-4E6E-B945-9B478EE53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085" name="Picture 1253" descr="spacer">
          <a:extLst>
            <a:ext uri="{FF2B5EF4-FFF2-40B4-BE49-F238E27FC236}">
              <a16:creationId xmlns:a16="http://schemas.microsoft.com/office/drawing/2014/main" id="{033C34CD-FA05-46B5-98D9-25008A1CF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86" name="Picture 1406" descr="spacer">
          <a:extLst>
            <a:ext uri="{FF2B5EF4-FFF2-40B4-BE49-F238E27FC236}">
              <a16:creationId xmlns:a16="http://schemas.microsoft.com/office/drawing/2014/main" id="{A1BAC63F-6393-448C-9EE4-EB8F2E2C5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87" name="Picture 1407" descr="spacer">
          <a:extLst>
            <a:ext uri="{FF2B5EF4-FFF2-40B4-BE49-F238E27FC236}">
              <a16:creationId xmlns:a16="http://schemas.microsoft.com/office/drawing/2014/main" id="{90A8AB79-22E8-4871-9B3D-123B6929D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88" name="Picture 1418" descr="spacer">
          <a:extLst>
            <a:ext uri="{FF2B5EF4-FFF2-40B4-BE49-F238E27FC236}">
              <a16:creationId xmlns:a16="http://schemas.microsoft.com/office/drawing/2014/main" id="{7A39B0FF-06A7-449E-874E-440132627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89" name="Picture 1419" descr="spacer">
          <a:extLst>
            <a:ext uri="{FF2B5EF4-FFF2-40B4-BE49-F238E27FC236}">
              <a16:creationId xmlns:a16="http://schemas.microsoft.com/office/drawing/2014/main" id="{F1DB2B97-4576-4D1E-9C69-BE071A2D2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0" name="Picture 1750" descr="spacer">
          <a:extLst>
            <a:ext uri="{FF2B5EF4-FFF2-40B4-BE49-F238E27FC236}">
              <a16:creationId xmlns:a16="http://schemas.microsoft.com/office/drawing/2014/main" id="{7586C698-107B-4ADA-A991-2177874BC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1" name="Picture 1751" descr="spacer">
          <a:extLst>
            <a:ext uri="{FF2B5EF4-FFF2-40B4-BE49-F238E27FC236}">
              <a16:creationId xmlns:a16="http://schemas.microsoft.com/office/drawing/2014/main" id="{AA8C819A-F3C0-4608-8E52-F64C6219B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2" name="Picture 1752" descr="spacer">
          <a:extLst>
            <a:ext uri="{FF2B5EF4-FFF2-40B4-BE49-F238E27FC236}">
              <a16:creationId xmlns:a16="http://schemas.microsoft.com/office/drawing/2014/main" id="{DEB2306E-324B-46C5-8B4D-E84F3B660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3" name="Picture 1753" descr="spacer">
          <a:extLst>
            <a:ext uri="{FF2B5EF4-FFF2-40B4-BE49-F238E27FC236}">
              <a16:creationId xmlns:a16="http://schemas.microsoft.com/office/drawing/2014/main" id="{A26EBE28-C3D2-438A-B642-0B1C41867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4" name="Picture 1754" descr="spacer">
          <a:extLst>
            <a:ext uri="{FF2B5EF4-FFF2-40B4-BE49-F238E27FC236}">
              <a16:creationId xmlns:a16="http://schemas.microsoft.com/office/drawing/2014/main" id="{70A4AE11-DCA2-4012-9294-323191D62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5" name="Picture 1755" descr="spacer">
          <a:extLst>
            <a:ext uri="{FF2B5EF4-FFF2-40B4-BE49-F238E27FC236}">
              <a16:creationId xmlns:a16="http://schemas.microsoft.com/office/drawing/2014/main" id="{6E837753-BB1C-46F3-9302-8168F84BB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6" name="Picture 1756" descr="spacer">
          <a:extLst>
            <a:ext uri="{FF2B5EF4-FFF2-40B4-BE49-F238E27FC236}">
              <a16:creationId xmlns:a16="http://schemas.microsoft.com/office/drawing/2014/main" id="{C2AA4400-9A0C-4DB6-8D55-6E9CA9238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7" name="Picture 1757" descr="spacer">
          <a:extLst>
            <a:ext uri="{FF2B5EF4-FFF2-40B4-BE49-F238E27FC236}">
              <a16:creationId xmlns:a16="http://schemas.microsoft.com/office/drawing/2014/main" id="{8381D203-20B1-4A6B-9DDA-E00FCEA04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8" name="Picture 1758" descr="spacer">
          <a:extLst>
            <a:ext uri="{FF2B5EF4-FFF2-40B4-BE49-F238E27FC236}">
              <a16:creationId xmlns:a16="http://schemas.microsoft.com/office/drawing/2014/main" id="{B5B0A5AF-1382-4C5C-BAD0-9D0548C66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099" name="Picture 1759" descr="spacer">
          <a:extLst>
            <a:ext uri="{FF2B5EF4-FFF2-40B4-BE49-F238E27FC236}">
              <a16:creationId xmlns:a16="http://schemas.microsoft.com/office/drawing/2014/main" id="{1BE3A5DB-625E-405A-B7C5-CA6576B2A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0" name="Picture 1760" descr="spacer">
          <a:extLst>
            <a:ext uri="{FF2B5EF4-FFF2-40B4-BE49-F238E27FC236}">
              <a16:creationId xmlns:a16="http://schemas.microsoft.com/office/drawing/2014/main" id="{991A57F6-56BE-41E0-92AC-86A7B5830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1" name="Picture 1761" descr="spacer">
          <a:extLst>
            <a:ext uri="{FF2B5EF4-FFF2-40B4-BE49-F238E27FC236}">
              <a16:creationId xmlns:a16="http://schemas.microsoft.com/office/drawing/2014/main" id="{3A4F8EFB-6A05-41B7-B430-72E4FD77F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2" name="Picture 1762" descr="spacer">
          <a:extLst>
            <a:ext uri="{FF2B5EF4-FFF2-40B4-BE49-F238E27FC236}">
              <a16:creationId xmlns:a16="http://schemas.microsoft.com/office/drawing/2014/main" id="{C70D6279-20DB-4F49-816D-9FA6F49DE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3" name="Picture 1763" descr="spacer">
          <a:extLst>
            <a:ext uri="{FF2B5EF4-FFF2-40B4-BE49-F238E27FC236}">
              <a16:creationId xmlns:a16="http://schemas.microsoft.com/office/drawing/2014/main" id="{3FE702FB-E8A8-47D2-9932-C6D774DDB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4" name="Picture 1764" descr="spacer">
          <a:extLst>
            <a:ext uri="{FF2B5EF4-FFF2-40B4-BE49-F238E27FC236}">
              <a16:creationId xmlns:a16="http://schemas.microsoft.com/office/drawing/2014/main" id="{B3481DE4-0392-4644-A249-D16F06E23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5" name="Picture 1765" descr="spacer">
          <a:extLst>
            <a:ext uri="{FF2B5EF4-FFF2-40B4-BE49-F238E27FC236}">
              <a16:creationId xmlns:a16="http://schemas.microsoft.com/office/drawing/2014/main" id="{1FCF8FA4-322C-491A-834F-615F2EF8D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6" name="Picture 7919" descr="spacer">
          <a:extLst>
            <a:ext uri="{FF2B5EF4-FFF2-40B4-BE49-F238E27FC236}">
              <a16:creationId xmlns:a16="http://schemas.microsoft.com/office/drawing/2014/main" id="{0534CCD1-FE5A-40A7-9FF6-5795DC9C3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7" name="Picture 7920" descr="spacer">
          <a:extLst>
            <a:ext uri="{FF2B5EF4-FFF2-40B4-BE49-F238E27FC236}">
              <a16:creationId xmlns:a16="http://schemas.microsoft.com/office/drawing/2014/main" id="{88FCC817-3DD2-455D-B22D-98DF9BFDA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8" name="Picture 7921" descr="spacer">
          <a:extLst>
            <a:ext uri="{FF2B5EF4-FFF2-40B4-BE49-F238E27FC236}">
              <a16:creationId xmlns:a16="http://schemas.microsoft.com/office/drawing/2014/main" id="{7236BF3B-E44F-4B47-A402-3D4619063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09" name="Picture 7922" descr="spacer">
          <a:extLst>
            <a:ext uri="{FF2B5EF4-FFF2-40B4-BE49-F238E27FC236}">
              <a16:creationId xmlns:a16="http://schemas.microsoft.com/office/drawing/2014/main" id="{86AB32BB-19B7-4B4B-813A-65C0586FC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0" name="Picture 7923" descr="spacer">
          <a:extLst>
            <a:ext uri="{FF2B5EF4-FFF2-40B4-BE49-F238E27FC236}">
              <a16:creationId xmlns:a16="http://schemas.microsoft.com/office/drawing/2014/main" id="{6D162FE4-8EAE-41DB-B9FF-980CF5067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1" name="Picture 7924" descr="spacer">
          <a:extLst>
            <a:ext uri="{FF2B5EF4-FFF2-40B4-BE49-F238E27FC236}">
              <a16:creationId xmlns:a16="http://schemas.microsoft.com/office/drawing/2014/main" id="{94279C98-B6E7-4474-9F4A-3ECCB6173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2" name="Picture 1252" descr="spacer">
          <a:extLst>
            <a:ext uri="{FF2B5EF4-FFF2-40B4-BE49-F238E27FC236}">
              <a16:creationId xmlns:a16="http://schemas.microsoft.com/office/drawing/2014/main" id="{B6667B5F-F0B6-4500-A7B1-4B4C203DE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3" name="Picture 1253" descr="spacer">
          <a:extLst>
            <a:ext uri="{FF2B5EF4-FFF2-40B4-BE49-F238E27FC236}">
              <a16:creationId xmlns:a16="http://schemas.microsoft.com/office/drawing/2014/main" id="{2670995A-0B06-4F2B-8FDB-181C837D6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4" name="Picture 1406" descr="spacer">
          <a:extLst>
            <a:ext uri="{FF2B5EF4-FFF2-40B4-BE49-F238E27FC236}">
              <a16:creationId xmlns:a16="http://schemas.microsoft.com/office/drawing/2014/main" id="{BFCED0B1-2331-48FF-9D98-044873FA7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5" name="Picture 1407" descr="spacer">
          <a:extLst>
            <a:ext uri="{FF2B5EF4-FFF2-40B4-BE49-F238E27FC236}">
              <a16:creationId xmlns:a16="http://schemas.microsoft.com/office/drawing/2014/main" id="{AF613466-86B6-49D5-8EDD-A28A5A53F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6" name="Picture 1418" descr="spacer">
          <a:extLst>
            <a:ext uri="{FF2B5EF4-FFF2-40B4-BE49-F238E27FC236}">
              <a16:creationId xmlns:a16="http://schemas.microsoft.com/office/drawing/2014/main" id="{B0592CC3-9DE9-4AEC-BFA0-D49E4F310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7" name="Picture 1419" descr="spacer">
          <a:extLst>
            <a:ext uri="{FF2B5EF4-FFF2-40B4-BE49-F238E27FC236}">
              <a16:creationId xmlns:a16="http://schemas.microsoft.com/office/drawing/2014/main" id="{506C530B-0946-4FF5-870F-6A8CC841A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8" name="Picture 1750" descr="spacer">
          <a:extLst>
            <a:ext uri="{FF2B5EF4-FFF2-40B4-BE49-F238E27FC236}">
              <a16:creationId xmlns:a16="http://schemas.microsoft.com/office/drawing/2014/main" id="{C2AECB23-6B87-4681-B08B-A0E2A7185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19" name="Picture 1751" descr="spacer">
          <a:extLst>
            <a:ext uri="{FF2B5EF4-FFF2-40B4-BE49-F238E27FC236}">
              <a16:creationId xmlns:a16="http://schemas.microsoft.com/office/drawing/2014/main" id="{8D8E9CC0-C9CF-4F33-BE48-C295B6448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0" name="Picture 1752" descr="spacer">
          <a:extLst>
            <a:ext uri="{FF2B5EF4-FFF2-40B4-BE49-F238E27FC236}">
              <a16:creationId xmlns:a16="http://schemas.microsoft.com/office/drawing/2014/main" id="{4372321B-5E74-4BEB-95EE-894386C58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1" name="Picture 1753" descr="spacer">
          <a:extLst>
            <a:ext uri="{FF2B5EF4-FFF2-40B4-BE49-F238E27FC236}">
              <a16:creationId xmlns:a16="http://schemas.microsoft.com/office/drawing/2014/main" id="{12204B73-0476-4233-9A9D-DFD54BF4B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2" name="Picture 1754" descr="spacer">
          <a:extLst>
            <a:ext uri="{FF2B5EF4-FFF2-40B4-BE49-F238E27FC236}">
              <a16:creationId xmlns:a16="http://schemas.microsoft.com/office/drawing/2014/main" id="{D0EE8B22-0DDF-4652-958C-B6EBB2871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3" name="Picture 1755" descr="spacer">
          <a:extLst>
            <a:ext uri="{FF2B5EF4-FFF2-40B4-BE49-F238E27FC236}">
              <a16:creationId xmlns:a16="http://schemas.microsoft.com/office/drawing/2014/main" id="{B3317106-44D8-4A89-BB13-A46B4D481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4" name="Picture 1756" descr="spacer">
          <a:extLst>
            <a:ext uri="{FF2B5EF4-FFF2-40B4-BE49-F238E27FC236}">
              <a16:creationId xmlns:a16="http://schemas.microsoft.com/office/drawing/2014/main" id="{00272613-470F-4584-B6DA-95DE2B178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5" name="Picture 1757" descr="spacer">
          <a:extLst>
            <a:ext uri="{FF2B5EF4-FFF2-40B4-BE49-F238E27FC236}">
              <a16:creationId xmlns:a16="http://schemas.microsoft.com/office/drawing/2014/main" id="{4B2852C5-6680-4454-817C-B8DDDE3B1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6" name="Picture 1758" descr="spacer">
          <a:extLst>
            <a:ext uri="{FF2B5EF4-FFF2-40B4-BE49-F238E27FC236}">
              <a16:creationId xmlns:a16="http://schemas.microsoft.com/office/drawing/2014/main" id="{1043A6D0-6888-420A-8CB9-67E3CCEF6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7" name="Picture 1759" descr="spacer">
          <a:extLst>
            <a:ext uri="{FF2B5EF4-FFF2-40B4-BE49-F238E27FC236}">
              <a16:creationId xmlns:a16="http://schemas.microsoft.com/office/drawing/2014/main" id="{C1301538-32E8-4032-87E6-B865964B2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8" name="Picture 1760" descr="spacer">
          <a:extLst>
            <a:ext uri="{FF2B5EF4-FFF2-40B4-BE49-F238E27FC236}">
              <a16:creationId xmlns:a16="http://schemas.microsoft.com/office/drawing/2014/main" id="{BEE84FBA-2FF8-4B61-8C28-ABFFE924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29" name="Picture 1761" descr="spacer">
          <a:extLst>
            <a:ext uri="{FF2B5EF4-FFF2-40B4-BE49-F238E27FC236}">
              <a16:creationId xmlns:a16="http://schemas.microsoft.com/office/drawing/2014/main" id="{6E9710D0-CFE0-441C-8721-A24C9358B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0" name="Picture 1762" descr="spacer">
          <a:extLst>
            <a:ext uri="{FF2B5EF4-FFF2-40B4-BE49-F238E27FC236}">
              <a16:creationId xmlns:a16="http://schemas.microsoft.com/office/drawing/2014/main" id="{9514742C-0B83-48CB-97A7-224642969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1" name="Picture 1763" descr="spacer">
          <a:extLst>
            <a:ext uri="{FF2B5EF4-FFF2-40B4-BE49-F238E27FC236}">
              <a16:creationId xmlns:a16="http://schemas.microsoft.com/office/drawing/2014/main" id="{2FD5F0E2-0900-420A-8006-5C1AD3226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2" name="Picture 1764" descr="spacer">
          <a:extLst>
            <a:ext uri="{FF2B5EF4-FFF2-40B4-BE49-F238E27FC236}">
              <a16:creationId xmlns:a16="http://schemas.microsoft.com/office/drawing/2014/main" id="{79FB3EBB-79AF-4D50-BEAD-C328B8BE3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3" name="Picture 1765" descr="spacer">
          <a:extLst>
            <a:ext uri="{FF2B5EF4-FFF2-40B4-BE49-F238E27FC236}">
              <a16:creationId xmlns:a16="http://schemas.microsoft.com/office/drawing/2014/main" id="{F7843EE9-B242-4137-8993-0D6EB3702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4" name="Picture 7919" descr="spacer">
          <a:extLst>
            <a:ext uri="{FF2B5EF4-FFF2-40B4-BE49-F238E27FC236}">
              <a16:creationId xmlns:a16="http://schemas.microsoft.com/office/drawing/2014/main" id="{E9F35C03-8C0C-4C08-9857-49B48CCC5C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5" name="Picture 7920" descr="spacer">
          <a:extLst>
            <a:ext uri="{FF2B5EF4-FFF2-40B4-BE49-F238E27FC236}">
              <a16:creationId xmlns:a16="http://schemas.microsoft.com/office/drawing/2014/main" id="{DF0E97BF-DF4B-4433-AA38-0AE316B1E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6" name="Picture 7921" descr="spacer">
          <a:extLst>
            <a:ext uri="{FF2B5EF4-FFF2-40B4-BE49-F238E27FC236}">
              <a16:creationId xmlns:a16="http://schemas.microsoft.com/office/drawing/2014/main" id="{9B69B313-2FA4-4D6A-8875-DF508BEAD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7" name="Picture 7922" descr="spacer">
          <a:extLst>
            <a:ext uri="{FF2B5EF4-FFF2-40B4-BE49-F238E27FC236}">
              <a16:creationId xmlns:a16="http://schemas.microsoft.com/office/drawing/2014/main" id="{C5F4940A-53A8-4551-86CE-E7624D631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8" name="Picture 7923" descr="spacer">
          <a:extLst>
            <a:ext uri="{FF2B5EF4-FFF2-40B4-BE49-F238E27FC236}">
              <a16:creationId xmlns:a16="http://schemas.microsoft.com/office/drawing/2014/main" id="{0ABEB803-0F42-4E1B-BEF1-E0B8FD61B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39" name="Picture 7924" descr="spacer">
          <a:extLst>
            <a:ext uri="{FF2B5EF4-FFF2-40B4-BE49-F238E27FC236}">
              <a16:creationId xmlns:a16="http://schemas.microsoft.com/office/drawing/2014/main" id="{F6C42968-C47E-479F-9AD2-F01170BB0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0" name="Picture 1252" descr="spacer">
          <a:extLst>
            <a:ext uri="{FF2B5EF4-FFF2-40B4-BE49-F238E27FC236}">
              <a16:creationId xmlns:a16="http://schemas.microsoft.com/office/drawing/2014/main" id="{1B70F398-9448-48DA-B9B3-903C0D10A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1" name="Picture 1253" descr="spacer">
          <a:extLst>
            <a:ext uri="{FF2B5EF4-FFF2-40B4-BE49-F238E27FC236}">
              <a16:creationId xmlns:a16="http://schemas.microsoft.com/office/drawing/2014/main" id="{6DF89C6C-FA03-4D8A-ACF5-8634B9672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2" name="Picture 1406" descr="spacer">
          <a:extLst>
            <a:ext uri="{FF2B5EF4-FFF2-40B4-BE49-F238E27FC236}">
              <a16:creationId xmlns:a16="http://schemas.microsoft.com/office/drawing/2014/main" id="{4B363DE9-3677-441F-BD51-B6C4B96B5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3" name="Picture 1407" descr="spacer">
          <a:extLst>
            <a:ext uri="{FF2B5EF4-FFF2-40B4-BE49-F238E27FC236}">
              <a16:creationId xmlns:a16="http://schemas.microsoft.com/office/drawing/2014/main" id="{8AE3CB28-BCB1-4C1D-A4D1-A9B3F6BA9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4" name="Picture 1418" descr="spacer">
          <a:extLst>
            <a:ext uri="{FF2B5EF4-FFF2-40B4-BE49-F238E27FC236}">
              <a16:creationId xmlns:a16="http://schemas.microsoft.com/office/drawing/2014/main" id="{70996D15-3C84-424B-A556-5AE317851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5" name="Picture 1419" descr="spacer">
          <a:extLst>
            <a:ext uri="{FF2B5EF4-FFF2-40B4-BE49-F238E27FC236}">
              <a16:creationId xmlns:a16="http://schemas.microsoft.com/office/drawing/2014/main" id="{92DAA969-513A-4EB6-9617-E249790FB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6" name="Picture 1750" descr="spacer">
          <a:extLst>
            <a:ext uri="{FF2B5EF4-FFF2-40B4-BE49-F238E27FC236}">
              <a16:creationId xmlns:a16="http://schemas.microsoft.com/office/drawing/2014/main" id="{89A6024F-8FC3-49D5-9481-F090879A4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7" name="Picture 1751" descr="spacer">
          <a:extLst>
            <a:ext uri="{FF2B5EF4-FFF2-40B4-BE49-F238E27FC236}">
              <a16:creationId xmlns:a16="http://schemas.microsoft.com/office/drawing/2014/main" id="{F981FDA0-8BDD-4684-B377-6DD8B2B0C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8" name="Picture 1752" descr="spacer">
          <a:extLst>
            <a:ext uri="{FF2B5EF4-FFF2-40B4-BE49-F238E27FC236}">
              <a16:creationId xmlns:a16="http://schemas.microsoft.com/office/drawing/2014/main" id="{BE5169AC-6F15-45F4-98E1-E4F02A8B3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49" name="Picture 1753" descr="spacer">
          <a:extLst>
            <a:ext uri="{FF2B5EF4-FFF2-40B4-BE49-F238E27FC236}">
              <a16:creationId xmlns:a16="http://schemas.microsoft.com/office/drawing/2014/main" id="{EB34150A-861A-433F-A8E3-23F7533D1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0" name="Picture 1754" descr="spacer">
          <a:extLst>
            <a:ext uri="{FF2B5EF4-FFF2-40B4-BE49-F238E27FC236}">
              <a16:creationId xmlns:a16="http://schemas.microsoft.com/office/drawing/2014/main" id="{E0393351-FCEA-4989-BDF2-A628C5AD4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1" name="Picture 1755" descr="spacer">
          <a:extLst>
            <a:ext uri="{FF2B5EF4-FFF2-40B4-BE49-F238E27FC236}">
              <a16:creationId xmlns:a16="http://schemas.microsoft.com/office/drawing/2014/main" id="{ED7B137E-A3A7-447F-AFC3-839DE6927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2" name="Picture 1756" descr="spacer">
          <a:extLst>
            <a:ext uri="{FF2B5EF4-FFF2-40B4-BE49-F238E27FC236}">
              <a16:creationId xmlns:a16="http://schemas.microsoft.com/office/drawing/2014/main" id="{65AC0C36-44F8-47F7-8E55-9634A40F1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3" name="Picture 1757" descr="spacer">
          <a:extLst>
            <a:ext uri="{FF2B5EF4-FFF2-40B4-BE49-F238E27FC236}">
              <a16:creationId xmlns:a16="http://schemas.microsoft.com/office/drawing/2014/main" id="{7B96042C-5C6A-4519-A21F-A26010FE9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4" name="Picture 1758" descr="spacer">
          <a:extLst>
            <a:ext uri="{FF2B5EF4-FFF2-40B4-BE49-F238E27FC236}">
              <a16:creationId xmlns:a16="http://schemas.microsoft.com/office/drawing/2014/main" id="{9D7EA7A7-F40F-41B2-A377-02AC69D87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5" name="Picture 1759" descr="spacer">
          <a:extLst>
            <a:ext uri="{FF2B5EF4-FFF2-40B4-BE49-F238E27FC236}">
              <a16:creationId xmlns:a16="http://schemas.microsoft.com/office/drawing/2014/main" id="{91E560A4-B9C9-4599-B75B-922A4BC0F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6" name="Picture 1760" descr="spacer">
          <a:extLst>
            <a:ext uri="{FF2B5EF4-FFF2-40B4-BE49-F238E27FC236}">
              <a16:creationId xmlns:a16="http://schemas.microsoft.com/office/drawing/2014/main" id="{7BAC4B6B-043F-48F0-8DA4-D7F34BE9A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7" name="Picture 1761" descr="spacer">
          <a:extLst>
            <a:ext uri="{FF2B5EF4-FFF2-40B4-BE49-F238E27FC236}">
              <a16:creationId xmlns:a16="http://schemas.microsoft.com/office/drawing/2014/main" id="{3881ECFE-C98E-4018-B2D2-36283D622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8" name="Picture 1762" descr="spacer">
          <a:extLst>
            <a:ext uri="{FF2B5EF4-FFF2-40B4-BE49-F238E27FC236}">
              <a16:creationId xmlns:a16="http://schemas.microsoft.com/office/drawing/2014/main" id="{0B03E990-A80B-4959-B0B2-41C0FEF77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59" name="Picture 1763" descr="spacer">
          <a:extLst>
            <a:ext uri="{FF2B5EF4-FFF2-40B4-BE49-F238E27FC236}">
              <a16:creationId xmlns:a16="http://schemas.microsoft.com/office/drawing/2014/main" id="{FAA11356-7952-4F2C-AE97-7E1228953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0" name="Picture 1764" descr="spacer">
          <a:extLst>
            <a:ext uri="{FF2B5EF4-FFF2-40B4-BE49-F238E27FC236}">
              <a16:creationId xmlns:a16="http://schemas.microsoft.com/office/drawing/2014/main" id="{1D07B055-BD14-438B-98C4-CBB199A7A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1" name="Picture 1765" descr="spacer">
          <a:extLst>
            <a:ext uri="{FF2B5EF4-FFF2-40B4-BE49-F238E27FC236}">
              <a16:creationId xmlns:a16="http://schemas.microsoft.com/office/drawing/2014/main" id="{D536CF9B-7513-4D03-8E22-695DFEE1C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2" name="Picture 7919" descr="spacer">
          <a:extLst>
            <a:ext uri="{FF2B5EF4-FFF2-40B4-BE49-F238E27FC236}">
              <a16:creationId xmlns:a16="http://schemas.microsoft.com/office/drawing/2014/main" id="{53253042-2C64-4A3F-943B-22BE398CB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3" name="Picture 7920" descr="spacer">
          <a:extLst>
            <a:ext uri="{FF2B5EF4-FFF2-40B4-BE49-F238E27FC236}">
              <a16:creationId xmlns:a16="http://schemas.microsoft.com/office/drawing/2014/main" id="{C83A4703-D9E4-4947-8FA0-47C6C4AB8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4" name="Picture 7921" descr="spacer">
          <a:extLst>
            <a:ext uri="{FF2B5EF4-FFF2-40B4-BE49-F238E27FC236}">
              <a16:creationId xmlns:a16="http://schemas.microsoft.com/office/drawing/2014/main" id="{F3FC1865-6AEE-42CC-873D-B65094801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5" name="Picture 7922" descr="spacer">
          <a:extLst>
            <a:ext uri="{FF2B5EF4-FFF2-40B4-BE49-F238E27FC236}">
              <a16:creationId xmlns:a16="http://schemas.microsoft.com/office/drawing/2014/main" id="{207F0438-B500-44AC-A0A4-F3CAEA479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6" name="Picture 7923" descr="spacer">
          <a:extLst>
            <a:ext uri="{FF2B5EF4-FFF2-40B4-BE49-F238E27FC236}">
              <a16:creationId xmlns:a16="http://schemas.microsoft.com/office/drawing/2014/main" id="{D840323A-0867-4076-9D21-7668A6237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7" name="Picture 7924" descr="spacer">
          <a:extLst>
            <a:ext uri="{FF2B5EF4-FFF2-40B4-BE49-F238E27FC236}">
              <a16:creationId xmlns:a16="http://schemas.microsoft.com/office/drawing/2014/main" id="{92F27F89-3E98-4AF8-9501-5F6C34BAB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8" name="Picture 1252" descr="spacer">
          <a:extLst>
            <a:ext uri="{FF2B5EF4-FFF2-40B4-BE49-F238E27FC236}">
              <a16:creationId xmlns:a16="http://schemas.microsoft.com/office/drawing/2014/main" id="{17072AC7-A830-4FD2-B531-2C7A07E35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69" name="Picture 1253" descr="spacer">
          <a:extLst>
            <a:ext uri="{FF2B5EF4-FFF2-40B4-BE49-F238E27FC236}">
              <a16:creationId xmlns:a16="http://schemas.microsoft.com/office/drawing/2014/main" id="{3BE1EFF4-C13A-43B6-BAF9-35623828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0" name="Picture 1406" descr="spacer">
          <a:extLst>
            <a:ext uri="{FF2B5EF4-FFF2-40B4-BE49-F238E27FC236}">
              <a16:creationId xmlns:a16="http://schemas.microsoft.com/office/drawing/2014/main" id="{EBD04272-B3FA-410D-90EE-DD7830F65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1" name="Picture 1407" descr="spacer">
          <a:extLst>
            <a:ext uri="{FF2B5EF4-FFF2-40B4-BE49-F238E27FC236}">
              <a16:creationId xmlns:a16="http://schemas.microsoft.com/office/drawing/2014/main" id="{FE42D1D9-1236-492C-B7FD-B5B3A9259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2" name="Picture 1418" descr="spacer">
          <a:extLst>
            <a:ext uri="{FF2B5EF4-FFF2-40B4-BE49-F238E27FC236}">
              <a16:creationId xmlns:a16="http://schemas.microsoft.com/office/drawing/2014/main" id="{564FDF70-70C2-4AD5-86D8-339BE7E57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3" name="Picture 1419" descr="spacer">
          <a:extLst>
            <a:ext uri="{FF2B5EF4-FFF2-40B4-BE49-F238E27FC236}">
              <a16:creationId xmlns:a16="http://schemas.microsoft.com/office/drawing/2014/main" id="{1316609C-25C2-4870-B99F-3C6E72708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4" name="Picture 1750" descr="spacer">
          <a:extLst>
            <a:ext uri="{FF2B5EF4-FFF2-40B4-BE49-F238E27FC236}">
              <a16:creationId xmlns:a16="http://schemas.microsoft.com/office/drawing/2014/main" id="{2FA65568-06D3-497E-A266-6D351C208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5" name="Picture 1751" descr="spacer">
          <a:extLst>
            <a:ext uri="{FF2B5EF4-FFF2-40B4-BE49-F238E27FC236}">
              <a16:creationId xmlns:a16="http://schemas.microsoft.com/office/drawing/2014/main" id="{948D561C-C767-4F1A-B943-541D13B26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6" name="Picture 1752" descr="spacer">
          <a:extLst>
            <a:ext uri="{FF2B5EF4-FFF2-40B4-BE49-F238E27FC236}">
              <a16:creationId xmlns:a16="http://schemas.microsoft.com/office/drawing/2014/main" id="{27509887-60C7-455A-BEAD-E418BADA0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7" name="Picture 1753" descr="spacer">
          <a:extLst>
            <a:ext uri="{FF2B5EF4-FFF2-40B4-BE49-F238E27FC236}">
              <a16:creationId xmlns:a16="http://schemas.microsoft.com/office/drawing/2014/main" id="{7BA57FE4-4B6D-49A0-980F-D852C7AB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8" name="Picture 1754" descr="spacer">
          <a:extLst>
            <a:ext uri="{FF2B5EF4-FFF2-40B4-BE49-F238E27FC236}">
              <a16:creationId xmlns:a16="http://schemas.microsoft.com/office/drawing/2014/main" id="{F040EA67-715C-4259-8136-EFC73D10E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79" name="Picture 1755" descr="spacer">
          <a:extLst>
            <a:ext uri="{FF2B5EF4-FFF2-40B4-BE49-F238E27FC236}">
              <a16:creationId xmlns:a16="http://schemas.microsoft.com/office/drawing/2014/main" id="{3A543323-6CE2-49E3-A103-31523CC36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0" name="Picture 1756" descr="spacer">
          <a:extLst>
            <a:ext uri="{FF2B5EF4-FFF2-40B4-BE49-F238E27FC236}">
              <a16:creationId xmlns:a16="http://schemas.microsoft.com/office/drawing/2014/main" id="{75E69A16-683B-4DAE-B295-4BD29EED5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1" name="Picture 1757" descr="spacer">
          <a:extLst>
            <a:ext uri="{FF2B5EF4-FFF2-40B4-BE49-F238E27FC236}">
              <a16:creationId xmlns:a16="http://schemas.microsoft.com/office/drawing/2014/main" id="{129735E6-87F7-4700-8A75-D61320A14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2" name="Picture 1758" descr="spacer">
          <a:extLst>
            <a:ext uri="{FF2B5EF4-FFF2-40B4-BE49-F238E27FC236}">
              <a16:creationId xmlns:a16="http://schemas.microsoft.com/office/drawing/2014/main" id="{DA0DF8FC-F889-442B-AEF0-940D08258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3" name="Picture 1759" descr="spacer">
          <a:extLst>
            <a:ext uri="{FF2B5EF4-FFF2-40B4-BE49-F238E27FC236}">
              <a16:creationId xmlns:a16="http://schemas.microsoft.com/office/drawing/2014/main" id="{5086A163-C7C1-485E-A21C-C91026B74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4" name="Picture 1760" descr="spacer">
          <a:extLst>
            <a:ext uri="{FF2B5EF4-FFF2-40B4-BE49-F238E27FC236}">
              <a16:creationId xmlns:a16="http://schemas.microsoft.com/office/drawing/2014/main" id="{C97368C9-6C1A-448C-AAF4-40924D57E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5" name="Picture 1761" descr="spacer">
          <a:extLst>
            <a:ext uri="{FF2B5EF4-FFF2-40B4-BE49-F238E27FC236}">
              <a16:creationId xmlns:a16="http://schemas.microsoft.com/office/drawing/2014/main" id="{BD142F7A-D174-4668-9550-6C318F77E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6" name="Picture 1762" descr="spacer">
          <a:extLst>
            <a:ext uri="{FF2B5EF4-FFF2-40B4-BE49-F238E27FC236}">
              <a16:creationId xmlns:a16="http://schemas.microsoft.com/office/drawing/2014/main" id="{AA213045-69AD-42B4-98BF-658FEC482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7" name="Picture 1763" descr="spacer">
          <a:extLst>
            <a:ext uri="{FF2B5EF4-FFF2-40B4-BE49-F238E27FC236}">
              <a16:creationId xmlns:a16="http://schemas.microsoft.com/office/drawing/2014/main" id="{835EFCEA-0AEA-4712-BFD8-52A26AFAB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8" name="Picture 1764" descr="spacer">
          <a:extLst>
            <a:ext uri="{FF2B5EF4-FFF2-40B4-BE49-F238E27FC236}">
              <a16:creationId xmlns:a16="http://schemas.microsoft.com/office/drawing/2014/main" id="{E6D92D66-06CE-41BB-A99D-201758EA2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89" name="Picture 1765" descr="spacer">
          <a:extLst>
            <a:ext uri="{FF2B5EF4-FFF2-40B4-BE49-F238E27FC236}">
              <a16:creationId xmlns:a16="http://schemas.microsoft.com/office/drawing/2014/main" id="{D8F7C80A-1301-4290-ACF8-AC37EB558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0" name="Picture 7919" descr="spacer">
          <a:extLst>
            <a:ext uri="{FF2B5EF4-FFF2-40B4-BE49-F238E27FC236}">
              <a16:creationId xmlns:a16="http://schemas.microsoft.com/office/drawing/2014/main" id="{E577E0F6-626C-416D-B70F-D70659251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1" name="Picture 7920" descr="spacer">
          <a:extLst>
            <a:ext uri="{FF2B5EF4-FFF2-40B4-BE49-F238E27FC236}">
              <a16:creationId xmlns:a16="http://schemas.microsoft.com/office/drawing/2014/main" id="{807C6F38-0978-4AE5-AA09-54C46D539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2" name="Picture 7921" descr="spacer">
          <a:extLst>
            <a:ext uri="{FF2B5EF4-FFF2-40B4-BE49-F238E27FC236}">
              <a16:creationId xmlns:a16="http://schemas.microsoft.com/office/drawing/2014/main" id="{F017251A-83DE-4B52-BFF7-6120F72B8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3" name="Picture 7922" descr="spacer">
          <a:extLst>
            <a:ext uri="{FF2B5EF4-FFF2-40B4-BE49-F238E27FC236}">
              <a16:creationId xmlns:a16="http://schemas.microsoft.com/office/drawing/2014/main" id="{BC1750C7-4C4D-4D11-BE83-3D5CD1FCC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4" name="Picture 7923" descr="spacer">
          <a:extLst>
            <a:ext uri="{FF2B5EF4-FFF2-40B4-BE49-F238E27FC236}">
              <a16:creationId xmlns:a16="http://schemas.microsoft.com/office/drawing/2014/main" id="{39A04EC8-328A-4C30-BD9C-613DBC50C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5" name="Picture 7924" descr="spacer">
          <a:extLst>
            <a:ext uri="{FF2B5EF4-FFF2-40B4-BE49-F238E27FC236}">
              <a16:creationId xmlns:a16="http://schemas.microsoft.com/office/drawing/2014/main" id="{456A536D-4641-4021-9B23-B1E065629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6" name="Picture 1252" descr="spacer">
          <a:extLst>
            <a:ext uri="{FF2B5EF4-FFF2-40B4-BE49-F238E27FC236}">
              <a16:creationId xmlns:a16="http://schemas.microsoft.com/office/drawing/2014/main" id="{CE5BFC2A-E735-498D-BBDD-06FD1A28E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7" name="Picture 1253" descr="spacer">
          <a:extLst>
            <a:ext uri="{FF2B5EF4-FFF2-40B4-BE49-F238E27FC236}">
              <a16:creationId xmlns:a16="http://schemas.microsoft.com/office/drawing/2014/main" id="{404B4C9D-1A62-4D40-86E7-DD0B310CA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944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8" name="Picture 1406" descr="spacer">
          <a:extLst>
            <a:ext uri="{FF2B5EF4-FFF2-40B4-BE49-F238E27FC236}">
              <a16:creationId xmlns:a16="http://schemas.microsoft.com/office/drawing/2014/main" id="{860150F9-C969-4542-B746-E7B8E5963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199" name="Picture 1407" descr="spacer">
          <a:extLst>
            <a:ext uri="{FF2B5EF4-FFF2-40B4-BE49-F238E27FC236}">
              <a16:creationId xmlns:a16="http://schemas.microsoft.com/office/drawing/2014/main" id="{0256BE82-8AAF-4802-B62B-8130D595D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0" name="Picture 1418" descr="spacer">
          <a:extLst>
            <a:ext uri="{FF2B5EF4-FFF2-40B4-BE49-F238E27FC236}">
              <a16:creationId xmlns:a16="http://schemas.microsoft.com/office/drawing/2014/main" id="{67AC0168-8748-42D4-9028-754CAD15C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1" name="Picture 1419" descr="spacer">
          <a:extLst>
            <a:ext uri="{FF2B5EF4-FFF2-40B4-BE49-F238E27FC236}">
              <a16:creationId xmlns:a16="http://schemas.microsoft.com/office/drawing/2014/main" id="{E52B307C-78B4-4EB0-BB79-F8D4D74CE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2" name="Picture 1750" descr="spacer">
          <a:extLst>
            <a:ext uri="{FF2B5EF4-FFF2-40B4-BE49-F238E27FC236}">
              <a16:creationId xmlns:a16="http://schemas.microsoft.com/office/drawing/2014/main" id="{162D6B47-F04A-4211-84F0-F6075C094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3" name="Picture 1751" descr="spacer">
          <a:extLst>
            <a:ext uri="{FF2B5EF4-FFF2-40B4-BE49-F238E27FC236}">
              <a16:creationId xmlns:a16="http://schemas.microsoft.com/office/drawing/2014/main" id="{6F035050-242E-4DBC-9950-CC726CF38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4" name="Picture 1752" descr="spacer">
          <a:extLst>
            <a:ext uri="{FF2B5EF4-FFF2-40B4-BE49-F238E27FC236}">
              <a16:creationId xmlns:a16="http://schemas.microsoft.com/office/drawing/2014/main" id="{05EEA6DF-4A54-48BA-880C-A1A014DA4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5" name="Picture 1753" descr="spacer">
          <a:extLst>
            <a:ext uri="{FF2B5EF4-FFF2-40B4-BE49-F238E27FC236}">
              <a16:creationId xmlns:a16="http://schemas.microsoft.com/office/drawing/2014/main" id="{3F5BC705-197F-4BB5-B5EE-979C06FC0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6" name="Picture 1754" descr="spacer">
          <a:extLst>
            <a:ext uri="{FF2B5EF4-FFF2-40B4-BE49-F238E27FC236}">
              <a16:creationId xmlns:a16="http://schemas.microsoft.com/office/drawing/2014/main" id="{1778B73D-E5FC-4950-9358-7856E7E31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7" name="Picture 1755" descr="spacer">
          <a:extLst>
            <a:ext uri="{FF2B5EF4-FFF2-40B4-BE49-F238E27FC236}">
              <a16:creationId xmlns:a16="http://schemas.microsoft.com/office/drawing/2014/main" id="{8F5CDDB6-CDF4-47A4-854C-2803E12D6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8" name="Picture 1756" descr="spacer">
          <a:extLst>
            <a:ext uri="{FF2B5EF4-FFF2-40B4-BE49-F238E27FC236}">
              <a16:creationId xmlns:a16="http://schemas.microsoft.com/office/drawing/2014/main" id="{A04E59F1-A939-4FC9-94D3-3D124E586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09" name="Picture 1757" descr="spacer">
          <a:extLst>
            <a:ext uri="{FF2B5EF4-FFF2-40B4-BE49-F238E27FC236}">
              <a16:creationId xmlns:a16="http://schemas.microsoft.com/office/drawing/2014/main" id="{61200870-1639-4C2E-BAD8-A57622AE6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0" name="Picture 1758" descr="spacer">
          <a:extLst>
            <a:ext uri="{FF2B5EF4-FFF2-40B4-BE49-F238E27FC236}">
              <a16:creationId xmlns:a16="http://schemas.microsoft.com/office/drawing/2014/main" id="{54060474-B616-473F-AF5A-E4FE094F7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1" name="Picture 1759" descr="spacer">
          <a:extLst>
            <a:ext uri="{FF2B5EF4-FFF2-40B4-BE49-F238E27FC236}">
              <a16:creationId xmlns:a16="http://schemas.microsoft.com/office/drawing/2014/main" id="{C4B9BA80-0A56-4C1B-9237-74C10C25A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2" name="Picture 1760" descr="spacer">
          <a:extLst>
            <a:ext uri="{FF2B5EF4-FFF2-40B4-BE49-F238E27FC236}">
              <a16:creationId xmlns:a16="http://schemas.microsoft.com/office/drawing/2014/main" id="{BB0AE5D1-76D9-427F-ACC3-28F0427B3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3" name="Picture 1761" descr="spacer">
          <a:extLst>
            <a:ext uri="{FF2B5EF4-FFF2-40B4-BE49-F238E27FC236}">
              <a16:creationId xmlns:a16="http://schemas.microsoft.com/office/drawing/2014/main" id="{AA666C78-8650-4A00-A92E-548954CB6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4" name="Picture 1762" descr="spacer">
          <a:extLst>
            <a:ext uri="{FF2B5EF4-FFF2-40B4-BE49-F238E27FC236}">
              <a16:creationId xmlns:a16="http://schemas.microsoft.com/office/drawing/2014/main" id="{817EB64C-0ACA-428B-AD6E-A2D69A1C9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5" name="Picture 1763" descr="spacer">
          <a:extLst>
            <a:ext uri="{FF2B5EF4-FFF2-40B4-BE49-F238E27FC236}">
              <a16:creationId xmlns:a16="http://schemas.microsoft.com/office/drawing/2014/main" id="{E354A3E6-72C6-4288-96C9-0184D652B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6" name="Picture 1764" descr="spacer">
          <a:extLst>
            <a:ext uri="{FF2B5EF4-FFF2-40B4-BE49-F238E27FC236}">
              <a16:creationId xmlns:a16="http://schemas.microsoft.com/office/drawing/2014/main" id="{17C2167B-D289-4D81-8079-1450E75A8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7" name="Picture 1765" descr="spacer">
          <a:extLst>
            <a:ext uri="{FF2B5EF4-FFF2-40B4-BE49-F238E27FC236}">
              <a16:creationId xmlns:a16="http://schemas.microsoft.com/office/drawing/2014/main" id="{46C05629-25D1-46ED-8C16-284779BCC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8" name="Picture 7919" descr="spacer">
          <a:extLst>
            <a:ext uri="{FF2B5EF4-FFF2-40B4-BE49-F238E27FC236}">
              <a16:creationId xmlns:a16="http://schemas.microsoft.com/office/drawing/2014/main" id="{450EFB1C-A03F-4737-86C9-878B705F3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19" name="Picture 7920" descr="spacer">
          <a:extLst>
            <a:ext uri="{FF2B5EF4-FFF2-40B4-BE49-F238E27FC236}">
              <a16:creationId xmlns:a16="http://schemas.microsoft.com/office/drawing/2014/main" id="{53627577-2564-4C2E-A915-1B737FB49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0" name="Picture 7921" descr="spacer">
          <a:extLst>
            <a:ext uri="{FF2B5EF4-FFF2-40B4-BE49-F238E27FC236}">
              <a16:creationId xmlns:a16="http://schemas.microsoft.com/office/drawing/2014/main" id="{3600D10B-154B-4DB4-A9EA-B30EC629D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1" name="Picture 7922" descr="spacer">
          <a:extLst>
            <a:ext uri="{FF2B5EF4-FFF2-40B4-BE49-F238E27FC236}">
              <a16:creationId xmlns:a16="http://schemas.microsoft.com/office/drawing/2014/main" id="{ECBF1E96-BFF6-4402-B512-475E5EA19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2" name="Picture 7923" descr="spacer">
          <a:extLst>
            <a:ext uri="{FF2B5EF4-FFF2-40B4-BE49-F238E27FC236}">
              <a16:creationId xmlns:a16="http://schemas.microsoft.com/office/drawing/2014/main" id="{455E5139-9AF1-4276-9B87-4AD2A939A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3" name="Picture 7924" descr="spacer">
          <a:extLst>
            <a:ext uri="{FF2B5EF4-FFF2-40B4-BE49-F238E27FC236}">
              <a16:creationId xmlns:a16="http://schemas.microsoft.com/office/drawing/2014/main" id="{6F1A842D-3AD0-4A43-8542-AF2397A22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4" name="Picture 1252" descr="spacer">
          <a:extLst>
            <a:ext uri="{FF2B5EF4-FFF2-40B4-BE49-F238E27FC236}">
              <a16:creationId xmlns:a16="http://schemas.microsoft.com/office/drawing/2014/main" id="{C81CB085-8792-470A-ADDA-524CAD9D5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5" name="Picture 1253" descr="spacer">
          <a:extLst>
            <a:ext uri="{FF2B5EF4-FFF2-40B4-BE49-F238E27FC236}">
              <a16:creationId xmlns:a16="http://schemas.microsoft.com/office/drawing/2014/main" id="{279EE39E-15B0-4A01-95CC-53BB2671D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6" name="Picture 1406" descr="spacer">
          <a:extLst>
            <a:ext uri="{FF2B5EF4-FFF2-40B4-BE49-F238E27FC236}">
              <a16:creationId xmlns:a16="http://schemas.microsoft.com/office/drawing/2014/main" id="{5EF711E3-71F8-4F17-92E2-14C537484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7" name="Picture 1407" descr="spacer">
          <a:extLst>
            <a:ext uri="{FF2B5EF4-FFF2-40B4-BE49-F238E27FC236}">
              <a16:creationId xmlns:a16="http://schemas.microsoft.com/office/drawing/2014/main" id="{56C89120-C761-47D3-85C8-412F671E5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8" name="Picture 1418" descr="spacer">
          <a:extLst>
            <a:ext uri="{FF2B5EF4-FFF2-40B4-BE49-F238E27FC236}">
              <a16:creationId xmlns:a16="http://schemas.microsoft.com/office/drawing/2014/main" id="{FB24931B-C50F-4E43-9F49-DD5DABB58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29" name="Picture 1419" descr="spacer">
          <a:extLst>
            <a:ext uri="{FF2B5EF4-FFF2-40B4-BE49-F238E27FC236}">
              <a16:creationId xmlns:a16="http://schemas.microsoft.com/office/drawing/2014/main" id="{1A045DAD-9CE7-4DF2-9B38-23F72F3B3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0" name="Picture 1750" descr="spacer">
          <a:extLst>
            <a:ext uri="{FF2B5EF4-FFF2-40B4-BE49-F238E27FC236}">
              <a16:creationId xmlns:a16="http://schemas.microsoft.com/office/drawing/2014/main" id="{9A988FDF-63E8-4173-B5F8-110842F97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1" name="Picture 1751" descr="spacer">
          <a:extLst>
            <a:ext uri="{FF2B5EF4-FFF2-40B4-BE49-F238E27FC236}">
              <a16:creationId xmlns:a16="http://schemas.microsoft.com/office/drawing/2014/main" id="{055D679C-C06C-44BC-9E40-9CACC28F8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2" name="Picture 1752" descr="spacer">
          <a:extLst>
            <a:ext uri="{FF2B5EF4-FFF2-40B4-BE49-F238E27FC236}">
              <a16:creationId xmlns:a16="http://schemas.microsoft.com/office/drawing/2014/main" id="{E33E4330-F302-41AE-9024-99C9F6BC9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3" name="Picture 1753" descr="spacer">
          <a:extLst>
            <a:ext uri="{FF2B5EF4-FFF2-40B4-BE49-F238E27FC236}">
              <a16:creationId xmlns:a16="http://schemas.microsoft.com/office/drawing/2014/main" id="{810E4A7D-C89E-4541-B601-F3B90C976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4" name="Picture 1754" descr="spacer">
          <a:extLst>
            <a:ext uri="{FF2B5EF4-FFF2-40B4-BE49-F238E27FC236}">
              <a16:creationId xmlns:a16="http://schemas.microsoft.com/office/drawing/2014/main" id="{F885D89D-31FD-4F09-8DF2-3CB72EFFF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5" name="Picture 1755" descr="spacer">
          <a:extLst>
            <a:ext uri="{FF2B5EF4-FFF2-40B4-BE49-F238E27FC236}">
              <a16:creationId xmlns:a16="http://schemas.microsoft.com/office/drawing/2014/main" id="{046DC8CF-BB30-40E8-8FDA-777CADFE0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6" name="Picture 1756" descr="spacer">
          <a:extLst>
            <a:ext uri="{FF2B5EF4-FFF2-40B4-BE49-F238E27FC236}">
              <a16:creationId xmlns:a16="http://schemas.microsoft.com/office/drawing/2014/main" id="{F433A63D-0159-4215-A138-4A4464432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7" name="Picture 1757" descr="spacer">
          <a:extLst>
            <a:ext uri="{FF2B5EF4-FFF2-40B4-BE49-F238E27FC236}">
              <a16:creationId xmlns:a16="http://schemas.microsoft.com/office/drawing/2014/main" id="{90C2B6E6-33D8-4BAD-AD08-C154E66C1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8" name="Picture 1758" descr="spacer">
          <a:extLst>
            <a:ext uri="{FF2B5EF4-FFF2-40B4-BE49-F238E27FC236}">
              <a16:creationId xmlns:a16="http://schemas.microsoft.com/office/drawing/2014/main" id="{312CAC3A-414F-462C-A285-86A4430D8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39" name="Picture 1759" descr="spacer">
          <a:extLst>
            <a:ext uri="{FF2B5EF4-FFF2-40B4-BE49-F238E27FC236}">
              <a16:creationId xmlns:a16="http://schemas.microsoft.com/office/drawing/2014/main" id="{DA1C3225-7DF3-4829-84D2-C27621FE8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0" name="Picture 1760" descr="spacer">
          <a:extLst>
            <a:ext uri="{FF2B5EF4-FFF2-40B4-BE49-F238E27FC236}">
              <a16:creationId xmlns:a16="http://schemas.microsoft.com/office/drawing/2014/main" id="{9F77DDB6-E425-4D66-9614-F316C6151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1" name="Picture 1761" descr="spacer">
          <a:extLst>
            <a:ext uri="{FF2B5EF4-FFF2-40B4-BE49-F238E27FC236}">
              <a16:creationId xmlns:a16="http://schemas.microsoft.com/office/drawing/2014/main" id="{A8E9AFA2-B10E-4E65-BC47-F068239BF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2" name="Picture 1762" descr="spacer">
          <a:extLst>
            <a:ext uri="{FF2B5EF4-FFF2-40B4-BE49-F238E27FC236}">
              <a16:creationId xmlns:a16="http://schemas.microsoft.com/office/drawing/2014/main" id="{B39507D1-DC1D-4C9C-BFB8-4D7BC8E8C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3" name="Picture 1763" descr="spacer">
          <a:extLst>
            <a:ext uri="{FF2B5EF4-FFF2-40B4-BE49-F238E27FC236}">
              <a16:creationId xmlns:a16="http://schemas.microsoft.com/office/drawing/2014/main" id="{AFC69170-A14D-41B6-8269-C37E43F0E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4" name="Picture 1764" descr="spacer">
          <a:extLst>
            <a:ext uri="{FF2B5EF4-FFF2-40B4-BE49-F238E27FC236}">
              <a16:creationId xmlns:a16="http://schemas.microsoft.com/office/drawing/2014/main" id="{AFC515A7-9B41-458E-95B2-0E5944F78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5" name="Picture 1765" descr="spacer">
          <a:extLst>
            <a:ext uri="{FF2B5EF4-FFF2-40B4-BE49-F238E27FC236}">
              <a16:creationId xmlns:a16="http://schemas.microsoft.com/office/drawing/2014/main" id="{7221EDF8-BCE8-4678-BBC2-5246714FB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6" name="Picture 7919" descr="spacer">
          <a:extLst>
            <a:ext uri="{FF2B5EF4-FFF2-40B4-BE49-F238E27FC236}">
              <a16:creationId xmlns:a16="http://schemas.microsoft.com/office/drawing/2014/main" id="{BB6E029E-00C5-4E8A-AAF1-DF2A04E2D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7" name="Picture 7920" descr="spacer">
          <a:extLst>
            <a:ext uri="{FF2B5EF4-FFF2-40B4-BE49-F238E27FC236}">
              <a16:creationId xmlns:a16="http://schemas.microsoft.com/office/drawing/2014/main" id="{60A1903A-9512-43BA-BE4B-25F14E867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8" name="Picture 7921" descr="spacer">
          <a:extLst>
            <a:ext uri="{FF2B5EF4-FFF2-40B4-BE49-F238E27FC236}">
              <a16:creationId xmlns:a16="http://schemas.microsoft.com/office/drawing/2014/main" id="{A733C8DF-76D6-48D0-8885-49B9A4D78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49" name="Picture 7922" descr="spacer">
          <a:extLst>
            <a:ext uri="{FF2B5EF4-FFF2-40B4-BE49-F238E27FC236}">
              <a16:creationId xmlns:a16="http://schemas.microsoft.com/office/drawing/2014/main" id="{F6082242-5682-4D63-8D8C-25E108D33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50" name="Picture 7923" descr="spacer">
          <a:extLst>
            <a:ext uri="{FF2B5EF4-FFF2-40B4-BE49-F238E27FC236}">
              <a16:creationId xmlns:a16="http://schemas.microsoft.com/office/drawing/2014/main" id="{79B41DFA-6B7D-4717-9F4C-CA871B779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51" name="Picture 7924" descr="spacer">
          <a:extLst>
            <a:ext uri="{FF2B5EF4-FFF2-40B4-BE49-F238E27FC236}">
              <a16:creationId xmlns:a16="http://schemas.microsoft.com/office/drawing/2014/main" id="{73E1D548-3562-409A-87F9-650D4533B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52" name="Picture 1252" descr="spacer">
          <a:extLst>
            <a:ext uri="{FF2B5EF4-FFF2-40B4-BE49-F238E27FC236}">
              <a16:creationId xmlns:a16="http://schemas.microsoft.com/office/drawing/2014/main" id="{96C0D771-C6BE-4DCA-84B0-473772990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253" name="Picture 1253" descr="spacer">
          <a:extLst>
            <a:ext uri="{FF2B5EF4-FFF2-40B4-BE49-F238E27FC236}">
              <a16:creationId xmlns:a16="http://schemas.microsoft.com/office/drawing/2014/main" id="{9A65165F-E100-4EE8-B991-D808F5EA1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37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54" name="Picture 1406" descr="spacer">
          <a:extLst>
            <a:ext uri="{FF2B5EF4-FFF2-40B4-BE49-F238E27FC236}">
              <a16:creationId xmlns:a16="http://schemas.microsoft.com/office/drawing/2014/main" id="{6A1F7B7E-9D87-4CC6-B570-503F006F1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55" name="Picture 1407" descr="spacer">
          <a:extLst>
            <a:ext uri="{FF2B5EF4-FFF2-40B4-BE49-F238E27FC236}">
              <a16:creationId xmlns:a16="http://schemas.microsoft.com/office/drawing/2014/main" id="{A67F481C-A28E-4DB5-8687-5F537607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56" name="Picture 1418" descr="spacer">
          <a:extLst>
            <a:ext uri="{FF2B5EF4-FFF2-40B4-BE49-F238E27FC236}">
              <a16:creationId xmlns:a16="http://schemas.microsoft.com/office/drawing/2014/main" id="{7E9FC20A-0101-4C6D-8CBB-3DD3C9A09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57" name="Picture 1419" descr="spacer">
          <a:extLst>
            <a:ext uri="{FF2B5EF4-FFF2-40B4-BE49-F238E27FC236}">
              <a16:creationId xmlns:a16="http://schemas.microsoft.com/office/drawing/2014/main" id="{B2031436-D7F0-41DE-847D-92AA9C8C2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58" name="Picture 1750" descr="spacer">
          <a:extLst>
            <a:ext uri="{FF2B5EF4-FFF2-40B4-BE49-F238E27FC236}">
              <a16:creationId xmlns:a16="http://schemas.microsoft.com/office/drawing/2014/main" id="{E963516A-342C-48EB-90A8-10D790B60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59" name="Picture 1751" descr="spacer">
          <a:extLst>
            <a:ext uri="{FF2B5EF4-FFF2-40B4-BE49-F238E27FC236}">
              <a16:creationId xmlns:a16="http://schemas.microsoft.com/office/drawing/2014/main" id="{69044514-D8EB-450E-94CE-13475CE22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0" name="Picture 1752" descr="spacer">
          <a:extLst>
            <a:ext uri="{FF2B5EF4-FFF2-40B4-BE49-F238E27FC236}">
              <a16:creationId xmlns:a16="http://schemas.microsoft.com/office/drawing/2014/main" id="{0E70F99D-19FB-4C31-BFBF-B99051B39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1" name="Picture 1753" descr="spacer">
          <a:extLst>
            <a:ext uri="{FF2B5EF4-FFF2-40B4-BE49-F238E27FC236}">
              <a16:creationId xmlns:a16="http://schemas.microsoft.com/office/drawing/2014/main" id="{73973493-7228-4FD3-AB79-F8E2191A2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2" name="Picture 1754" descr="spacer">
          <a:extLst>
            <a:ext uri="{FF2B5EF4-FFF2-40B4-BE49-F238E27FC236}">
              <a16:creationId xmlns:a16="http://schemas.microsoft.com/office/drawing/2014/main" id="{47A11AFA-1BD1-42EE-9D58-C6843384B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3" name="Picture 1755" descr="spacer">
          <a:extLst>
            <a:ext uri="{FF2B5EF4-FFF2-40B4-BE49-F238E27FC236}">
              <a16:creationId xmlns:a16="http://schemas.microsoft.com/office/drawing/2014/main" id="{A28AFF50-F97C-419A-8D99-33AF88C0F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4" name="Picture 1756" descr="spacer">
          <a:extLst>
            <a:ext uri="{FF2B5EF4-FFF2-40B4-BE49-F238E27FC236}">
              <a16:creationId xmlns:a16="http://schemas.microsoft.com/office/drawing/2014/main" id="{AA580A68-575A-41A4-B0CD-161B88B97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5" name="Picture 1757" descr="spacer">
          <a:extLst>
            <a:ext uri="{FF2B5EF4-FFF2-40B4-BE49-F238E27FC236}">
              <a16:creationId xmlns:a16="http://schemas.microsoft.com/office/drawing/2014/main" id="{0AAA50A7-D9DE-409B-96A8-8E26A9736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6" name="Picture 1758" descr="spacer">
          <a:extLst>
            <a:ext uri="{FF2B5EF4-FFF2-40B4-BE49-F238E27FC236}">
              <a16:creationId xmlns:a16="http://schemas.microsoft.com/office/drawing/2014/main" id="{7AAE36AD-A8D2-45BB-9145-F490779F9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7" name="Picture 1759" descr="spacer">
          <a:extLst>
            <a:ext uri="{FF2B5EF4-FFF2-40B4-BE49-F238E27FC236}">
              <a16:creationId xmlns:a16="http://schemas.microsoft.com/office/drawing/2014/main" id="{41FC727C-1C72-46C7-983A-9EDCC5534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8" name="Picture 1760" descr="spacer">
          <a:extLst>
            <a:ext uri="{FF2B5EF4-FFF2-40B4-BE49-F238E27FC236}">
              <a16:creationId xmlns:a16="http://schemas.microsoft.com/office/drawing/2014/main" id="{A04B9D0D-0C11-45A0-8839-458DB18DC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69" name="Picture 1761" descr="spacer">
          <a:extLst>
            <a:ext uri="{FF2B5EF4-FFF2-40B4-BE49-F238E27FC236}">
              <a16:creationId xmlns:a16="http://schemas.microsoft.com/office/drawing/2014/main" id="{5D399F8E-096E-4F27-BE13-0ED5DAAA3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0" name="Picture 1762" descr="spacer">
          <a:extLst>
            <a:ext uri="{FF2B5EF4-FFF2-40B4-BE49-F238E27FC236}">
              <a16:creationId xmlns:a16="http://schemas.microsoft.com/office/drawing/2014/main" id="{EC0C7FF9-CB18-4C3E-9FC3-8521CD445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1" name="Picture 1763" descr="spacer">
          <a:extLst>
            <a:ext uri="{FF2B5EF4-FFF2-40B4-BE49-F238E27FC236}">
              <a16:creationId xmlns:a16="http://schemas.microsoft.com/office/drawing/2014/main" id="{AA49FA6E-B91D-4C25-AE94-9BA612082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2" name="Picture 1764" descr="spacer">
          <a:extLst>
            <a:ext uri="{FF2B5EF4-FFF2-40B4-BE49-F238E27FC236}">
              <a16:creationId xmlns:a16="http://schemas.microsoft.com/office/drawing/2014/main" id="{05917669-062F-4D1E-A3CB-DB8203025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3" name="Picture 1765" descr="spacer">
          <a:extLst>
            <a:ext uri="{FF2B5EF4-FFF2-40B4-BE49-F238E27FC236}">
              <a16:creationId xmlns:a16="http://schemas.microsoft.com/office/drawing/2014/main" id="{840143CA-D504-4413-920D-379B14A0E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4" name="Picture 7919" descr="spacer">
          <a:extLst>
            <a:ext uri="{FF2B5EF4-FFF2-40B4-BE49-F238E27FC236}">
              <a16:creationId xmlns:a16="http://schemas.microsoft.com/office/drawing/2014/main" id="{69E6550D-4BDB-4F57-91F5-998DB5796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5" name="Picture 7920" descr="spacer">
          <a:extLst>
            <a:ext uri="{FF2B5EF4-FFF2-40B4-BE49-F238E27FC236}">
              <a16:creationId xmlns:a16="http://schemas.microsoft.com/office/drawing/2014/main" id="{563AFA89-4DB8-4DC2-A807-60527331A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6" name="Picture 7921" descr="spacer">
          <a:extLst>
            <a:ext uri="{FF2B5EF4-FFF2-40B4-BE49-F238E27FC236}">
              <a16:creationId xmlns:a16="http://schemas.microsoft.com/office/drawing/2014/main" id="{ED72BEC6-7701-47AB-883D-38372A1EF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7" name="Picture 7922" descr="spacer">
          <a:extLst>
            <a:ext uri="{FF2B5EF4-FFF2-40B4-BE49-F238E27FC236}">
              <a16:creationId xmlns:a16="http://schemas.microsoft.com/office/drawing/2014/main" id="{C2326AC9-7C3A-4C53-8F5A-ABB01FED6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8" name="Picture 7923" descr="spacer">
          <a:extLst>
            <a:ext uri="{FF2B5EF4-FFF2-40B4-BE49-F238E27FC236}">
              <a16:creationId xmlns:a16="http://schemas.microsoft.com/office/drawing/2014/main" id="{D627815C-ED3D-409F-AB59-8DA656221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79" name="Picture 7924" descr="spacer">
          <a:extLst>
            <a:ext uri="{FF2B5EF4-FFF2-40B4-BE49-F238E27FC236}">
              <a16:creationId xmlns:a16="http://schemas.microsoft.com/office/drawing/2014/main" id="{A8A48B28-0C92-4915-83BF-854501ACB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0" name="Picture 1252" descr="spacer">
          <a:extLst>
            <a:ext uri="{FF2B5EF4-FFF2-40B4-BE49-F238E27FC236}">
              <a16:creationId xmlns:a16="http://schemas.microsoft.com/office/drawing/2014/main" id="{19C4E575-BFA6-41BE-B635-127366CB9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1" name="Picture 1253" descr="spacer">
          <a:extLst>
            <a:ext uri="{FF2B5EF4-FFF2-40B4-BE49-F238E27FC236}">
              <a16:creationId xmlns:a16="http://schemas.microsoft.com/office/drawing/2014/main" id="{1AE95E2C-FD04-4081-864B-253C5CCE3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2" name="Picture 1406" descr="spacer">
          <a:extLst>
            <a:ext uri="{FF2B5EF4-FFF2-40B4-BE49-F238E27FC236}">
              <a16:creationId xmlns:a16="http://schemas.microsoft.com/office/drawing/2014/main" id="{8F0A9FE8-472E-4359-BB78-6BDAC9932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3" name="Picture 1407" descr="spacer">
          <a:extLst>
            <a:ext uri="{FF2B5EF4-FFF2-40B4-BE49-F238E27FC236}">
              <a16:creationId xmlns:a16="http://schemas.microsoft.com/office/drawing/2014/main" id="{6D2ECC82-561C-47C3-9124-FF6A218A3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4" name="Picture 1418" descr="spacer">
          <a:extLst>
            <a:ext uri="{FF2B5EF4-FFF2-40B4-BE49-F238E27FC236}">
              <a16:creationId xmlns:a16="http://schemas.microsoft.com/office/drawing/2014/main" id="{886EA153-674F-4EC7-8244-FA4DA15DA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5" name="Picture 1419" descr="spacer">
          <a:extLst>
            <a:ext uri="{FF2B5EF4-FFF2-40B4-BE49-F238E27FC236}">
              <a16:creationId xmlns:a16="http://schemas.microsoft.com/office/drawing/2014/main" id="{E712E505-2520-4136-9739-77B0FAD49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6" name="Picture 1750" descr="spacer">
          <a:extLst>
            <a:ext uri="{FF2B5EF4-FFF2-40B4-BE49-F238E27FC236}">
              <a16:creationId xmlns:a16="http://schemas.microsoft.com/office/drawing/2014/main" id="{5356A015-4765-4B83-8384-8476F0B98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7" name="Picture 1751" descr="spacer">
          <a:extLst>
            <a:ext uri="{FF2B5EF4-FFF2-40B4-BE49-F238E27FC236}">
              <a16:creationId xmlns:a16="http://schemas.microsoft.com/office/drawing/2014/main" id="{68B8FC0C-C00B-4EE0-A35A-540D9763F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8" name="Picture 1752" descr="spacer">
          <a:extLst>
            <a:ext uri="{FF2B5EF4-FFF2-40B4-BE49-F238E27FC236}">
              <a16:creationId xmlns:a16="http://schemas.microsoft.com/office/drawing/2014/main" id="{8413091D-7B7D-4C6A-BEFC-9EEE144BE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89" name="Picture 1753" descr="spacer">
          <a:extLst>
            <a:ext uri="{FF2B5EF4-FFF2-40B4-BE49-F238E27FC236}">
              <a16:creationId xmlns:a16="http://schemas.microsoft.com/office/drawing/2014/main" id="{6785763D-32E8-4259-8C78-DAED6381F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0" name="Picture 1754" descr="spacer">
          <a:extLst>
            <a:ext uri="{FF2B5EF4-FFF2-40B4-BE49-F238E27FC236}">
              <a16:creationId xmlns:a16="http://schemas.microsoft.com/office/drawing/2014/main" id="{37B44634-B2EE-4105-BDBF-848790C9E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1" name="Picture 1755" descr="spacer">
          <a:extLst>
            <a:ext uri="{FF2B5EF4-FFF2-40B4-BE49-F238E27FC236}">
              <a16:creationId xmlns:a16="http://schemas.microsoft.com/office/drawing/2014/main" id="{7DFF3E93-3D76-476D-BE6E-ABF5A8241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2" name="Picture 1756" descr="spacer">
          <a:extLst>
            <a:ext uri="{FF2B5EF4-FFF2-40B4-BE49-F238E27FC236}">
              <a16:creationId xmlns:a16="http://schemas.microsoft.com/office/drawing/2014/main" id="{D91076DE-37C7-4FD8-A9DD-948CBECE4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3" name="Picture 1757" descr="spacer">
          <a:extLst>
            <a:ext uri="{FF2B5EF4-FFF2-40B4-BE49-F238E27FC236}">
              <a16:creationId xmlns:a16="http://schemas.microsoft.com/office/drawing/2014/main" id="{3F0D3E27-3FE5-4BE3-9945-7D6F64E67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4" name="Picture 1758" descr="spacer">
          <a:extLst>
            <a:ext uri="{FF2B5EF4-FFF2-40B4-BE49-F238E27FC236}">
              <a16:creationId xmlns:a16="http://schemas.microsoft.com/office/drawing/2014/main" id="{40D0DDDB-77E9-42A2-A848-DC1C54926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5" name="Picture 1759" descr="spacer">
          <a:extLst>
            <a:ext uri="{FF2B5EF4-FFF2-40B4-BE49-F238E27FC236}">
              <a16:creationId xmlns:a16="http://schemas.microsoft.com/office/drawing/2014/main" id="{F629BC8D-8191-4C6B-A219-084DE54F0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6" name="Picture 1760" descr="spacer">
          <a:extLst>
            <a:ext uri="{FF2B5EF4-FFF2-40B4-BE49-F238E27FC236}">
              <a16:creationId xmlns:a16="http://schemas.microsoft.com/office/drawing/2014/main" id="{0A76DA9C-7FEE-4CC6-9281-9AFEDA533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7" name="Picture 1761" descr="spacer">
          <a:extLst>
            <a:ext uri="{FF2B5EF4-FFF2-40B4-BE49-F238E27FC236}">
              <a16:creationId xmlns:a16="http://schemas.microsoft.com/office/drawing/2014/main" id="{77EE8BAF-4417-4904-BCD0-D96E4FCE8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8" name="Picture 1762" descr="spacer">
          <a:extLst>
            <a:ext uri="{FF2B5EF4-FFF2-40B4-BE49-F238E27FC236}">
              <a16:creationId xmlns:a16="http://schemas.microsoft.com/office/drawing/2014/main" id="{5EB758BB-33BB-4A07-95ED-23DD33FF6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299" name="Picture 1763" descr="spacer">
          <a:extLst>
            <a:ext uri="{FF2B5EF4-FFF2-40B4-BE49-F238E27FC236}">
              <a16:creationId xmlns:a16="http://schemas.microsoft.com/office/drawing/2014/main" id="{66683103-3DA7-40AA-8664-DD3660E99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0" name="Picture 1764" descr="spacer">
          <a:extLst>
            <a:ext uri="{FF2B5EF4-FFF2-40B4-BE49-F238E27FC236}">
              <a16:creationId xmlns:a16="http://schemas.microsoft.com/office/drawing/2014/main" id="{C96A11FE-EAC8-47FC-90A8-A203AEBB1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1" name="Picture 1765" descr="spacer">
          <a:extLst>
            <a:ext uri="{FF2B5EF4-FFF2-40B4-BE49-F238E27FC236}">
              <a16:creationId xmlns:a16="http://schemas.microsoft.com/office/drawing/2014/main" id="{23C2414B-63AE-4FF2-8277-6A65887B9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2" name="Picture 7919" descr="spacer">
          <a:extLst>
            <a:ext uri="{FF2B5EF4-FFF2-40B4-BE49-F238E27FC236}">
              <a16:creationId xmlns:a16="http://schemas.microsoft.com/office/drawing/2014/main" id="{69FE583C-83B8-487B-8E62-6ECCC9144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3" name="Picture 7920" descr="spacer">
          <a:extLst>
            <a:ext uri="{FF2B5EF4-FFF2-40B4-BE49-F238E27FC236}">
              <a16:creationId xmlns:a16="http://schemas.microsoft.com/office/drawing/2014/main" id="{2F791652-D20F-4DBA-9D0A-B583F6AA2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4" name="Picture 7921" descr="spacer">
          <a:extLst>
            <a:ext uri="{FF2B5EF4-FFF2-40B4-BE49-F238E27FC236}">
              <a16:creationId xmlns:a16="http://schemas.microsoft.com/office/drawing/2014/main" id="{998BB822-E553-474D-86B6-CEC6DC200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5" name="Picture 7922" descr="spacer">
          <a:extLst>
            <a:ext uri="{FF2B5EF4-FFF2-40B4-BE49-F238E27FC236}">
              <a16:creationId xmlns:a16="http://schemas.microsoft.com/office/drawing/2014/main" id="{74DF17EE-1369-48E3-BAA2-6D0C7A4CF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6" name="Picture 7923" descr="spacer">
          <a:extLst>
            <a:ext uri="{FF2B5EF4-FFF2-40B4-BE49-F238E27FC236}">
              <a16:creationId xmlns:a16="http://schemas.microsoft.com/office/drawing/2014/main" id="{830463A8-2880-4895-9CFB-BA7B31487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7" name="Picture 7924" descr="spacer">
          <a:extLst>
            <a:ext uri="{FF2B5EF4-FFF2-40B4-BE49-F238E27FC236}">
              <a16:creationId xmlns:a16="http://schemas.microsoft.com/office/drawing/2014/main" id="{CFE47938-CE27-457D-BBB5-8C945E99E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8" name="Picture 1252" descr="spacer">
          <a:extLst>
            <a:ext uri="{FF2B5EF4-FFF2-40B4-BE49-F238E27FC236}">
              <a16:creationId xmlns:a16="http://schemas.microsoft.com/office/drawing/2014/main" id="{0EEA9212-D200-4710-8B95-CCFE64D67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09" name="Picture 1253" descr="spacer">
          <a:extLst>
            <a:ext uri="{FF2B5EF4-FFF2-40B4-BE49-F238E27FC236}">
              <a16:creationId xmlns:a16="http://schemas.microsoft.com/office/drawing/2014/main" id="{E1DD55A7-269B-486F-A214-FA7530B3C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0" name="Picture 1406" descr="spacer">
          <a:extLst>
            <a:ext uri="{FF2B5EF4-FFF2-40B4-BE49-F238E27FC236}">
              <a16:creationId xmlns:a16="http://schemas.microsoft.com/office/drawing/2014/main" id="{47D09A7C-D8FE-48F9-8B69-E59BB0C5B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1" name="Picture 1407" descr="spacer">
          <a:extLst>
            <a:ext uri="{FF2B5EF4-FFF2-40B4-BE49-F238E27FC236}">
              <a16:creationId xmlns:a16="http://schemas.microsoft.com/office/drawing/2014/main" id="{3C779B4B-B7BF-4B1A-9D83-E1DA57E2C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2" name="Picture 1418" descr="spacer">
          <a:extLst>
            <a:ext uri="{FF2B5EF4-FFF2-40B4-BE49-F238E27FC236}">
              <a16:creationId xmlns:a16="http://schemas.microsoft.com/office/drawing/2014/main" id="{8EFB65DC-18B5-49AF-9709-CC8A0451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3" name="Picture 1419" descr="spacer">
          <a:extLst>
            <a:ext uri="{FF2B5EF4-FFF2-40B4-BE49-F238E27FC236}">
              <a16:creationId xmlns:a16="http://schemas.microsoft.com/office/drawing/2014/main" id="{528BA43D-0A40-41E5-B91D-A6095075A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4" name="Picture 1750" descr="spacer">
          <a:extLst>
            <a:ext uri="{FF2B5EF4-FFF2-40B4-BE49-F238E27FC236}">
              <a16:creationId xmlns:a16="http://schemas.microsoft.com/office/drawing/2014/main" id="{E36992CF-09A9-4B15-B03E-B8435547F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5" name="Picture 1751" descr="spacer">
          <a:extLst>
            <a:ext uri="{FF2B5EF4-FFF2-40B4-BE49-F238E27FC236}">
              <a16:creationId xmlns:a16="http://schemas.microsoft.com/office/drawing/2014/main" id="{3F331C49-B178-4DE6-A63E-227249E0E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6" name="Picture 1752" descr="spacer">
          <a:extLst>
            <a:ext uri="{FF2B5EF4-FFF2-40B4-BE49-F238E27FC236}">
              <a16:creationId xmlns:a16="http://schemas.microsoft.com/office/drawing/2014/main" id="{5CEE8440-ED59-427F-B9FC-CA23C74B9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7" name="Picture 1753" descr="spacer">
          <a:extLst>
            <a:ext uri="{FF2B5EF4-FFF2-40B4-BE49-F238E27FC236}">
              <a16:creationId xmlns:a16="http://schemas.microsoft.com/office/drawing/2014/main" id="{6310300A-24A8-4598-9E17-A165DF7AA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8" name="Picture 1754" descr="spacer">
          <a:extLst>
            <a:ext uri="{FF2B5EF4-FFF2-40B4-BE49-F238E27FC236}">
              <a16:creationId xmlns:a16="http://schemas.microsoft.com/office/drawing/2014/main" id="{9D372F48-10B6-44AF-B602-D5874E8A6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19" name="Picture 1755" descr="spacer">
          <a:extLst>
            <a:ext uri="{FF2B5EF4-FFF2-40B4-BE49-F238E27FC236}">
              <a16:creationId xmlns:a16="http://schemas.microsoft.com/office/drawing/2014/main" id="{E15DE0F7-011A-4A2F-B0CD-D1C92ADFC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0" name="Picture 1756" descr="spacer">
          <a:extLst>
            <a:ext uri="{FF2B5EF4-FFF2-40B4-BE49-F238E27FC236}">
              <a16:creationId xmlns:a16="http://schemas.microsoft.com/office/drawing/2014/main" id="{1FC0FB0C-D33D-4AF1-9202-4775971EC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1" name="Picture 1757" descr="spacer">
          <a:extLst>
            <a:ext uri="{FF2B5EF4-FFF2-40B4-BE49-F238E27FC236}">
              <a16:creationId xmlns:a16="http://schemas.microsoft.com/office/drawing/2014/main" id="{0805679E-DD1F-46DB-959D-C7B4D735E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2" name="Picture 1758" descr="spacer">
          <a:extLst>
            <a:ext uri="{FF2B5EF4-FFF2-40B4-BE49-F238E27FC236}">
              <a16:creationId xmlns:a16="http://schemas.microsoft.com/office/drawing/2014/main" id="{7A07F275-6C3D-4DDE-AFFF-A6BB68992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3" name="Picture 1759" descr="spacer">
          <a:extLst>
            <a:ext uri="{FF2B5EF4-FFF2-40B4-BE49-F238E27FC236}">
              <a16:creationId xmlns:a16="http://schemas.microsoft.com/office/drawing/2014/main" id="{16D86E67-378C-446D-AB51-4BE47D6C7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4" name="Picture 1760" descr="spacer">
          <a:extLst>
            <a:ext uri="{FF2B5EF4-FFF2-40B4-BE49-F238E27FC236}">
              <a16:creationId xmlns:a16="http://schemas.microsoft.com/office/drawing/2014/main" id="{A0A5D789-D5B0-413A-A38B-AA0398D25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5" name="Picture 1761" descr="spacer">
          <a:extLst>
            <a:ext uri="{FF2B5EF4-FFF2-40B4-BE49-F238E27FC236}">
              <a16:creationId xmlns:a16="http://schemas.microsoft.com/office/drawing/2014/main" id="{2C85D4D0-6B48-404F-BC66-0279AEC8E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6" name="Picture 1762" descr="spacer">
          <a:extLst>
            <a:ext uri="{FF2B5EF4-FFF2-40B4-BE49-F238E27FC236}">
              <a16:creationId xmlns:a16="http://schemas.microsoft.com/office/drawing/2014/main" id="{EB9FB778-5BE0-47CD-BA02-315DD1D7C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7" name="Picture 1763" descr="spacer">
          <a:extLst>
            <a:ext uri="{FF2B5EF4-FFF2-40B4-BE49-F238E27FC236}">
              <a16:creationId xmlns:a16="http://schemas.microsoft.com/office/drawing/2014/main" id="{0C5A7DB3-B40E-4A58-A82C-59EF4634E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8" name="Picture 1764" descr="spacer">
          <a:extLst>
            <a:ext uri="{FF2B5EF4-FFF2-40B4-BE49-F238E27FC236}">
              <a16:creationId xmlns:a16="http://schemas.microsoft.com/office/drawing/2014/main" id="{C6160C83-449D-4A5A-9153-5125FA831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29" name="Picture 1765" descr="spacer">
          <a:extLst>
            <a:ext uri="{FF2B5EF4-FFF2-40B4-BE49-F238E27FC236}">
              <a16:creationId xmlns:a16="http://schemas.microsoft.com/office/drawing/2014/main" id="{C560A363-52C3-4F53-8ADF-CEACA39B1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0" name="Picture 7919" descr="spacer">
          <a:extLst>
            <a:ext uri="{FF2B5EF4-FFF2-40B4-BE49-F238E27FC236}">
              <a16:creationId xmlns:a16="http://schemas.microsoft.com/office/drawing/2014/main" id="{DC32B5F4-714E-431F-96C8-15EAB6A16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1" name="Picture 7920" descr="spacer">
          <a:extLst>
            <a:ext uri="{FF2B5EF4-FFF2-40B4-BE49-F238E27FC236}">
              <a16:creationId xmlns:a16="http://schemas.microsoft.com/office/drawing/2014/main" id="{8E2F4ABB-8FFD-4C99-9F9B-63E3CBD2E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2" name="Picture 7921" descr="spacer">
          <a:extLst>
            <a:ext uri="{FF2B5EF4-FFF2-40B4-BE49-F238E27FC236}">
              <a16:creationId xmlns:a16="http://schemas.microsoft.com/office/drawing/2014/main" id="{B8B0B2C8-777E-4680-AC1E-57EEA72F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3" name="Picture 7922" descr="spacer">
          <a:extLst>
            <a:ext uri="{FF2B5EF4-FFF2-40B4-BE49-F238E27FC236}">
              <a16:creationId xmlns:a16="http://schemas.microsoft.com/office/drawing/2014/main" id="{12A237D1-858D-43BF-927E-B7B49BC28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4" name="Picture 7923" descr="spacer">
          <a:extLst>
            <a:ext uri="{FF2B5EF4-FFF2-40B4-BE49-F238E27FC236}">
              <a16:creationId xmlns:a16="http://schemas.microsoft.com/office/drawing/2014/main" id="{CC7CD462-6E17-4BAD-9BB6-BFB128852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5" name="Picture 7924" descr="spacer">
          <a:extLst>
            <a:ext uri="{FF2B5EF4-FFF2-40B4-BE49-F238E27FC236}">
              <a16:creationId xmlns:a16="http://schemas.microsoft.com/office/drawing/2014/main" id="{D32CDD23-17E7-4C07-8394-374102860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6" name="Picture 1252" descr="spacer">
          <a:extLst>
            <a:ext uri="{FF2B5EF4-FFF2-40B4-BE49-F238E27FC236}">
              <a16:creationId xmlns:a16="http://schemas.microsoft.com/office/drawing/2014/main" id="{4CF97AAF-2640-4279-A061-6209BEAE0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7" name="Picture 1253" descr="spacer">
          <a:extLst>
            <a:ext uri="{FF2B5EF4-FFF2-40B4-BE49-F238E27FC236}">
              <a16:creationId xmlns:a16="http://schemas.microsoft.com/office/drawing/2014/main" id="{0EB4609F-C2BF-43BA-A2A9-01813534D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8" name="Picture 1406" descr="spacer">
          <a:extLst>
            <a:ext uri="{FF2B5EF4-FFF2-40B4-BE49-F238E27FC236}">
              <a16:creationId xmlns:a16="http://schemas.microsoft.com/office/drawing/2014/main" id="{08906C84-89CA-428E-AA93-4D780345A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39" name="Picture 1407" descr="spacer">
          <a:extLst>
            <a:ext uri="{FF2B5EF4-FFF2-40B4-BE49-F238E27FC236}">
              <a16:creationId xmlns:a16="http://schemas.microsoft.com/office/drawing/2014/main" id="{9C8509DA-729F-4054-8A5C-395C83B65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0" name="Picture 1418" descr="spacer">
          <a:extLst>
            <a:ext uri="{FF2B5EF4-FFF2-40B4-BE49-F238E27FC236}">
              <a16:creationId xmlns:a16="http://schemas.microsoft.com/office/drawing/2014/main" id="{1353E017-02A6-4389-A8E3-298F3F71C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1" name="Picture 1419" descr="spacer">
          <a:extLst>
            <a:ext uri="{FF2B5EF4-FFF2-40B4-BE49-F238E27FC236}">
              <a16:creationId xmlns:a16="http://schemas.microsoft.com/office/drawing/2014/main" id="{FF40D1C3-490B-498F-ACC3-AFD44FB44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2" name="Picture 1750" descr="spacer">
          <a:extLst>
            <a:ext uri="{FF2B5EF4-FFF2-40B4-BE49-F238E27FC236}">
              <a16:creationId xmlns:a16="http://schemas.microsoft.com/office/drawing/2014/main" id="{3440738F-3FB1-491C-9EC1-1DE0DC378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3" name="Picture 1751" descr="spacer">
          <a:extLst>
            <a:ext uri="{FF2B5EF4-FFF2-40B4-BE49-F238E27FC236}">
              <a16:creationId xmlns:a16="http://schemas.microsoft.com/office/drawing/2014/main" id="{74ACF5DC-6A5D-4F33-8F35-C8D0D2402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4" name="Picture 1752" descr="spacer">
          <a:extLst>
            <a:ext uri="{FF2B5EF4-FFF2-40B4-BE49-F238E27FC236}">
              <a16:creationId xmlns:a16="http://schemas.microsoft.com/office/drawing/2014/main" id="{A9E18B9C-1856-40F2-8D66-6B5197495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5" name="Picture 1753" descr="spacer">
          <a:extLst>
            <a:ext uri="{FF2B5EF4-FFF2-40B4-BE49-F238E27FC236}">
              <a16:creationId xmlns:a16="http://schemas.microsoft.com/office/drawing/2014/main" id="{AB62DAA9-368A-451B-B3AC-7401057DC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6" name="Picture 1754" descr="spacer">
          <a:extLst>
            <a:ext uri="{FF2B5EF4-FFF2-40B4-BE49-F238E27FC236}">
              <a16:creationId xmlns:a16="http://schemas.microsoft.com/office/drawing/2014/main" id="{13D627C8-DD91-4489-A95B-940DCB00F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7" name="Picture 1755" descr="spacer">
          <a:extLst>
            <a:ext uri="{FF2B5EF4-FFF2-40B4-BE49-F238E27FC236}">
              <a16:creationId xmlns:a16="http://schemas.microsoft.com/office/drawing/2014/main" id="{4BAA84DA-B0FA-4538-ADD4-F83784267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8" name="Picture 1756" descr="spacer">
          <a:extLst>
            <a:ext uri="{FF2B5EF4-FFF2-40B4-BE49-F238E27FC236}">
              <a16:creationId xmlns:a16="http://schemas.microsoft.com/office/drawing/2014/main" id="{03363BB6-CD32-4EF0-AD0D-FBBCA3F96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49" name="Picture 1757" descr="spacer">
          <a:extLst>
            <a:ext uri="{FF2B5EF4-FFF2-40B4-BE49-F238E27FC236}">
              <a16:creationId xmlns:a16="http://schemas.microsoft.com/office/drawing/2014/main" id="{7BCF129E-D308-467B-BD9F-3B39B6BE0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0" name="Picture 1758" descr="spacer">
          <a:extLst>
            <a:ext uri="{FF2B5EF4-FFF2-40B4-BE49-F238E27FC236}">
              <a16:creationId xmlns:a16="http://schemas.microsoft.com/office/drawing/2014/main" id="{37130BC5-54CA-43EB-855F-4481DC476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1" name="Picture 1759" descr="spacer">
          <a:extLst>
            <a:ext uri="{FF2B5EF4-FFF2-40B4-BE49-F238E27FC236}">
              <a16:creationId xmlns:a16="http://schemas.microsoft.com/office/drawing/2014/main" id="{7759A112-E9B9-4474-80CA-E5D88EB4C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2" name="Picture 1760" descr="spacer">
          <a:extLst>
            <a:ext uri="{FF2B5EF4-FFF2-40B4-BE49-F238E27FC236}">
              <a16:creationId xmlns:a16="http://schemas.microsoft.com/office/drawing/2014/main" id="{B2D1DB69-E6D9-4FCC-9531-600115BA2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3" name="Picture 1761" descr="spacer">
          <a:extLst>
            <a:ext uri="{FF2B5EF4-FFF2-40B4-BE49-F238E27FC236}">
              <a16:creationId xmlns:a16="http://schemas.microsoft.com/office/drawing/2014/main" id="{40D0875E-08EC-4836-861B-D4075AC63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4" name="Picture 1762" descr="spacer">
          <a:extLst>
            <a:ext uri="{FF2B5EF4-FFF2-40B4-BE49-F238E27FC236}">
              <a16:creationId xmlns:a16="http://schemas.microsoft.com/office/drawing/2014/main" id="{19562A7D-57BD-4C64-B5FE-D3D24DBB6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5" name="Picture 1763" descr="spacer">
          <a:extLst>
            <a:ext uri="{FF2B5EF4-FFF2-40B4-BE49-F238E27FC236}">
              <a16:creationId xmlns:a16="http://schemas.microsoft.com/office/drawing/2014/main" id="{9651FD36-C736-426D-87A6-2C0DA789C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6" name="Picture 1764" descr="spacer">
          <a:extLst>
            <a:ext uri="{FF2B5EF4-FFF2-40B4-BE49-F238E27FC236}">
              <a16:creationId xmlns:a16="http://schemas.microsoft.com/office/drawing/2014/main" id="{EB741081-1AEA-4FDE-8149-B8A5ACD07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7" name="Picture 1765" descr="spacer">
          <a:extLst>
            <a:ext uri="{FF2B5EF4-FFF2-40B4-BE49-F238E27FC236}">
              <a16:creationId xmlns:a16="http://schemas.microsoft.com/office/drawing/2014/main" id="{4E56B9C0-3840-4DFB-BEFA-D56C3524B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8" name="Picture 7919" descr="spacer">
          <a:extLst>
            <a:ext uri="{FF2B5EF4-FFF2-40B4-BE49-F238E27FC236}">
              <a16:creationId xmlns:a16="http://schemas.microsoft.com/office/drawing/2014/main" id="{5EC1E82C-7179-4320-AA62-DA28F79EE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59" name="Picture 7920" descr="spacer">
          <a:extLst>
            <a:ext uri="{FF2B5EF4-FFF2-40B4-BE49-F238E27FC236}">
              <a16:creationId xmlns:a16="http://schemas.microsoft.com/office/drawing/2014/main" id="{63D464A4-A9EA-4FCD-888E-3FAB72CE6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60" name="Picture 7921" descr="spacer">
          <a:extLst>
            <a:ext uri="{FF2B5EF4-FFF2-40B4-BE49-F238E27FC236}">
              <a16:creationId xmlns:a16="http://schemas.microsoft.com/office/drawing/2014/main" id="{FBC63BFD-401E-4BBA-B240-07DCC2A7B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61" name="Picture 7922" descr="spacer">
          <a:extLst>
            <a:ext uri="{FF2B5EF4-FFF2-40B4-BE49-F238E27FC236}">
              <a16:creationId xmlns:a16="http://schemas.microsoft.com/office/drawing/2014/main" id="{65694296-7197-43DD-A74C-5B5D92A79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62" name="Picture 7923" descr="spacer">
          <a:extLst>
            <a:ext uri="{FF2B5EF4-FFF2-40B4-BE49-F238E27FC236}">
              <a16:creationId xmlns:a16="http://schemas.microsoft.com/office/drawing/2014/main" id="{FA8A3C45-F852-4687-8479-136A2F0D2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63" name="Picture 7924" descr="spacer">
          <a:extLst>
            <a:ext uri="{FF2B5EF4-FFF2-40B4-BE49-F238E27FC236}">
              <a16:creationId xmlns:a16="http://schemas.microsoft.com/office/drawing/2014/main" id="{32E3DACE-EA53-433D-BCF3-96968902E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64" name="Picture 1252" descr="spacer">
          <a:extLst>
            <a:ext uri="{FF2B5EF4-FFF2-40B4-BE49-F238E27FC236}">
              <a16:creationId xmlns:a16="http://schemas.microsoft.com/office/drawing/2014/main" id="{B36A0CBA-8E31-46C0-89D6-54B8DE781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365" name="Picture 1253" descr="spacer">
          <a:extLst>
            <a:ext uri="{FF2B5EF4-FFF2-40B4-BE49-F238E27FC236}">
              <a16:creationId xmlns:a16="http://schemas.microsoft.com/office/drawing/2014/main" id="{A02B903F-C0D6-4DE3-A561-3CBA34745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955182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66" name="Picture 1406" descr="spacer">
          <a:extLst>
            <a:ext uri="{FF2B5EF4-FFF2-40B4-BE49-F238E27FC236}">
              <a16:creationId xmlns:a16="http://schemas.microsoft.com/office/drawing/2014/main" id="{79A86CC0-7B1D-47D0-97F7-08AD01BEC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67" name="Picture 1407" descr="spacer">
          <a:extLst>
            <a:ext uri="{FF2B5EF4-FFF2-40B4-BE49-F238E27FC236}">
              <a16:creationId xmlns:a16="http://schemas.microsoft.com/office/drawing/2014/main" id="{40F37A35-989C-462C-A216-582A0E209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68" name="Picture 1418" descr="spacer">
          <a:extLst>
            <a:ext uri="{FF2B5EF4-FFF2-40B4-BE49-F238E27FC236}">
              <a16:creationId xmlns:a16="http://schemas.microsoft.com/office/drawing/2014/main" id="{A8B2253B-A271-4012-93AD-9E50887A6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69" name="Picture 1419" descr="spacer">
          <a:extLst>
            <a:ext uri="{FF2B5EF4-FFF2-40B4-BE49-F238E27FC236}">
              <a16:creationId xmlns:a16="http://schemas.microsoft.com/office/drawing/2014/main" id="{EE6F841B-43E7-429B-BEC9-8A81968F6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0" name="Picture 1750" descr="spacer">
          <a:extLst>
            <a:ext uri="{FF2B5EF4-FFF2-40B4-BE49-F238E27FC236}">
              <a16:creationId xmlns:a16="http://schemas.microsoft.com/office/drawing/2014/main" id="{100B1B6E-9827-412B-AF91-D2BF11C0B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1" name="Picture 1751" descr="spacer">
          <a:extLst>
            <a:ext uri="{FF2B5EF4-FFF2-40B4-BE49-F238E27FC236}">
              <a16:creationId xmlns:a16="http://schemas.microsoft.com/office/drawing/2014/main" id="{3DE014B8-16C4-4727-B9D7-9DDCFF4F3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2" name="Picture 1752" descr="spacer">
          <a:extLst>
            <a:ext uri="{FF2B5EF4-FFF2-40B4-BE49-F238E27FC236}">
              <a16:creationId xmlns:a16="http://schemas.microsoft.com/office/drawing/2014/main" id="{9CEE8FF8-4553-4117-82C2-DA129D708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3" name="Picture 1753" descr="spacer">
          <a:extLst>
            <a:ext uri="{FF2B5EF4-FFF2-40B4-BE49-F238E27FC236}">
              <a16:creationId xmlns:a16="http://schemas.microsoft.com/office/drawing/2014/main" id="{42CBF013-7E63-4BE1-BCC4-E1E2A86DC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4" name="Picture 1754" descr="spacer">
          <a:extLst>
            <a:ext uri="{FF2B5EF4-FFF2-40B4-BE49-F238E27FC236}">
              <a16:creationId xmlns:a16="http://schemas.microsoft.com/office/drawing/2014/main" id="{EBBC81D2-7511-432C-9D35-424FAF5DE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5" name="Picture 1755" descr="spacer">
          <a:extLst>
            <a:ext uri="{FF2B5EF4-FFF2-40B4-BE49-F238E27FC236}">
              <a16:creationId xmlns:a16="http://schemas.microsoft.com/office/drawing/2014/main" id="{9359A267-6246-45F1-8AB9-8C1122A60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6" name="Picture 1756" descr="spacer">
          <a:extLst>
            <a:ext uri="{FF2B5EF4-FFF2-40B4-BE49-F238E27FC236}">
              <a16:creationId xmlns:a16="http://schemas.microsoft.com/office/drawing/2014/main" id="{89164209-00CB-40A8-B7F7-ED616D348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7" name="Picture 1757" descr="spacer">
          <a:extLst>
            <a:ext uri="{FF2B5EF4-FFF2-40B4-BE49-F238E27FC236}">
              <a16:creationId xmlns:a16="http://schemas.microsoft.com/office/drawing/2014/main" id="{C86E8050-ACC1-4B37-9D92-E1AFCB10C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8" name="Picture 1758" descr="spacer">
          <a:extLst>
            <a:ext uri="{FF2B5EF4-FFF2-40B4-BE49-F238E27FC236}">
              <a16:creationId xmlns:a16="http://schemas.microsoft.com/office/drawing/2014/main" id="{3B103BEF-BE67-4309-B03A-6D9CD7207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79" name="Picture 1759" descr="spacer">
          <a:extLst>
            <a:ext uri="{FF2B5EF4-FFF2-40B4-BE49-F238E27FC236}">
              <a16:creationId xmlns:a16="http://schemas.microsoft.com/office/drawing/2014/main" id="{81DCE9C8-68FC-4ADF-AC6D-D638B9759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0" name="Picture 1760" descr="spacer">
          <a:extLst>
            <a:ext uri="{FF2B5EF4-FFF2-40B4-BE49-F238E27FC236}">
              <a16:creationId xmlns:a16="http://schemas.microsoft.com/office/drawing/2014/main" id="{323143D9-04CF-4746-BF2D-BF1E4C8FA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1" name="Picture 1761" descr="spacer">
          <a:extLst>
            <a:ext uri="{FF2B5EF4-FFF2-40B4-BE49-F238E27FC236}">
              <a16:creationId xmlns:a16="http://schemas.microsoft.com/office/drawing/2014/main" id="{D0F78221-83B8-45C6-A7F5-5CF47FC76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2" name="Picture 1762" descr="spacer">
          <a:extLst>
            <a:ext uri="{FF2B5EF4-FFF2-40B4-BE49-F238E27FC236}">
              <a16:creationId xmlns:a16="http://schemas.microsoft.com/office/drawing/2014/main" id="{46927632-82E9-4A60-B60B-03568F181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3" name="Picture 1763" descr="spacer">
          <a:extLst>
            <a:ext uri="{FF2B5EF4-FFF2-40B4-BE49-F238E27FC236}">
              <a16:creationId xmlns:a16="http://schemas.microsoft.com/office/drawing/2014/main" id="{20C1A9D0-A410-4BA4-A0AD-72F69ECD8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4" name="Picture 1764" descr="spacer">
          <a:extLst>
            <a:ext uri="{FF2B5EF4-FFF2-40B4-BE49-F238E27FC236}">
              <a16:creationId xmlns:a16="http://schemas.microsoft.com/office/drawing/2014/main" id="{B8D6002C-8323-4E41-93CC-FC0CA2425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5" name="Picture 1765" descr="spacer">
          <a:extLst>
            <a:ext uri="{FF2B5EF4-FFF2-40B4-BE49-F238E27FC236}">
              <a16:creationId xmlns:a16="http://schemas.microsoft.com/office/drawing/2014/main" id="{214DBEED-6446-4257-B874-AAF558EC1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6" name="Picture 7919" descr="spacer">
          <a:extLst>
            <a:ext uri="{FF2B5EF4-FFF2-40B4-BE49-F238E27FC236}">
              <a16:creationId xmlns:a16="http://schemas.microsoft.com/office/drawing/2014/main" id="{A1E73FFC-DD1A-4FE4-AFCD-F9DA3B2EA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7" name="Picture 7920" descr="spacer">
          <a:extLst>
            <a:ext uri="{FF2B5EF4-FFF2-40B4-BE49-F238E27FC236}">
              <a16:creationId xmlns:a16="http://schemas.microsoft.com/office/drawing/2014/main" id="{42D26A12-8411-41D5-A5D1-10F06BF5F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8" name="Picture 7921" descr="spacer">
          <a:extLst>
            <a:ext uri="{FF2B5EF4-FFF2-40B4-BE49-F238E27FC236}">
              <a16:creationId xmlns:a16="http://schemas.microsoft.com/office/drawing/2014/main" id="{EEAB0920-91DD-42F4-8433-D73DC6CC6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89" name="Picture 7922" descr="spacer">
          <a:extLst>
            <a:ext uri="{FF2B5EF4-FFF2-40B4-BE49-F238E27FC236}">
              <a16:creationId xmlns:a16="http://schemas.microsoft.com/office/drawing/2014/main" id="{08326A66-766C-43A7-BC93-7E1761D6F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0" name="Picture 7923" descr="spacer">
          <a:extLst>
            <a:ext uri="{FF2B5EF4-FFF2-40B4-BE49-F238E27FC236}">
              <a16:creationId xmlns:a16="http://schemas.microsoft.com/office/drawing/2014/main" id="{1680D8D4-9F66-4A61-8F8F-7947D26BF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1" name="Picture 7924" descr="spacer">
          <a:extLst>
            <a:ext uri="{FF2B5EF4-FFF2-40B4-BE49-F238E27FC236}">
              <a16:creationId xmlns:a16="http://schemas.microsoft.com/office/drawing/2014/main" id="{4BB4A410-F385-427A-BF21-026B2E4FA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2" name="Picture 1252" descr="spacer">
          <a:extLst>
            <a:ext uri="{FF2B5EF4-FFF2-40B4-BE49-F238E27FC236}">
              <a16:creationId xmlns:a16="http://schemas.microsoft.com/office/drawing/2014/main" id="{06247A1A-D82E-491E-BFA4-DB73EB231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3" name="Picture 1253" descr="spacer">
          <a:extLst>
            <a:ext uri="{FF2B5EF4-FFF2-40B4-BE49-F238E27FC236}">
              <a16:creationId xmlns:a16="http://schemas.microsoft.com/office/drawing/2014/main" id="{964F8B04-58FA-4694-ABC7-AD90C783D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4" name="Picture 1406" descr="spacer">
          <a:extLst>
            <a:ext uri="{FF2B5EF4-FFF2-40B4-BE49-F238E27FC236}">
              <a16:creationId xmlns:a16="http://schemas.microsoft.com/office/drawing/2014/main" id="{292DE5AE-853A-48A7-B72E-374CE3C0B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5" name="Picture 1407" descr="spacer">
          <a:extLst>
            <a:ext uri="{FF2B5EF4-FFF2-40B4-BE49-F238E27FC236}">
              <a16:creationId xmlns:a16="http://schemas.microsoft.com/office/drawing/2014/main" id="{D19A2AA3-761B-462B-894D-0D7098C8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6" name="Picture 1418" descr="spacer">
          <a:extLst>
            <a:ext uri="{FF2B5EF4-FFF2-40B4-BE49-F238E27FC236}">
              <a16:creationId xmlns:a16="http://schemas.microsoft.com/office/drawing/2014/main" id="{BFC469E7-4219-47F1-AA30-F4E7AC4E1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7" name="Picture 1419" descr="spacer">
          <a:extLst>
            <a:ext uri="{FF2B5EF4-FFF2-40B4-BE49-F238E27FC236}">
              <a16:creationId xmlns:a16="http://schemas.microsoft.com/office/drawing/2014/main" id="{69D3C710-7218-4C63-A44A-969E27D2D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8" name="Picture 1750" descr="spacer">
          <a:extLst>
            <a:ext uri="{FF2B5EF4-FFF2-40B4-BE49-F238E27FC236}">
              <a16:creationId xmlns:a16="http://schemas.microsoft.com/office/drawing/2014/main" id="{E13532B8-214E-4529-BD9C-1216AB5B0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399" name="Picture 1751" descr="spacer">
          <a:extLst>
            <a:ext uri="{FF2B5EF4-FFF2-40B4-BE49-F238E27FC236}">
              <a16:creationId xmlns:a16="http://schemas.microsoft.com/office/drawing/2014/main" id="{2CFC360D-9160-441E-B455-21BCFBE0D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0" name="Picture 1752" descr="spacer">
          <a:extLst>
            <a:ext uri="{FF2B5EF4-FFF2-40B4-BE49-F238E27FC236}">
              <a16:creationId xmlns:a16="http://schemas.microsoft.com/office/drawing/2014/main" id="{2C2CAF88-DBA9-4BC5-8291-3EFBE5419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1" name="Picture 1753" descr="spacer">
          <a:extLst>
            <a:ext uri="{FF2B5EF4-FFF2-40B4-BE49-F238E27FC236}">
              <a16:creationId xmlns:a16="http://schemas.microsoft.com/office/drawing/2014/main" id="{6ACDD728-D309-44C7-84AF-CB21A2A68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2" name="Picture 1754" descr="spacer">
          <a:extLst>
            <a:ext uri="{FF2B5EF4-FFF2-40B4-BE49-F238E27FC236}">
              <a16:creationId xmlns:a16="http://schemas.microsoft.com/office/drawing/2014/main" id="{FC92B3A1-81ED-4AB1-89FE-05F939F28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3" name="Picture 1755" descr="spacer">
          <a:extLst>
            <a:ext uri="{FF2B5EF4-FFF2-40B4-BE49-F238E27FC236}">
              <a16:creationId xmlns:a16="http://schemas.microsoft.com/office/drawing/2014/main" id="{DCBB53DB-FC2E-4247-B9C5-E39457FF0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4" name="Picture 1756" descr="spacer">
          <a:extLst>
            <a:ext uri="{FF2B5EF4-FFF2-40B4-BE49-F238E27FC236}">
              <a16:creationId xmlns:a16="http://schemas.microsoft.com/office/drawing/2014/main" id="{E2571BCD-2308-4E9F-8F23-EDA33D549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5" name="Picture 1757" descr="spacer">
          <a:extLst>
            <a:ext uri="{FF2B5EF4-FFF2-40B4-BE49-F238E27FC236}">
              <a16:creationId xmlns:a16="http://schemas.microsoft.com/office/drawing/2014/main" id="{A801849D-E9A7-4B6B-A3DC-995953609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6" name="Picture 1758" descr="spacer">
          <a:extLst>
            <a:ext uri="{FF2B5EF4-FFF2-40B4-BE49-F238E27FC236}">
              <a16:creationId xmlns:a16="http://schemas.microsoft.com/office/drawing/2014/main" id="{968EB0B6-6D73-4A13-88D5-33FBC5632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7" name="Picture 1759" descr="spacer">
          <a:extLst>
            <a:ext uri="{FF2B5EF4-FFF2-40B4-BE49-F238E27FC236}">
              <a16:creationId xmlns:a16="http://schemas.microsoft.com/office/drawing/2014/main" id="{0762993D-4EAA-469D-ABC0-1613599A6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8" name="Picture 1760" descr="spacer">
          <a:extLst>
            <a:ext uri="{FF2B5EF4-FFF2-40B4-BE49-F238E27FC236}">
              <a16:creationId xmlns:a16="http://schemas.microsoft.com/office/drawing/2014/main" id="{F56B50D2-DA67-45EB-A9C0-F52A7AB95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09" name="Picture 1761" descr="spacer">
          <a:extLst>
            <a:ext uri="{FF2B5EF4-FFF2-40B4-BE49-F238E27FC236}">
              <a16:creationId xmlns:a16="http://schemas.microsoft.com/office/drawing/2014/main" id="{C35517BC-8EA7-4BC5-B8F7-F6C7EE1AE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0" name="Picture 1762" descr="spacer">
          <a:extLst>
            <a:ext uri="{FF2B5EF4-FFF2-40B4-BE49-F238E27FC236}">
              <a16:creationId xmlns:a16="http://schemas.microsoft.com/office/drawing/2014/main" id="{45760BD1-D6EA-4D05-9EF2-58C625D43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1" name="Picture 1763" descr="spacer">
          <a:extLst>
            <a:ext uri="{FF2B5EF4-FFF2-40B4-BE49-F238E27FC236}">
              <a16:creationId xmlns:a16="http://schemas.microsoft.com/office/drawing/2014/main" id="{DB9B0097-71ED-4771-A50A-B4DDAD800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2" name="Picture 1764" descr="spacer">
          <a:extLst>
            <a:ext uri="{FF2B5EF4-FFF2-40B4-BE49-F238E27FC236}">
              <a16:creationId xmlns:a16="http://schemas.microsoft.com/office/drawing/2014/main" id="{6AE3735A-DA5F-4D9F-B4D5-AD62058D7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3" name="Picture 1765" descr="spacer">
          <a:extLst>
            <a:ext uri="{FF2B5EF4-FFF2-40B4-BE49-F238E27FC236}">
              <a16:creationId xmlns:a16="http://schemas.microsoft.com/office/drawing/2014/main" id="{FEBE6540-74A2-46CD-A7A9-0CCCF63FE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4" name="Picture 7919" descr="spacer">
          <a:extLst>
            <a:ext uri="{FF2B5EF4-FFF2-40B4-BE49-F238E27FC236}">
              <a16:creationId xmlns:a16="http://schemas.microsoft.com/office/drawing/2014/main" id="{5D7E1EBC-B4F5-4991-889E-96FA204AC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5" name="Picture 7920" descr="spacer">
          <a:extLst>
            <a:ext uri="{FF2B5EF4-FFF2-40B4-BE49-F238E27FC236}">
              <a16:creationId xmlns:a16="http://schemas.microsoft.com/office/drawing/2014/main" id="{9A366E86-D19C-4C43-BC1B-D6601145B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6" name="Picture 7921" descr="spacer">
          <a:extLst>
            <a:ext uri="{FF2B5EF4-FFF2-40B4-BE49-F238E27FC236}">
              <a16:creationId xmlns:a16="http://schemas.microsoft.com/office/drawing/2014/main" id="{15967C7B-CDC5-4847-B632-F32D6F75E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7" name="Picture 7922" descr="spacer">
          <a:extLst>
            <a:ext uri="{FF2B5EF4-FFF2-40B4-BE49-F238E27FC236}">
              <a16:creationId xmlns:a16="http://schemas.microsoft.com/office/drawing/2014/main" id="{52AFA69B-7D83-4F9E-830C-2AB1F7E6B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8" name="Picture 7923" descr="spacer">
          <a:extLst>
            <a:ext uri="{FF2B5EF4-FFF2-40B4-BE49-F238E27FC236}">
              <a16:creationId xmlns:a16="http://schemas.microsoft.com/office/drawing/2014/main" id="{5B114A13-11D9-4F40-BFEE-3A43E4751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19" name="Picture 7924" descr="spacer">
          <a:extLst>
            <a:ext uri="{FF2B5EF4-FFF2-40B4-BE49-F238E27FC236}">
              <a16:creationId xmlns:a16="http://schemas.microsoft.com/office/drawing/2014/main" id="{CC0C2ADF-6218-4380-A5B4-332C54686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20" name="Picture 1252" descr="spacer">
          <a:extLst>
            <a:ext uri="{FF2B5EF4-FFF2-40B4-BE49-F238E27FC236}">
              <a16:creationId xmlns:a16="http://schemas.microsoft.com/office/drawing/2014/main" id="{00B6B259-5797-4F8C-87B0-548B73B63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421" name="Picture 1253" descr="spacer">
          <a:extLst>
            <a:ext uri="{FF2B5EF4-FFF2-40B4-BE49-F238E27FC236}">
              <a16:creationId xmlns:a16="http://schemas.microsoft.com/office/drawing/2014/main" id="{C866A56B-CBFA-4C7C-A869-F083FAA8C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22" name="Picture 1406" descr="spacer">
          <a:extLst>
            <a:ext uri="{FF2B5EF4-FFF2-40B4-BE49-F238E27FC236}">
              <a16:creationId xmlns:a16="http://schemas.microsoft.com/office/drawing/2014/main" id="{C8CBCD27-EA67-4E21-9748-D9CD5E88D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23" name="Picture 1407" descr="spacer">
          <a:extLst>
            <a:ext uri="{FF2B5EF4-FFF2-40B4-BE49-F238E27FC236}">
              <a16:creationId xmlns:a16="http://schemas.microsoft.com/office/drawing/2014/main" id="{387F3496-0A9B-40EF-A2C6-C4230B9C4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24" name="Picture 1418" descr="spacer">
          <a:extLst>
            <a:ext uri="{FF2B5EF4-FFF2-40B4-BE49-F238E27FC236}">
              <a16:creationId xmlns:a16="http://schemas.microsoft.com/office/drawing/2014/main" id="{A6117709-A40F-4F1D-A5F7-ACDACDD1B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25" name="Picture 1419" descr="spacer">
          <a:extLst>
            <a:ext uri="{FF2B5EF4-FFF2-40B4-BE49-F238E27FC236}">
              <a16:creationId xmlns:a16="http://schemas.microsoft.com/office/drawing/2014/main" id="{C9BCD982-636F-4969-A9A8-604C8B382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26" name="Picture 1750" descr="spacer">
          <a:extLst>
            <a:ext uri="{FF2B5EF4-FFF2-40B4-BE49-F238E27FC236}">
              <a16:creationId xmlns:a16="http://schemas.microsoft.com/office/drawing/2014/main" id="{4CD6AC68-01BD-4E35-B9BE-C3A0DDDC5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27" name="Picture 1751" descr="spacer">
          <a:extLst>
            <a:ext uri="{FF2B5EF4-FFF2-40B4-BE49-F238E27FC236}">
              <a16:creationId xmlns:a16="http://schemas.microsoft.com/office/drawing/2014/main" id="{BEFC9E87-3695-4F73-984F-C9D589074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28" name="Picture 1752" descr="spacer">
          <a:extLst>
            <a:ext uri="{FF2B5EF4-FFF2-40B4-BE49-F238E27FC236}">
              <a16:creationId xmlns:a16="http://schemas.microsoft.com/office/drawing/2014/main" id="{6B8AAC72-DFCA-4A39-8E24-B6D6B78F5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29" name="Picture 1753" descr="spacer">
          <a:extLst>
            <a:ext uri="{FF2B5EF4-FFF2-40B4-BE49-F238E27FC236}">
              <a16:creationId xmlns:a16="http://schemas.microsoft.com/office/drawing/2014/main" id="{91AFF797-404E-4BCB-AF29-D59B47C26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0" name="Picture 1754" descr="spacer">
          <a:extLst>
            <a:ext uri="{FF2B5EF4-FFF2-40B4-BE49-F238E27FC236}">
              <a16:creationId xmlns:a16="http://schemas.microsoft.com/office/drawing/2014/main" id="{1FE74BC4-BC09-416A-9320-08F05404C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1" name="Picture 1755" descr="spacer">
          <a:extLst>
            <a:ext uri="{FF2B5EF4-FFF2-40B4-BE49-F238E27FC236}">
              <a16:creationId xmlns:a16="http://schemas.microsoft.com/office/drawing/2014/main" id="{9416ED41-8636-42BF-90AF-54E3E13B8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2" name="Picture 1756" descr="spacer">
          <a:extLst>
            <a:ext uri="{FF2B5EF4-FFF2-40B4-BE49-F238E27FC236}">
              <a16:creationId xmlns:a16="http://schemas.microsoft.com/office/drawing/2014/main" id="{D7E09B9B-0A1A-49DB-831F-BB0160343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3" name="Picture 1757" descr="spacer">
          <a:extLst>
            <a:ext uri="{FF2B5EF4-FFF2-40B4-BE49-F238E27FC236}">
              <a16:creationId xmlns:a16="http://schemas.microsoft.com/office/drawing/2014/main" id="{7B7584BF-D86F-41BA-A75B-C89F0708E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4" name="Picture 1758" descr="spacer">
          <a:extLst>
            <a:ext uri="{FF2B5EF4-FFF2-40B4-BE49-F238E27FC236}">
              <a16:creationId xmlns:a16="http://schemas.microsoft.com/office/drawing/2014/main" id="{2598FC9C-3996-4764-8F70-FFAD12126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5" name="Picture 1759" descr="spacer">
          <a:extLst>
            <a:ext uri="{FF2B5EF4-FFF2-40B4-BE49-F238E27FC236}">
              <a16:creationId xmlns:a16="http://schemas.microsoft.com/office/drawing/2014/main" id="{FCFAE897-AE88-4B6E-AD04-14ABA2371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6" name="Picture 1760" descr="spacer">
          <a:extLst>
            <a:ext uri="{FF2B5EF4-FFF2-40B4-BE49-F238E27FC236}">
              <a16:creationId xmlns:a16="http://schemas.microsoft.com/office/drawing/2014/main" id="{C96C5DAF-AFA3-4892-A422-02CA28A1D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7" name="Picture 1761" descr="spacer">
          <a:extLst>
            <a:ext uri="{FF2B5EF4-FFF2-40B4-BE49-F238E27FC236}">
              <a16:creationId xmlns:a16="http://schemas.microsoft.com/office/drawing/2014/main" id="{7CA783E3-14C4-4144-B101-195306891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8" name="Picture 1762" descr="spacer">
          <a:extLst>
            <a:ext uri="{FF2B5EF4-FFF2-40B4-BE49-F238E27FC236}">
              <a16:creationId xmlns:a16="http://schemas.microsoft.com/office/drawing/2014/main" id="{688A6953-EC3B-4811-9098-2AECDC9CF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39" name="Picture 1763" descr="spacer">
          <a:extLst>
            <a:ext uri="{FF2B5EF4-FFF2-40B4-BE49-F238E27FC236}">
              <a16:creationId xmlns:a16="http://schemas.microsoft.com/office/drawing/2014/main" id="{EBE3FE45-B488-4A26-ABDE-FBD4E98E7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0" name="Picture 1764" descr="spacer">
          <a:extLst>
            <a:ext uri="{FF2B5EF4-FFF2-40B4-BE49-F238E27FC236}">
              <a16:creationId xmlns:a16="http://schemas.microsoft.com/office/drawing/2014/main" id="{FA9A0986-1883-43AF-8DF2-B1F277D40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1" name="Picture 1765" descr="spacer">
          <a:extLst>
            <a:ext uri="{FF2B5EF4-FFF2-40B4-BE49-F238E27FC236}">
              <a16:creationId xmlns:a16="http://schemas.microsoft.com/office/drawing/2014/main" id="{531587F5-A81B-400A-8B62-9A5A6060C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2" name="Picture 7919" descr="spacer">
          <a:extLst>
            <a:ext uri="{FF2B5EF4-FFF2-40B4-BE49-F238E27FC236}">
              <a16:creationId xmlns:a16="http://schemas.microsoft.com/office/drawing/2014/main" id="{469A6E5C-6BC2-4FEC-9EFA-B4E663F82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3" name="Picture 7920" descr="spacer">
          <a:extLst>
            <a:ext uri="{FF2B5EF4-FFF2-40B4-BE49-F238E27FC236}">
              <a16:creationId xmlns:a16="http://schemas.microsoft.com/office/drawing/2014/main" id="{EBE43F1A-2331-4934-9873-BABB91E9B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4" name="Picture 7921" descr="spacer">
          <a:extLst>
            <a:ext uri="{FF2B5EF4-FFF2-40B4-BE49-F238E27FC236}">
              <a16:creationId xmlns:a16="http://schemas.microsoft.com/office/drawing/2014/main" id="{1E379F87-6CAA-4DC6-98F5-C38B8AC59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5" name="Picture 7922" descr="spacer">
          <a:extLst>
            <a:ext uri="{FF2B5EF4-FFF2-40B4-BE49-F238E27FC236}">
              <a16:creationId xmlns:a16="http://schemas.microsoft.com/office/drawing/2014/main" id="{9C233728-602A-4277-AE31-3B914ED9B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6" name="Picture 7923" descr="spacer">
          <a:extLst>
            <a:ext uri="{FF2B5EF4-FFF2-40B4-BE49-F238E27FC236}">
              <a16:creationId xmlns:a16="http://schemas.microsoft.com/office/drawing/2014/main" id="{6A879FCF-4748-407D-AE07-696E1333A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7" name="Picture 7924" descr="spacer">
          <a:extLst>
            <a:ext uri="{FF2B5EF4-FFF2-40B4-BE49-F238E27FC236}">
              <a16:creationId xmlns:a16="http://schemas.microsoft.com/office/drawing/2014/main" id="{BCEEEE38-DC95-4C8E-B98A-9BDD36C77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8" name="Picture 1252" descr="spacer">
          <a:extLst>
            <a:ext uri="{FF2B5EF4-FFF2-40B4-BE49-F238E27FC236}">
              <a16:creationId xmlns:a16="http://schemas.microsoft.com/office/drawing/2014/main" id="{14316B59-1B6E-4858-BD82-90642C427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49" name="Picture 1253" descr="spacer">
          <a:extLst>
            <a:ext uri="{FF2B5EF4-FFF2-40B4-BE49-F238E27FC236}">
              <a16:creationId xmlns:a16="http://schemas.microsoft.com/office/drawing/2014/main" id="{F738CD2A-DA18-426E-B9A2-FD194E079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0" name="Picture 1406" descr="spacer">
          <a:extLst>
            <a:ext uri="{FF2B5EF4-FFF2-40B4-BE49-F238E27FC236}">
              <a16:creationId xmlns:a16="http://schemas.microsoft.com/office/drawing/2014/main" id="{26A45D1E-DD96-4F0A-B3C9-1BED950B4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1" name="Picture 1407" descr="spacer">
          <a:extLst>
            <a:ext uri="{FF2B5EF4-FFF2-40B4-BE49-F238E27FC236}">
              <a16:creationId xmlns:a16="http://schemas.microsoft.com/office/drawing/2014/main" id="{44D46722-61AD-46EB-901B-8DE3AF6F8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2" name="Picture 1418" descr="spacer">
          <a:extLst>
            <a:ext uri="{FF2B5EF4-FFF2-40B4-BE49-F238E27FC236}">
              <a16:creationId xmlns:a16="http://schemas.microsoft.com/office/drawing/2014/main" id="{1EA3D3C7-BE20-4979-9DF6-A6D33DB89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3" name="Picture 1419" descr="spacer">
          <a:extLst>
            <a:ext uri="{FF2B5EF4-FFF2-40B4-BE49-F238E27FC236}">
              <a16:creationId xmlns:a16="http://schemas.microsoft.com/office/drawing/2014/main" id="{9202AC9D-B631-447F-8FB6-4782E819D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4" name="Picture 1750" descr="spacer">
          <a:extLst>
            <a:ext uri="{FF2B5EF4-FFF2-40B4-BE49-F238E27FC236}">
              <a16:creationId xmlns:a16="http://schemas.microsoft.com/office/drawing/2014/main" id="{C76E08C0-241B-4EB1-9EC9-BB650EB8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5" name="Picture 1751" descr="spacer">
          <a:extLst>
            <a:ext uri="{FF2B5EF4-FFF2-40B4-BE49-F238E27FC236}">
              <a16:creationId xmlns:a16="http://schemas.microsoft.com/office/drawing/2014/main" id="{35B10A6C-65E7-4F38-A48A-E95704CD5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6" name="Picture 1752" descr="spacer">
          <a:extLst>
            <a:ext uri="{FF2B5EF4-FFF2-40B4-BE49-F238E27FC236}">
              <a16:creationId xmlns:a16="http://schemas.microsoft.com/office/drawing/2014/main" id="{FA305410-0E48-4319-9057-EAD76EE87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7" name="Picture 1753" descr="spacer">
          <a:extLst>
            <a:ext uri="{FF2B5EF4-FFF2-40B4-BE49-F238E27FC236}">
              <a16:creationId xmlns:a16="http://schemas.microsoft.com/office/drawing/2014/main" id="{B98EFAD1-63C5-4852-9FA7-8354C3836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8" name="Picture 1754" descr="spacer">
          <a:extLst>
            <a:ext uri="{FF2B5EF4-FFF2-40B4-BE49-F238E27FC236}">
              <a16:creationId xmlns:a16="http://schemas.microsoft.com/office/drawing/2014/main" id="{9FF614B5-AF06-4938-89BE-9A2B24B19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59" name="Picture 1755" descr="spacer">
          <a:extLst>
            <a:ext uri="{FF2B5EF4-FFF2-40B4-BE49-F238E27FC236}">
              <a16:creationId xmlns:a16="http://schemas.microsoft.com/office/drawing/2014/main" id="{CDC15B35-2649-46B2-9BEB-657E3300E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0" name="Picture 1756" descr="spacer">
          <a:extLst>
            <a:ext uri="{FF2B5EF4-FFF2-40B4-BE49-F238E27FC236}">
              <a16:creationId xmlns:a16="http://schemas.microsoft.com/office/drawing/2014/main" id="{B0A413F4-40C6-497F-AE98-8E68D8ECC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1" name="Picture 1757" descr="spacer">
          <a:extLst>
            <a:ext uri="{FF2B5EF4-FFF2-40B4-BE49-F238E27FC236}">
              <a16:creationId xmlns:a16="http://schemas.microsoft.com/office/drawing/2014/main" id="{6FE42F6A-7054-4B53-8F32-4F2F07F9F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2" name="Picture 1758" descr="spacer">
          <a:extLst>
            <a:ext uri="{FF2B5EF4-FFF2-40B4-BE49-F238E27FC236}">
              <a16:creationId xmlns:a16="http://schemas.microsoft.com/office/drawing/2014/main" id="{0BB51360-EB5F-479E-BFBB-346DE5279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3" name="Picture 1759" descr="spacer">
          <a:extLst>
            <a:ext uri="{FF2B5EF4-FFF2-40B4-BE49-F238E27FC236}">
              <a16:creationId xmlns:a16="http://schemas.microsoft.com/office/drawing/2014/main" id="{0396DE47-354F-41FF-8092-DE7FE37AE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4" name="Picture 1760" descr="spacer">
          <a:extLst>
            <a:ext uri="{FF2B5EF4-FFF2-40B4-BE49-F238E27FC236}">
              <a16:creationId xmlns:a16="http://schemas.microsoft.com/office/drawing/2014/main" id="{47F076B5-DB2D-4251-8F95-5C9BCDAEE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5" name="Picture 1761" descr="spacer">
          <a:extLst>
            <a:ext uri="{FF2B5EF4-FFF2-40B4-BE49-F238E27FC236}">
              <a16:creationId xmlns:a16="http://schemas.microsoft.com/office/drawing/2014/main" id="{1BF0D983-6511-42B2-A7D7-0F18A7AFE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6" name="Picture 1762" descr="spacer">
          <a:extLst>
            <a:ext uri="{FF2B5EF4-FFF2-40B4-BE49-F238E27FC236}">
              <a16:creationId xmlns:a16="http://schemas.microsoft.com/office/drawing/2014/main" id="{97082093-B2C0-4B55-9E60-1AC99400B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7" name="Picture 1763" descr="spacer">
          <a:extLst>
            <a:ext uri="{FF2B5EF4-FFF2-40B4-BE49-F238E27FC236}">
              <a16:creationId xmlns:a16="http://schemas.microsoft.com/office/drawing/2014/main" id="{5719991A-A248-48CD-8903-1BAE51628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8" name="Picture 1764" descr="spacer">
          <a:extLst>
            <a:ext uri="{FF2B5EF4-FFF2-40B4-BE49-F238E27FC236}">
              <a16:creationId xmlns:a16="http://schemas.microsoft.com/office/drawing/2014/main" id="{0BE60DF8-7EF8-463C-AF97-5AB916793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69" name="Picture 1765" descr="spacer">
          <a:extLst>
            <a:ext uri="{FF2B5EF4-FFF2-40B4-BE49-F238E27FC236}">
              <a16:creationId xmlns:a16="http://schemas.microsoft.com/office/drawing/2014/main" id="{16D30085-2DA7-4164-9F8A-524B0A276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0" name="Picture 7919" descr="spacer">
          <a:extLst>
            <a:ext uri="{FF2B5EF4-FFF2-40B4-BE49-F238E27FC236}">
              <a16:creationId xmlns:a16="http://schemas.microsoft.com/office/drawing/2014/main" id="{0F67AACB-5A19-4674-BB40-792A66665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1" name="Picture 7920" descr="spacer">
          <a:extLst>
            <a:ext uri="{FF2B5EF4-FFF2-40B4-BE49-F238E27FC236}">
              <a16:creationId xmlns:a16="http://schemas.microsoft.com/office/drawing/2014/main" id="{3B8FDA59-29B4-44E4-8DFD-7C5A787AA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2" name="Picture 7921" descr="spacer">
          <a:extLst>
            <a:ext uri="{FF2B5EF4-FFF2-40B4-BE49-F238E27FC236}">
              <a16:creationId xmlns:a16="http://schemas.microsoft.com/office/drawing/2014/main" id="{08AAE91E-F31B-4157-8FA3-C4678F194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3" name="Picture 7922" descr="spacer">
          <a:extLst>
            <a:ext uri="{FF2B5EF4-FFF2-40B4-BE49-F238E27FC236}">
              <a16:creationId xmlns:a16="http://schemas.microsoft.com/office/drawing/2014/main" id="{AA7AF212-BA48-4DB0-8D68-9CED9C4BB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4" name="Picture 7923" descr="spacer">
          <a:extLst>
            <a:ext uri="{FF2B5EF4-FFF2-40B4-BE49-F238E27FC236}">
              <a16:creationId xmlns:a16="http://schemas.microsoft.com/office/drawing/2014/main" id="{8D2EC2CC-3ACF-4C8D-8D4D-6016A6E47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5" name="Picture 7924" descr="spacer">
          <a:extLst>
            <a:ext uri="{FF2B5EF4-FFF2-40B4-BE49-F238E27FC236}">
              <a16:creationId xmlns:a16="http://schemas.microsoft.com/office/drawing/2014/main" id="{B15B2990-B121-4D83-A2FB-784E2574B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6" name="Picture 1252" descr="spacer">
          <a:extLst>
            <a:ext uri="{FF2B5EF4-FFF2-40B4-BE49-F238E27FC236}">
              <a16:creationId xmlns:a16="http://schemas.microsoft.com/office/drawing/2014/main" id="{5AF2F9C6-5F4C-4873-BBDC-9354C9129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7" name="Picture 1253" descr="spacer">
          <a:extLst>
            <a:ext uri="{FF2B5EF4-FFF2-40B4-BE49-F238E27FC236}">
              <a16:creationId xmlns:a16="http://schemas.microsoft.com/office/drawing/2014/main" id="{51EF643C-F3AD-4DCA-B938-69DA0398F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8" name="Picture 1406" descr="spacer">
          <a:extLst>
            <a:ext uri="{FF2B5EF4-FFF2-40B4-BE49-F238E27FC236}">
              <a16:creationId xmlns:a16="http://schemas.microsoft.com/office/drawing/2014/main" id="{1AFCF59F-7B63-4DFF-A44F-8BDEC2AE9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79" name="Picture 1407" descr="spacer">
          <a:extLst>
            <a:ext uri="{FF2B5EF4-FFF2-40B4-BE49-F238E27FC236}">
              <a16:creationId xmlns:a16="http://schemas.microsoft.com/office/drawing/2014/main" id="{345F5426-380C-4EB6-A0E9-17A3548EF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0" name="Picture 1418" descr="spacer">
          <a:extLst>
            <a:ext uri="{FF2B5EF4-FFF2-40B4-BE49-F238E27FC236}">
              <a16:creationId xmlns:a16="http://schemas.microsoft.com/office/drawing/2014/main" id="{E6BE7EC3-D3C4-4251-BE8C-08461FC13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1" name="Picture 1419" descr="spacer">
          <a:extLst>
            <a:ext uri="{FF2B5EF4-FFF2-40B4-BE49-F238E27FC236}">
              <a16:creationId xmlns:a16="http://schemas.microsoft.com/office/drawing/2014/main" id="{43AD831C-375E-4E1E-B948-0D59E1747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2" name="Picture 1750" descr="spacer">
          <a:extLst>
            <a:ext uri="{FF2B5EF4-FFF2-40B4-BE49-F238E27FC236}">
              <a16:creationId xmlns:a16="http://schemas.microsoft.com/office/drawing/2014/main" id="{D61DF3FB-4D82-4C60-8FF2-BCE60CF16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3" name="Picture 1751" descr="spacer">
          <a:extLst>
            <a:ext uri="{FF2B5EF4-FFF2-40B4-BE49-F238E27FC236}">
              <a16:creationId xmlns:a16="http://schemas.microsoft.com/office/drawing/2014/main" id="{DFF75055-F6F3-411E-8B7D-D46F0E110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4" name="Picture 1752" descr="spacer">
          <a:extLst>
            <a:ext uri="{FF2B5EF4-FFF2-40B4-BE49-F238E27FC236}">
              <a16:creationId xmlns:a16="http://schemas.microsoft.com/office/drawing/2014/main" id="{6EEB3FD4-1DAD-42A6-AE2F-8FF24C2F4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5" name="Picture 1753" descr="spacer">
          <a:extLst>
            <a:ext uri="{FF2B5EF4-FFF2-40B4-BE49-F238E27FC236}">
              <a16:creationId xmlns:a16="http://schemas.microsoft.com/office/drawing/2014/main" id="{503724D9-AA29-421F-BF94-4601B2F4D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6" name="Picture 1754" descr="spacer">
          <a:extLst>
            <a:ext uri="{FF2B5EF4-FFF2-40B4-BE49-F238E27FC236}">
              <a16:creationId xmlns:a16="http://schemas.microsoft.com/office/drawing/2014/main" id="{965DAC86-1E37-4D16-919C-6F6A2215F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7" name="Picture 1755" descr="spacer">
          <a:extLst>
            <a:ext uri="{FF2B5EF4-FFF2-40B4-BE49-F238E27FC236}">
              <a16:creationId xmlns:a16="http://schemas.microsoft.com/office/drawing/2014/main" id="{BEEF5E02-4C03-44C7-A80F-7BD294C3E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8" name="Picture 1756" descr="spacer">
          <a:extLst>
            <a:ext uri="{FF2B5EF4-FFF2-40B4-BE49-F238E27FC236}">
              <a16:creationId xmlns:a16="http://schemas.microsoft.com/office/drawing/2014/main" id="{9D5EC016-CF25-49C8-937A-41A370C1F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89" name="Picture 1757" descr="spacer">
          <a:extLst>
            <a:ext uri="{FF2B5EF4-FFF2-40B4-BE49-F238E27FC236}">
              <a16:creationId xmlns:a16="http://schemas.microsoft.com/office/drawing/2014/main" id="{B7FF660E-A32C-4112-8D01-332E4FE71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0" name="Picture 1758" descr="spacer">
          <a:extLst>
            <a:ext uri="{FF2B5EF4-FFF2-40B4-BE49-F238E27FC236}">
              <a16:creationId xmlns:a16="http://schemas.microsoft.com/office/drawing/2014/main" id="{0D50F50D-53D1-4745-9B03-C85B05970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1" name="Picture 1759" descr="spacer">
          <a:extLst>
            <a:ext uri="{FF2B5EF4-FFF2-40B4-BE49-F238E27FC236}">
              <a16:creationId xmlns:a16="http://schemas.microsoft.com/office/drawing/2014/main" id="{8F1488DD-2192-45E9-A1B4-347EC9986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2" name="Picture 1760" descr="spacer">
          <a:extLst>
            <a:ext uri="{FF2B5EF4-FFF2-40B4-BE49-F238E27FC236}">
              <a16:creationId xmlns:a16="http://schemas.microsoft.com/office/drawing/2014/main" id="{AACD37D1-E869-4DF2-A4A1-7F5EE446B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3" name="Picture 1761" descr="spacer">
          <a:extLst>
            <a:ext uri="{FF2B5EF4-FFF2-40B4-BE49-F238E27FC236}">
              <a16:creationId xmlns:a16="http://schemas.microsoft.com/office/drawing/2014/main" id="{18036085-F18E-4FF1-A8FB-8E7F26146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4" name="Picture 1762" descr="spacer">
          <a:extLst>
            <a:ext uri="{FF2B5EF4-FFF2-40B4-BE49-F238E27FC236}">
              <a16:creationId xmlns:a16="http://schemas.microsoft.com/office/drawing/2014/main" id="{A8A394B3-3D2B-4C37-934E-75F9FB622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5" name="Picture 1763" descr="spacer">
          <a:extLst>
            <a:ext uri="{FF2B5EF4-FFF2-40B4-BE49-F238E27FC236}">
              <a16:creationId xmlns:a16="http://schemas.microsoft.com/office/drawing/2014/main" id="{9330550B-39C5-46A3-AFFA-67601D063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6" name="Picture 1764" descr="spacer">
          <a:extLst>
            <a:ext uri="{FF2B5EF4-FFF2-40B4-BE49-F238E27FC236}">
              <a16:creationId xmlns:a16="http://schemas.microsoft.com/office/drawing/2014/main" id="{2478E9A0-1FF5-4D1F-B534-5571591E4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7" name="Picture 1765" descr="spacer">
          <a:extLst>
            <a:ext uri="{FF2B5EF4-FFF2-40B4-BE49-F238E27FC236}">
              <a16:creationId xmlns:a16="http://schemas.microsoft.com/office/drawing/2014/main" id="{ED8B8657-AB1B-460B-BB75-3CC6CD4D2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8" name="Picture 7919" descr="spacer">
          <a:extLst>
            <a:ext uri="{FF2B5EF4-FFF2-40B4-BE49-F238E27FC236}">
              <a16:creationId xmlns:a16="http://schemas.microsoft.com/office/drawing/2014/main" id="{2AA99D38-7909-473C-A3E8-2D96867A4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499" name="Picture 7920" descr="spacer">
          <a:extLst>
            <a:ext uri="{FF2B5EF4-FFF2-40B4-BE49-F238E27FC236}">
              <a16:creationId xmlns:a16="http://schemas.microsoft.com/office/drawing/2014/main" id="{D5D040F1-E7A6-435C-A660-6D2FF7FDC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0" name="Picture 7921" descr="spacer">
          <a:extLst>
            <a:ext uri="{FF2B5EF4-FFF2-40B4-BE49-F238E27FC236}">
              <a16:creationId xmlns:a16="http://schemas.microsoft.com/office/drawing/2014/main" id="{2CC89B25-4DF3-4D18-8340-27F74390E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1" name="Picture 7922" descr="spacer">
          <a:extLst>
            <a:ext uri="{FF2B5EF4-FFF2-40B4-BE49-F238E27FC236}">
              <a16:creationId xmlns:a16="http://schemas.microsoft.com/office/drawing/2014/main" id="{49DA222F-E7F7-461D-B068-52842DDA2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2" name="Picture 7923" descr="spacer">
          <a:extLst>
            <a:ext uri="{FF2B5EF4-FFF2-40B4-BE49-F238E27FC236}">
              <a16:creationId xmlns:a16="http://schemas.microsoft.com/office/drawing/2014/main" id="{8F1808B5-7F89-42C6-9273-9EF1C8ADA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3" name="Picture 7924" descr="spacer">
          <a:extLst>
            <a:ext uri="{FF2B5EF4-FFF2-40B4-BE49-F238E27FC236}">
              <a16:creationId xmlns:a16="http://schemas.microsoft.com/office/drawing/2014/main" id="{167A0F9D-C61C-47D6-96BD-5A5ED23F4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4" name="Picture 1252" descr="spacer">
          <a:extLst>
            <a:ext uri="{FF2B5EF4-FFF2-40B4-BE49-F238E27FC236}">
              <a16:creationId xmlns:a16="http://schemas.microsoft.com/office/drawing/2014/main" id="{D84F6F5C-E7E9-4F19-96AC-7905EB848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5" name="Picture 1253" descr="spacer">
          <a:extLst>
            <a:ext uri="{FF2B5EF4-FFF2-40B4-BE49-F238E27FC236}">
              <a16:creationId xmlns:a16="http://schemas.microsoft.com/office/drawing/2014/main" id="{0ADAB28E-36CE-4C0B-8723-4F2905EF0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6" name="Picture 1406" descr="spacer">
          <a:extLst>
            <a:ext uri="{FF2B5EF4-FFF2-40B4-BE49-F238E27FC236}">
              <a16:creationId xmlns:a16="http://schemas.microsoft.com/office/drawing/2014/main" id="{C82403A4-EAFA-47CA-8D4A-2F3844AE7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7" name="Picture 1407" descr="spacer">
          <a:extLst>
            <a:ext uri="{FF2B5EF4-FFF2-40B4-BE49-F238E27FC236}">
              <a16:creationId xmlns:a16="http://schemas.microsoft.com/office/drawing/2014/main" id="{AB3886A2-47C1-4D82-8148-001529970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8" name="Picture 1418" descr="spacer">
          <a:extLst>
            <a:ext uri="{FF2B5EF4-FFF2-40B4-BE49-F238E27FC236}">
              <a16:creationId xmlns:a16="http://schemas.microsoft.com/office/drawing/2014/main" id="{9C8ED448-BDE5-43DB-9A9E-286EEF32D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09" name="Picture 1419" descr="spacer">
          <a:extLst>
            <a:ext uri="{FF2B5EF4-FFF2-40B4-BE49-F238E27FC236}">
              <a16:creationId xmlns:a16="http://schemas.microsoft.com/office/drawing/2014/main" id="{364303B9-C75F-48DC-95A1-DE1786702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0" name="Picture 1750" descr="spacer">
          <a:extLst>
            <a:ext uri="{FF2B5EF4-FFF2-40B4-BE49-F238E27FC236}">
              <a16:creationId xmlns:a16="http://schemas.microsoft.com/office/drawing/2014/main" id="{522DBFE1-921C-4B70-9083-43E1940EF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1" name="Picture 1751" descr="spacer">
          <a:extLst>
            <a:ext uri="{FF2B5EF4-FFF2-40B4-BE49-F238E27FC236}">
              <a16:creationId xmlns:a16="http://schemas.microsoft.com/office/drawing/2014/main" id="{757DA66D-64FB-4759-9220-8CDD9DF94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2" name="Picture 1752" descr="spacer">
          <a:extLst>
            <a:ext uri="{FF2B5EF4-FFF2-40B4-BE49-F238E27FC236}">
              <a16:creationId xmlns:a16="http://schemas.microsoft.com/office/drawing/2014/main" id="{2C1F88B9-C365-4666-BDFC-D85F9A764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3" name="Picture 1753" descr="spacer">
          <a:extLst>
            <a:ext uri="{FF2B5EF4-FFF2-40B4-BE49-F238E27FC236}">
              <a16:creationId xmlns:a16="http://schemas.microsoft.com/office/drawing/2014/main" id="{CED57F86-9609-4F06-8068-F7A11A52D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4" name="Picture 1754" descr="spacer">
          <a:extLst>
            <a:ext uri="{FF2B5EF4-FFF2-40B4-BE49-F238E27FC236}">
              <a16:creationId xmlns:a16="http://schemas.microsoft.com/office/drawing/2014/main" id="{2F5D3B33-22FA-4971-AA65-001EDC30C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5" name="Picture 1755" descr="spacer">
          <a:extLst>
            <a:ext uri="{FF2B5EF4-FFF2-40B4-BE49-F238E27FC236}">
              <a16:creationId xmlns:a16="http://schemas.microsoft.com/office/drawing/2014/main" id="{09EDA153-6E32-47C7-A0F9-DC72ADC76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6" name="Picture 1756" descr="spacer">
          <a:extLst>
            <a:ext uri="{FF2B5EF4-FFF2-40B4-BE49-F238E27FC236}">
              <a16:creationId xmlns:a16="http://schemas.microsoft.com/office/drawing/2014/main" id="{D8D9D52D-83D0-4D49-9A3C-B442E7FAB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7" name="Picture 1757" descr="spacer">
          <a:extLst>
            <a:ext uri="{FF2B5EF4-FFF2-40B4-BE49-F238E27FC236}">
              <a16:creationId xmlns:a16="http://schemas.microsoft.com/office/drawing/2014/main" id="{198F72E7-A5E2-4D94-974B-D9A0D1702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8" name="Picture 1758" descr="spacer">
          <a:extLst>
            <a:ext uri="{FF2B5EF4-FFF2-40B4-BE49-F238E27FC236}">
              <a16:creationId xmlns:a16="http://schemas.microsoft.com/office/drawing/2014/main" id="{D6A540A1-5312-422F-AB90-E055FF52E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19" name="Picture 1759" descr="spacer">
          <a:extLst>
            <a:ext uri="{FF2B5EF4-FFF2-40B4-BE49-F238E27FC236}">
              <a16:creationId xmlns:a16="http://schemas.microsoft.com/office/drawing/2014/main" id="{DCA11AB1-C00A-4928-822B-F54CA6BFE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0" name="Picture 1760" descr="spacer">
          <a:extLst>
            <a:ext uri="{FF2B5EF4-FFF2-40B4-BE49-F238E27FC236}">
              <a16:creationId xmlns:a16="http://schemas.microsoft.com/office/drawing/2014/main" id="{61522D3F-CCD8-49C6-A10B-DE23DDEDB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1" name="Picture 1761" descr="spacer">
          <a:extLst>
            <a:ext uri="{FF2B5EF4-FFF2-40B4-BE49-F238E27FC236}">
              <a16:creationId xmlns:a16="http://schemas.microsoft.com/office/drawing/2014/main" id="{E2C6A898-D185-4196-8387-B4F53E9D4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2" name="Picture 1762" descr="spacer">
          <a:extLst>
            <a:ext uri="{FF2B5EF4-FFF2-40B4-BE49-F238E27FC236}">
              <a16:creationId xmlns:a16="http://schemas.microsoft.com/office/drawing/2014/main" id="{C4FBD926-2C8B-4C81-87ED-353E5A3ED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3" name="Picture 1763" descr="spacer">
          <a:extLst>
            <a:ext uri="{FF2B5EF4-FFF2-40B4-BE49-F238E27FC236}">
              <a16:creationId xmlns:a16="http://schemas.microsoft.com/office/drawing/2014/main" id="{DB595F88-8100-461D-8A5C-3C7E2B3D9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4" name="Picture 1764" descr="spacer">
          <a:extLst>
            <a:ext uri="{FF2B5EF4-FFF2-40B4-BE49-F238E27FC236}">
              <a16:creationId xmlns:a16="http://schemas.microsoft.com/office/drawing/2014/main" id="{70E4D311-328D-486E-8FCC-0831A1430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5" name="Picture 1765" descr="spacer">
          <a:extLst>
            <a:ext uri="{FF2B5EF4-FFF2-40B4-BE49-F238E27FC236}">
              <a16:creationId xmlns:a16="http://schemas.microsoft.com/office/drawing/2014/main" id="{DA17F5E2-0AD6-4C2F-BB8E-FB792F447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6" name="Picture 7919" descr="spacer">
          <a:extLst>
            <a:ext uri="{FF2B5EF4-FFF2-40B4-BE49-F238E27FC236}">
              <a16:creationId xmlns:a16="http://schemas.microsoft.com/office/drawing/2014/main" id="{AD91962C-1CA5-4E17-A0FA-347B0C9F9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7" name="Picture 7920" descr="spacer">
          <a:extLst>
            <a:ext uri="{FF2B5EF4-FFF2-40B4-BE49-F238E27FC236}">
              <a16:creationId xmlns:a16="http://schemas.microsoft.com/office/drawing/2014/main" id="{5AA0FA4C-F431-40F5-80D2-1DE82E847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8" name="Picture 7921" descr="spacer">
          <a:extLst>
            <a:ext uri="{FF2B5EF4-FFF2-40B4-BE49-F238E27FC236}">
              <a16:creationId xmlns:a16="http://schemas.microsoft.com/office/drawing/2014/main" id="{2C260FB4-337C-40D9-A1EA-43506E5D1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29" name="Picture 7922" descr="spacer">
          <a:extLst>
            <a:ext uri="{FF2B5EF4-FFF2-40B4-BE49-F238E27FC236}">
              <a16:creationId xmlns:a16="http://schemas.microsoft.com/office/drawing/2014/main" id="{9BC695E9-5337-42F5-84AA-3BEABB096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0" name="Picture 7923" descr="spacer">
          <a:extLst>
            <a:ext uri="{FF2B5EF4-FFF2-40B4-BE49-F238E27FC236}">
              <a16:creationId xmlns:a16="http://schemas.microsoft.com/office/drawing/2014/main" id="{B249AA65-412C-400F-B6E2-083799A17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1" name="Picture 7924" descr="spacer">
          <a:extLst>
            <a:ext uri="{FF2B5EF4-FFF2-40B4-BE49-F238E27FC236}">
              <a16:creationId xmlns:a16="http://schemas.microsoft.com/office/drawing/2014/main" id="{1DE4A4B2-C81C-44E6-AEE0-C785BCE62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2" name="Picture 1252" descr="spacer">
          <a:extLst>
            <a:ext uri="{FF2B5EF4-FFF2-40B4-BE49-F238E27FC236}">
              <a16:creationId xmlns:a16="http://schemas.microsoft.com/office/drawing/2014/main" id="{8B179BFD-63E6-44EE-BD2F-C411F927E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3" name="Picture 1253" descr="spacer">
          <a:extLst>
            <a:ext uri="{FF2B5EF4-FFF2-40B4-BE49-F238E27FC236}">
              <a16:creationId xmlns:a16="http://schemas.microsoft.com/office/drawing/2014/main" id="{6F962F47-1083-4406-988D-B19C8BD61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2504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4" name="Picture 1406" descr="spacer">
          <a:extLst>
            <a:ext uri="{FF2B5EF4-FFF2-40B4-BE49-F238E27FC236}">
              <a16:creationId xmlns:a16="http://schemas.microsoft.com/office/drawing/2014/main" id="{62023C60-FF3D-48A5-8FFD-91E59C9C1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5" name="Picture 1407" descr="spacer">
          <a:extLst>
            <a:ext uri="{FF2B5EF4-FFF2-40B4-BE49-F238E27FC236}">
              <a16:creationId xmlns:a16="http://schemas.microsoft.com/office/drawing/2014/main" id="{5695A097-B00E-45E3-A6CC-F70BAED8E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6" name="Picture 1418" descr="spacer">
          <a:extLst>
            <a:ext uri="{FF2B5EF4-FFF2-40B4-BE49-F238E27FC236}">
              <a16:creationId xmlns:a16="http://schemas.microsoft.com/office/drawing/2014/main" id="{598C392A-56C5-42CB-B7B9-641C1503E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7" name="Picture 1419" descr="spacer">
          <a:extLst>
            <a:ext uri="{FF2B5EF4-FFF2-40B4-BE49-F238E27FC236}">
              <a16:creationId xmlns:a16="http://schemas.microsoft.com/office/drawing/2014/main" id="{77973DE3-D422-4874-9AC5-B625AB8C8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8" name="Picture 1750" descr="spacer">
          <a:extLst>
            <a:ext uri="{FF2B5EF4-FFF2-40B4-BE49-F238E27FC236}">
              <a16:creationId xmlns:a16="http://schemas.microsoft.com/office/drawing/2014/main" id="{BCED93A8-97DD-4CEC-9B4E-E020DEA15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39" name="Picture 1751" descr="spacer">
          <a:extLst>
            <a:ext uri="{FF2B5EF4-FFF2-40B4-BE49-F238E27FC236}">
              <a16:creationId xmlns:a16="http://schemas.microsoft.com/office/drawing/2014/main" id="{F2AE362A-7456-41B1-AF64-C13E7D223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0" name="Picture 1752" descr="spacer">
          <a:extLst>
            <a:ext uri="{FF2B5EF4-FFF2-40B4-BE49-F238E27FC236}">
              <a16:creationId xmlns:a16="http://schemas.microsoft.com/office/drawing/2014/main" id="{D35B2B23-588A-488C-BC95-376E74DEB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1" name="Picture 1753" descr="spacer">
          <a:extLst>
            <a:ext uri="{FF2B5EF4-FFF2-40B4-BE49-F238E27FC236}">
              <a16:creationId xmlns:a16="http://schemas.microsoft.com/office/drawing/2014/main" id="{51D5D224-C172-4D25-A465-C1AA7B73C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2" name="Picture 1754" descr="spacer">
          <a:extLst>
            <a:ext uri="{FF2B5EF4-FFF2-40B4-BE49-F238E27FC236}">
              <a16:creationId xmlns:a16="http://schemas.microsoft.com/office/drawing/2014/main" id="{B6B4CE0D-447A-4579-9543-FBBC6F70A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3" name="Picture 1755" descr="spacer">
          <a:extLst>
            <a:ext uri="{FF2B5EF4-FFF2-40B4-BE49-F238E27FC236}">
              <a16:creationId xmlns:a16="http://schemas.microsoft.com/office/drawing/2014/main" id="{7E862ECF-A1CE-4783-8B07-4F5DF31AD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4" name="Picture 1756" descr="spacer">
          <a:extLst>
            <a:ext uri="{FF2B5EF4-FFF2-40B4-BE49-F238E27FC236}">
              <a16:creationId xmlns:a16="http://schemas.microsoft.com/office/drawing/2014/main" id="{EC6FAD5F-F355-43F9-BE25-799D6020F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5" name="Picture 1757" descr="spacer">
          <a:extLst>
            <a:ext uri="{FF2B5EF4-FFF2-40B4-BE49-F238E27FC236}">
              <a16:creationId xmlns:a16="http://schemas.microsoft.com/office/drawing/2014/main" id="{5EA3B084-68C7-473E-BD5E-9D1F203A1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6" name="Picture 1758" descr="spacer">
          <a:extLst>
            <a:ext uri="{FF2B5EF4-FFF2-40B4-BE49-F238E27FC236}">
              <a16:creationId xmlns:a16="http://schemas.microsoft.com/office/drawing/2014/main" id="{DF151A70-B84A-4EFE-B56C-743C98605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7" name="Picture 1759" descr="spacer">
          <a:extLst>
            <a:ext uri="{FF2B5EF4-FFF2-40B4-BE49-F238E27FC236}">
              <a16:creationId xmlns:a16="http://schemas.microsoft.com/office/drawing/2014/main" id="{85D1220C-DD59-4C71-892E-C114071EB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8" name="Picture 1760" descr="spacer">
          <a:extLst>
            <a:ext uri="{FF2B5EF4-FFF2-40B4-BE49-F238E27FC236}">
              <a16:creationId xmlns:a16="http://schemas.microsoft.com/office/drawing/2014/main" id="{6256C5D1-83B9-48BB-80B9-5EFB3CD2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49" name="Picture 1761" descr="spacer">
          <a:extLst>
            <a:ext uri="{FF2B5EF4-FFF2-40B4-BE49-F238E27FC236}">
              <a16:creationId xmlns:a16="http://schemas.microsoft.com/office/drawing/2014/main" id="{C317622B-D631-4BE7-94CB-791B603EA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0" name="Picture 1762" descr="spacer">
          <a:extLst>
            <a:ext uri="{FF2B5EF4-FFF2-40B4-BE49-F238E27FC236}">
              <a16:creationId xmlns:a16="http://schemas.microsoft.com/office/drawing/2014/main" id="{5707F46D-FF5E-412E-8F8C-2182FA930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1" name="Picture 1763" descr="spacer">
          <a:extLst>
            <a:ext uri="{FF2B5EF4-FFF2-40B4-BE49-F238E27FC236}">
              <a16:creationId xmlns:a16="http://schemas.microsoft.com/office/drawing/2014/main" id="{6749F92E-2955-461B-A46F-7487E12E0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2" name="Picture 1764" descr="spacer">
          <a:extLst>
            <a:ext uri="{FF2B5EF4-FFF2-40B4-BE49-F238E27FC236}">
              <a16:creationId xmlns:a16="http://schemas.microsoft.com/office/drawing/2014/main" id="{70BE0339-F64D-40B8-9463-7B01B4289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3" name="Picture 1765" descr="spacer">
          <a:extLst>
            <a:ext uri="{FF2B5EF4-FFF2-40B4-BE49-F238E27FC236}">
              <a16:creationId xmlns:a16="http://schemas.microsoft.com/office/drawing/2014/main" id="{B5BD2E6F-F819-4626-B45A-3CAE5635F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4" name="Picture 7919" descr="spacer">
          <a:extLst>
            <a:ext uri="{FF2B5EF4-FFF2-40B4-BE49-F238E27FC236}">
              <a16:creationId xmlns:a16="http://schemas.microsoft.com/office/drawing/2014/main" id="{1F164AFA-3985-4A08-986D-4729D06B4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5" name="Picture 7920" descr="spacer">
          <a:extLst>
            <a:ext uri="{FF2B5EF4-FFF2-40B4-BE49-F238E27FC236}">
              <a16:creationId xmlns:a16="http://schemas.microsoft.com/office/drawing/2014/main" id="{D50CA501-5DB9-4975-B9F9-3BE9225A7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6" name="Picture 7921" descr="spacer">
          <a:extLst>
            <a:ext uri="{FF2B5EF4-FFF2-40B4-BE49-F238E27FC236}">
              <a16:creationId xmlns:a16="http://schemas.microsoft.com/office/drawing/2014/main" id="{D9A8993A-A3EA-400E-9F57-FE13F3316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7" name="Picture 7922" descr="spacer">
          <a:extLst>
            <a:ext uri="{FF2B5EF4-FFF2-40B4-BE49-F238E27FC236}">
              <a16:creationId xmlns:a16="http://schemas.microsoft.com/office/drawing/2014/main" id="{EE0A644A-50E8-4A2B-A963-6831FF154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8" name="Picture 7923" descr="spacer">
          <a:extLst>
            <a:ext uri="{FF2B5EF4-FFF2-40B4-BE49-F238E27FC236}">
              <a16:creationId xmlns:a16="http://schemas.microsoft.com/office/drawing/2014/main" id="{B2D15458-76DF-4B50-BE0F-CFBE53ADE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59" name="Picture 7924" descr="spacer">
          <a:extLst>
            <a:ext uri="{FF2B5EF4-FFF2-40B4-BE49-F238E27FC236}">
              <a16:creationId xmlns:a16="http://schemas.microsoft.com/office/drawing/2014/main" id="{6FC60DB4-B418-49B1-9DC8-E39DAA0DF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0" name="Picture 1252" descr="spacer">
          <a:extLst>
            <a:ext uri="{FF2B5EF4-FFF2-40B4-BE49-F238E27FC236}">
              <a16:creationId xmlns:a16="http://schemas.microsoft.com/office/drawing/2014/main" id="{AB94A10D-16BD-4FD6-8C5C-F4F4134AD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1" name="Picture 1253" descr="spacer">
          <a:extLst>
            <a:ext uri="{FF2B5EF4-FFF2-40B4-BE49-F238E27FC236}">
              <a16:creationId xmlns:a16="http://schemas.microsoft.com/office/drawing/2014/main" id="{C5D442D3-F1F5-4918-A18B-672912311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2" name="Picture 1406" descr="spacer">
          <a:extLst>
            <a:ext uri="{FF2B5EF4-FFF2-40B4-BE49-F238E27FC236}">
              <a16:creationId xmlns:a16="http://schemas.microsoft.com/office/drawing/2014/main" id="{4ADE4589-DF61-4813-8903-E07909F6A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3" name="Picture 1407" descr="spacer">
          <a:extLst>
            <a:ext uri="{FF2B5EF4-FFF2-40B4-BE49-F238E27FC236}">
              <a16:creationId xmlns:a16="http://schemas.microsoft.com/office/drawing/2014/main" id="{BDA3C5FA-E391-4AA6-9859-A76A22009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4" name="Picture 1418" descr="spacer">
          <a:extLst>
            <a:ext uri="{FF2B5EF4-FFF2-40B4-BE49-F238E27FC236}">
              <a16:creationId xmlns:a16="http://schemas.microsoft.com/office/drawing/2014/main" id="{F5D12EFA-C887-4BD9-95FA-77CAF2A27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5" name="Picture 1419" descr="spacer">
          <a:extLst>
            <a:ext uri="{FF2B5EF4-FFF2-40B4-BE49-F238E27FC236}">
              <a16:creationId xmlns:a16="http://schemas.microsoft.com/office/drawing/2014/main" id="{5CE27C20-F306-428F-83D0-98D72DE15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6" name="Picture 1750" descr="spacer">
          <a:extLst>
            <a:ext uri="{FF2B5EF4-FFF2-40B4-BE49-F238E27FC236}">
              <a16:creationId xmlns:a16="http://schemas.microsoft.com/office/drawing/2014/main" id="{8F8F0C9E-DA65-4490-BDB1-01CFE843F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7" name="Picture 1751" descr="spacer">
          <a:extLst>
            <a:ext uri="{FF2B5EF4-FFF2-40B4-BE49-F238E27FC236}">
              <a16:creationId xmlns:a16="http://schemas.microsoft.com/office/drawing/2014/main" id="{7E1ECF68-92D0-434B-A51B-16FADD8CD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8" name="Picture 1752" descr="spacer">
          <a:extLst>
            <a:ext uri="{FF2B5EF4-FFF2-40B4-BE49-F238E27FC236}">
              <a16:creationId xmlns:a16="http://schemas.microsoft.com/office/drawing/2014/main" id="{EFB1507C-8C3F-4CB5-9935-6EADD1A2E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69" name="Picture 1753" descr="spacer">
          <a:extLst>
            <a:ext uri="{FF2B5EF4-FFF2-40B4-BE49-F238E27FC236}">
              <a16:creationId xmlns:a16="http://schemas.microsoft.com/office/drawing/2014/main" id="{B3777506-17D3-4B8D-92CC-9ACF93316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0" name="Picture 1754" descr="spacer">
          <a:extLst>
            <a:ext uri="{FF2B5EF4-FFF2-40B4-BE49-F238E27FC236}">
              <a16:creationId xmlns:a16="http://schemas.microsoft.com/office/drawing/2014/main" id="{ADACDFE7-B8BF-4095-A0A6-0A8CE1D03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1" name="Picture 1755" descr="spacer">
          <a:extLst>
            <a:ext uri="{FF2B5EF4-FFF2-40B4-BE49-F238E27FC236}">
              <a16:creationId xmlns:a16="http://schemas.microsoft.com/office/drawing/2014/main" id="{30A2AC0E-7F22-41D0-8203-87B8C35D8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2" name="Picture 1756" descr="spacer">
          <a:extLst>
            <a:ext uri="{FF2B5EF4-FFF2-40B4-BE49-F238E27FC236}">
              <a16:creationId xmlns:a16="http://schemas.microsoft.com/office/drawing/2014/main" id="{D786C8FD-9BB9-4914-8E62-21455D9DE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3" name="Picture 1757" descr="spacer">
          <a:extLst>
            <a:ext uri="{FF2B5EF4-FFF2-40B4-BE49-F238E27FC236}">
              <a16:creationId xmlns:a16="http://schemas.microsoft.com/office/drawing/2014/main" id="{B3EFF44A-BB99-4673-AD1B-D65EC7DE8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4" name="Picture 1758" descr="spacer">
          <a:extLst>
            <a:ext uri="{FF2B5EF4-FFF2-40B4-BE49-F238E27FC236}">
              <a16:creationId xmlns:a16="http://schemas.microsoft.com/office/drawing/2014/main" id="{A04743FD-AD10-4AF4-BAB6-DB2410279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5" name="Picture 1759" descr="spacer">
          <a:extLst>
            <a:ext uri="{FF2B5EF4-FFF2-40B4-BE49-F238E27FC236}">
              <a16:creationId xmlns:a16="http://schemas.microsoft.com/office/drawing/2014/main" id="{C97C0C36-8CC8-4AF5-8F6B-E4705A729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6" name="Picture 1760" descr="spacer">
          <a:extLst>
            <a:ext uri="{FF2B5EF4-FFF2-40B4-BE49-F238E27FC236}">
              <a16:creationId xmlns:a16="http://schemas.microsoft.com/office/drawing/2014/main" id="{1350BC93-1D17-4894-94B5-BC1818FCA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7" name="Picture 1761" descr="spacer">
          <a:extLst>
            <a:ext uri="{FF2B5EF4-FFF2-40B4-BE49-F238E27FC236}">
              <a16:creationId xmlns:a16="http://schemas.microsoft.com/office/drawing/2014/main" id="{153741E0-9B44-4571-8E2B-AE6D6B490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8" name="Picture 1762" descr="spacer">
          <a:extLst>
            <a:ext uri="{FF2B5EF4-FFF2-40B4-BE49-F238E27FC236}">
              <a16:creationId xmlns:a16="http://schemas.microsoft.com/office/drawing/2014/main" id="{E8652BCC-39B2-4648-8DD7-1397A34C0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79" name="Picture 1763" descr="spacer">
          <a:extLst>
            <a:ext uri="{FF2B5EF4-FFF2-40B4-BE49-F238E27FC236}">
              <a16:creationId xmlns:a16="http://schemas.microsoft.com/office/drawing/2014/main" id="{6D8A5EF4-6CB1-41C5-8866-B546D7D05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0" name="Picture 1764" descr="spacer">
          <a:extLst>
            <a:ext uri="{FF2B5EF4-FFF2-40B4-BE49-F238E27FC236}">
              <a16:creationId xmlns:a16="http://schemas.microsoft.com/office/drawing/2014/main" id="{A6D56919-ADC7-4260-A3D5-83FF42243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1" name="Picture 1765" descr="spacer">
          <a:extLst>
            <a:ext uri="{FF2B5EF4-FFF2-40B4-BE49-F238E27FC236}">
              <a16:creationId xmlns:a16="http://schemas.microsoft.com/office/drawing/2014/main" id="{C83CAE2C-0D3A-45A2-935D-CBC0A9EBF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2" name="Picture 7919" descr="spacer">
          <a:extLst>
            <a:ext uri="{FF2B5EF4-FFF2-40B4-BE49-F238E27FC236}">
              <a16:creationId xmlns:a16="http://schemas.microsoft.com/office/drawing/2014/main" id="{F5A5CC25-00B0-496A-95A2-93EAF4DA8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3" name="Picture 7920" descr="spacer">
          <a:extLst>
            <a:ext uri="{FF2B5EF4-FFF2-40B4-BE49-F238E27FC236}">
              <a16:creationId xmlns:a16="http://schemas.microsoft.com/office/drawing/2014/main" id="{D0E2A426-3BE0-43FC-B4A8-0F9F04E4C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4" name="Picture 7921" descr="spacer">
          <a:extLst>
            <a:ext uri="{FF2B5EF4-FFF2-40B4-BE49-F238E27FC236}">
              <a16:creationId xmlns:a16="http://schemas.microsoft.com/office/drawing/2014/main" id="{5160012D-48D6-49DC-A7DD-3B252B5DE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5" name="Picture 7922" descr="spacer">
          <a:extLst>
            <a:ext uri="{FF2B5EF4-FFF2-40B4-BE49-F238E27FC236}">
              <a16:creationId xmlns:a16="http://schemas.microsoft.com/office/drawing/2014/main" id="{9CB0EAD6-C011-46A9-855B-06160E7F5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6" name="Picture 7923" descr="spacer">
          <a:extLst>
            <a:ext uri="{FF2B5EF4-FFF2-40B4-BE49-F238E27FC236}">
              <a16:creationId xmlns:a16="http://schemas.microsoft.com/office/drawing/2014/main" id="{37874EAC-EADE-4D30-AA4B-CCA840366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7" name="Picture 7924" descr="spacer">
          <a:extLst>
            <a:ext uri="{FF2B5EF4-FFF2-40B4-BE49-F238E27FC236}">
              <a16:creationId xmlns:a16="http://schemas.microsoft.com/office/drawing/2014/main" id="{20F4FCD2-28DA-4FBD-BC66-BF984423B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8" name="Picture 1252" descr="spacer">
          <a:extLst>
            <a:ext uri="{FF2B5EF4-FFF2-40B4-BE49-F238E27FC236}">
              <a16:creationId xmlns:a16="http://schemas.microsoft.com/office/drawing/2014/main" id="{DEEAC938-2E16-4330-B7B2-F9EB32954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589" name="Picture 1253" descr="spacer">
          <a:extLst>
            <a:ext uri="{FF2B5EF4-FFF2-40B4-BE49-F238E27FC236}">
              <a16:creationId xmlns:a16="http://schemas.microsoft.com/office/drawing/2014/main" id="{4B36641E-6E9B-4F42-A64D-9FFDFA50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9333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0" name="Picture 1406" descr="spacer">
          <a:extLst>
            <a:ext uri="{FF2B5EF4-FFF2-40B4-BE49-F238E27FC236}">
              <a16:creationId xmlns:a16="http://schemas.microsoft.com/office/drawing/2014/main" id="{05CBE153-74A9-4B38-AA94-ED75FC587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1" name="Picture 1407" descr="spacer">
          <a:extLst>
            <a:ext uri="{FF2B5EF4-FFF2-40B4-BE49-F238E27FC236}">
              <a16:creationId xmlns:a16="http://schemas.microsoft.com/office/drawing/2014/main" id="{51E16A85-1747-48BB-8943-B64C4FC79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2" name="Picture 1418" descr="spacer">
          <a:extLst>
            <a:ext uri="{FF2B5EF4-FFF2-40B4-BE49-F238E27FC236}">
              <a16:creationId xmlns:a16="http://schemas.microsoft.com/office/drawing/2014/main" id="{D0D53BE3-73B7-4B53-9B49-A44998644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3" name="Picture 1419" descr="spacer">
          <a:extLst>
            <a:ext uri="{FF2B5EF4-FFF2-40B4-BE49-F238E27FC236}">
              <a16:creationId xmlns:a16="http://schemas.microsoft.com/office/drawing/2014/main" id="{D4FEEF14-168B-490A-8D98-BDAC8DB91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4" name="Picture 1750" descr="spacer">
          <a:extLst>
            <a:ext uri="{FF2B5EF4-FFF2-40B4-BE49-F238E27FC236}">
              <a16:creationId xmlns:a16="http://schemas.microsoft.com/office/drawing/2014/main" id="{1F17609E-4EB7-42A3-9153-B7F6F2AE9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5" name="Picture 1751" descr="spacer">
          <a:extLst>
            <a:ext uri="{FF2B5EF4-FFF2-40B4-BE49-F238E27FC236}">
              <a16:creationId xmlns:a16="http://schemas.microsoft.com/office/drawing/2014/main" id="{8DD2D4F6-3115-4A59-93F2-636EADD47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6" name="Picture 1752" descr="spacer">
          <a:extLst>
            <a:ext uri="{FF2B5EF4-FFF2-40B4-BE49-F238E27FC236}">
              <a16:creationId xmlns:a16="http://schemas.microsoft.com/office/drawing/2014/main" id="{3A0E229B-348B-410D-AC92-7171DD512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7" name="Picture 1753" descr="spacer">
          <a:extLst>
            <a:ext uri="{FF2B5EF4-FFF2-40B4-BE49-F238E27FC236}">
              <a16:creationId xmlns:a16="http://schemas.microsoft.com/office/drawing/2014/main" id="{5B125592-3735-44F5-922C-D048AE4C0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8" name="Picture 1754" descr="spacer">
          <a:extLst>
            <a:ext uri="{FF2B5EF4-FFF2-40B4-BE49-F238E27FC236}">
              <a16:creationId xmlns:a16="http://schemas.microsoft.com/office/drawing/2014/main" id="{313BB133-6548-4A06-8E33-1BE27F96A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599" name="Picture 1755" descr="spacer">
          <a:extLst>
            <a:ext uri="{FF2B5EF4-FFF2-40B4-BE49-F238E27FC236}">
              <a16:creationId xmlns:a16="http://schemas.microsoft.com/office/drawing/2014/main" id="{48D495BB-8907-4BDE-9438-74C46683D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0" name="Picture 1756" descr="spacer">
          <a:extLst>
            <a:ext uri="{FF2B5EF4-FFF2-40B4-BE49-F238E27FC236}">
              <a16:creationId xmlns:a16="http://schemas.microsoft.com/office/drawing/2014/main" id="{378506E6-A26C-4FDB-9D34-95394572F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1" name="Picture 1757" descr="spacer">
          <a:extLst>
            <a:ext uri="{FF2B5EF4-FFF2-40B4-BE49-F238E27FC236}">
              <a16:creationId xmlns:a16="http://schemas.microsoft.com/office/drawing/2014/main" id="{FF98E6E3-DDDE-44D5-BC70-19B959CAB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2" name="Picture 1758" descr="spacer">
          <a:extLst>
            <a:ext uri="{FF2B5EF4-FFF2-40B4-BE49-F238E27FC236}">
              <a16:creationId xmlns:a16="http://schemas.microsoft.com/office/drawing/2014/main" id="{138F4B41-7E0D-4EBD-A82C-495F28BFE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3" name="Picture 1759" descr="spacer">
          <a:extLst>
            <a:ext uri="{FF2B5EF4-FFF2-40B4-BE49-F238E27FC236}">
              <a16:creationId xmlns:a16="http://schemas.microsoft.com/office/drawing/2014/main" id="{CE6F625F-792B-4B1C-92F1-2AC74CB4E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4" name="Picture 1760" descr="spacer">
          <a:extLst>
            <a:ext uri="{FF2B5EF4-FFF2-40B4-BE49-F238E27FC236}">
              <a16:creationId xmlns:a16="http://schemas.microsoft.com/office/drawing/2014/main" id="{081A262F-D986-4BFF-9212-0BBB51C3E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5" name="Picture 1761" descr="spacer">
          <a:extLst>
            <a:ext uri="{FF2B5EF4-FFF2-40B4-BE49-F238E27FC236}">
              <a16:creationId xmlns:a16="http://schemas.microsoft.com/office/drawing/2014/main" id="{DF411782-5D58-41B2-8381-3D32586C1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6" name="Picture 1762" descr="spacer">
          <a:extLst>
            <a:ext uri="{FF2B5EF4-FFF2-40B4-BE49-F238E27FC236}">
              <a16:creationId xmlns:a16="http://schemas.microsoft.com/office/drawing/2014/main" id="{292B38C9-03D8-4B9C-B5A3-14BEC48D1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7" name="Picture 1763" descr="spacer">
          <a:extLst>
            <a:ext uri="{FF2B5EF4-FFF2-40B4-BE49-F238E27FC236}">
              <a16:creationId xmlns:a16="http://schemas.microsoft.com/office/drawing/2014/main" id="{BA95B374-8675-4FB4-8981-194917BD8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8" name="Picture 1764" descr="spacer">
          <a:extLst>
            <a:ext uri="{FF2B5EF4-FFF2-40B4-BE49-F238E27FC236}">
              <a16:creationId xmlns:a16="http://schemas.microsoft.com/office/drawing/2014/main" id="{D12E4297-C734-4A20-A566-37E243743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09" name="Picture 1765" descr="spacer">
          <a:extLst>
            <a:ext uri="{FF2B5EF4-FFF2-40B4-BE49-F238E27FC236}">
              <a16:creationId xmlns:a16="http://schemas.microsoft.com/office/drawing/2014/main" id="{0435A26E-32F1-49E7-BD2A-2AC9A38E4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0" name="Picture 7919" descr="spacer">
          <a:extLst>
            <a:ext uri="{FF2B5EF4-FFF2-40B4-BE49-F238E27FC236}">
              <a16:creationId xmlns:a16="http://schemas.microsoft.com/office/drawing/2014/main" id="{BDCD210D-910F-46B8-8ADA-1CDFCDC99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1" name="Picture 7920" descr="spacer">
          <a:extLst>
            <a:ext uri="{FF2B5EF4-FFF2-40B4-BE49-F238E27FC236}">
              <a16:creationId xmlns:a16="http://schemas.microsoft.com/office/drawing/2014/main" id="{9DB7F515-A6BD-42E9-9739-9AFC47CEA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2" name="Picture 7921" descr="spacer">
          <a:extLst>
            <a:ext uri="{FF2B5EF4-FFF2-40B4-BE49-F238E27FC236}">
              <a16:creationId xmlns:a16="http://schemas.microsoft.com/office/drawing/2014/main" id="{F2E6E9DB-2496-4D8B-883F-F4E108D59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3" name="Picture 7922" descr="spacer">
          <a:extLst>
            <a:ext uri="{FF2B5EF4-FFF2-40B4-BE49-F238E27FC236}">
              <a16:creationId xmlns:a16="http://schemas.microsoft.com/office/drawing/2014/main" id="{6F18E699-D8E3-4B73-8357-9F346CD2B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4" name="Picture 7923" descr="spacer">
          <a:extLst>
            <a:ext uri="{FF2B5EF4-FFF2-40B4-BE49-F238E27FC236}">
              <a16:creationId xmlns:a16="http://schemas.microsoft.com/office/drawing/2014/main" id="{D87240F1-FAA0-4CA9-9BD1-AF91284E7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5" name="Picture 7924" descr="spacer">
          <a:extLst>
            <a:ext uri="{FF2B5EF4-FFF2-40B4-BE49-F238E27FC236}">
              <a16:creationId xmlns:a16="http://schemas.microsoft.com/office/drawing/2014/main" id="{E2195C4A-38BB-4649-9C03-463E1116F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6" name="Picture 1252" descr="spacer">
          <a:extLst>
            <a:ext uri="{FF2B5EF4-FFF2-40B4-BE49-F238E27FC236}">
              <a16:creationId xmlns:a16="http://schemas.microsoft.com/office/drawing/2014/main" id="{7ADE16C0-3781-41AE-9FE1-9DFD031D2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7" name="Picture 1253" descr="spacer">
          <a:extLst>
            <a:ext uri="{FF2B5EF4-FFF2-40B4-BE49-F238E27FC236}">
              <a16:creationId xmlns:a16="http://schemas.microsoft.com/office/drawing/2014/main" id="{87290AB5-4F3F-45E0-A5BF-5B581B584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8" name="Picture 1406" descr="spacer">
          <a:extLst>
            <a:ext uri="{FF2B5EF4-FFF2-40B4-BE49-F238E27FC236}">
              <a16:creationId xmlns:a16="http://schemas.microsoft.com/office/drawing/2014/main" id="{2783CBC2-80F5-4095-B4A8-F6CF8C689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19" name="Picture 1407" descr="spacer">
          <a:extLst>
            <a:ext uri="{FF2B5EF4-FFF2-40B4-BE49-F238E27FC236}">
              <a16:creationId xmlns:a16="http://schemas.microsoft.com/office/drawing/2014/main" id="{3F61A59F-FA8A-4BFF-BCE2-CDF82DD93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0" name="Picture 1418" descr="spacer">
          <a:extLst>
            <a:ext uri="{FF2B5EF4-FFF2-40B4-BE49-F238E27FC236}">
              <a16:creationId xmlns:a16="http://schemas.microsoft.com/office/drawing/2014/main" id="{E0A2A6C9-AB8B-4409-A79C-6798E2534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1" name="Picture 1419" descr="spacer">
          <a:extLst>
            <a:ext uri="{FF2B5EF4-FFF2-40B4-BE49-F238E27FC236}">
              <a16:creationId xmlns:a16="http://schemas.microsoft.com/office/drawing/2014/main" id="{029AF6D4-5F3A-443A-B0F9-FA8B13F1B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2" name="Picture 1750" descr="spacer">
          <a:extLst>
            <a:ext uri="{FF2B5EF4-FFF2-40B4-BE49-F238E27FC236}">
              <a16:creationId xmlns:a16="http://schemas.microsoft.com/office/drawing/2014/main" id="{C7DE1C7B-1ABD-40EB-9611-34EC75022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3" name="Picture 1751" descr="spacer">
          <a:extLst>
            <a:ext uri="{FF2B5EF4-FFF2-40B4-BE49-F238E27FC236}">
              <a16:creationId xmlns:a16="http://schemas.microsoft.com/office/drawing/2014/main" id="{1DDC7924-1865-434A-A716-4E03159A4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4" name="Picture 1752" descr="spacer">
          <a:extLst>
            <a:ext uri="{FF2B5EF4-FFF2-40B4-BE49-F238E27FC236}">
              <a16:creationId xmlns:a16="http://schemas.microsoft.com/office/drawing/2014/main" id="{C64131D6-5A10-4237-A03E-346F901D9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5" name="Picture 1753" descr="spacer">
          <a:extLst>
            <a:ext uri="{FF2B5EF4-FFF2-40B4-BE49-F238E27FC236}">
              <a16:creationId xmlns:a16="http://schemas.microsoft.com/office/drawing/2014/main" id="{FCDFECBA-5E5E-4F2E-B28D-76491AC76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6" name="Picture 1754" descr="spacer">
          <a:extLst>
            <a:ext uri="{FF2B5EF4-FFF2-40B4-BE49-F238E27FC236}">
              <a16:creationId xmlns:a16="http://schemas.microsoft.com/office/drawing/2014/main" id="{D6C162FC-A3A2-4062-928C-2C023CC42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7" name="Picture 1755" descr="spacer">
          <a:extLst>
            <a:ext uri="{FF2B5EF4-FFF2-40B4-BE49-F238E27FC236}">
              <a16:creationId xmlns:a16="http://schemas.microsoft.com/office/drawing/2014/main" id="{5A46D1DD-6482-4462-A615-9988BE7F2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8" name="Picture 1756" descr="spacer">
          <a:extLst>
            <a:ext uri="{FF2B5EF4-FFF2-40B4-BE49-F238E27FC236}">
              <a16:creationId xmlns:a16="http://schemas.microsoft.com/office/drawing/2014/main" id="{7DA090E8-6EC3-419B-BF7B-47F1E1CFB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29" name="Picture 1757" descr="spacer">
          <a:extLst>
            <a:ext uri="{FF2B5EF4-FFF2-40B4-BE49-F238E27FC236}">
              <a16:creationId xmlns:a16="http://schemas.microsoft.com/office/drawing/2014/main" id="{D4928EE6-C844-40B3-B4F4-9CA3AFCB2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0" name="Picture 1758" descr="spacer">
          <a:extLst>
            <a:ext uri="{FF2B5EF4-FFF2-40B4-BE49-F238E27FC236}">
              <a16:creationId xmlns:a16="http://schemas.microsoft.com/office/drawing/2014/main" id="{C3C633F8-4076-4D4A-A586-A0E7506B7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1" name="Picture 1759" descr="spacer">
          <a:extLst>
            <a:ext uri="{FF2B5EF4-FFF2-40B4-BE49-F238E27FC236}">
              <a16:creationId xmlns:a16="http://schemas.microsoft.com/office/drawing/2014/main" id="{3A34C36F-7580-4473-BE5D-489B13A4A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2" name="Picture 1760" descr="spacer">
          <a:extLst>
            <a:ext uri="{FF2B5EF4-FFF2-40B4-BE49-F238E27FC236}">
              <a16:creationId xmlns:a16="http://schemas.microsoft.com/office/drawing/2014/main" id="{24E3087F-F639-4983-81A7-A86FEBC5F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3" name="Picture 1761" descr="spacer">
          <a:extLst>
            <a:ext uri="{FF2B5EF4-FFF2-40B4-BE49-F238E27FC236}">
              <a16:creationId xmlns:a16="http://schemas.microsoft.com/office/drawing/2014/main" id="{2C1CF29C-8DA4-4C47-A343-886E082CA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4" name="Picture 1762" descr="spacer">
          <a:extLst>
            <a:ext uri="{FF2B5EF4-FFF2-40B4-BE49-F238E27FC236}">
              <a16:creationId xmlns:a16="http://schemas.microsoft.com/office/drawing/2014/main" id="{616B53B5-6843-4A9F-AC27-3E26E4777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5" name="Picture 1763" descr="spacer">
          <a:extLst>
            <a:ext uri="{FF2B5EF4-FFF2-40B4-BE49-F238E27FC236}">
              <a16:creationId xmlns:a16="http://schemas.microsoft.com/office/drawing/2014/main" id="{7BCBF7F3-02C9-4AFA-B765-C59660FAC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6" name="Picture 1764" descr="spacer">
          <a:extLst>
            <a:ext uri="{FF2B5EF4-FFF2-40B4-BE49-F238E27FC236}">
              <a16:creationId xmlns:a16="http://schemas.microsoft.com/office/drawing/2014/main" id="{ABCEA653-A440-4C8F-9D13-A67F2E297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7" name="Picture 1765" descr="spacer">
          <a:extLst>
            <a:ext uri="{FF2B5EF4-FFF2-40B4-BE49-F238E27FC236}">
              <a16:creationId xmlns:a16="http://schemas.microsoft.com/office/drawing/2014/main" id="{FAEA819E-F509-441E-97CB-035BB3D7B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8" name="Picture 7919" descr="spacer">
          <a:extLst>
            <a:ext uri="{FF2B5EF4-FFF2-40B4-BE49-F238E27FC236}">
              <a16:creationId xmlns:a16="http://schemas.microsoft.com/office/drawing/2014/main" id="{1634C3B6-43B5-4252-90A0-32EB43EFA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39" name="Picture 7920" descr="spacer">
          <a:extLst>
            <a:ext uri="{FF2B5EF4-FFF2-40B4-BE49-F238E27FC236}">
              <a16:creationId xmlns:a16="http://schemas.microsoft.com/office/drawing/2014/main" id="{5360F5EF-3354-4EF4-B7F4-52A2E2C03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40" name="Picture 7921" descr="spacer">
          <a:extLst>
            <a:ext uri="{FF2B5EF4-FFF2-40B4-BE49-F238E27FC236}">
              <a16:creationId xmlns:a16="http://schemas.microsoft.com/office/drawing/2014/main" id="{BE6C564E-6633-4993-82A0-FFB6BF64E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41" name="Picture 7922" descr="spacer">
          <a:extLst>
            <a:ext uri="{FF2B5EF4-FFF2-40B4-BE49-F238E27FC236}">
              <a16:creationId xmlns:a16="http://schemas.microsoft.com/office/drawing/2014/main" id="{DAFE3999-20F4-42BC-A943-A5826E081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42" name="Picture 7923" descr="spacer">
          <a:extLst>
            <a:ext uri="{FF2B5EF4-FFF2-40B4-BE49-F238E27FC236}">
              <a16:creationId xmlns:a16="http://schemas.microsoft.com/office/drawing/2014/main" id="{9D4AFF7A-0959-482E-8ACD-03E0DBF4F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43" name="Picture 7924" descr="spacer">
          <a:extLst>
            <a:ext uri="{FF2B5EF4-FFF2-40B4-BE49-F238E27FC236}">
              <a16:creationId xmlns:a16="http://schemas.microsoft.com/office/drawing/2014/main" id="{19263395-8B08-4474-95DC-66ADB2CAB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44" name="Picture 1252" descr="spacer">
          <a:extLst>
            <a:ext uri="{FF2B5EF4-FFF2-40B4-BE49-F238E27FC236}">
              <a16:creationId xmlns:a16="http://schemas.microsoft.com/office/drawing/2014/main" id="{547D27DC-276E-48AF-8247-A6F332B03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645" name="Picture 1253" descr="spacer">
          <a:extLst>
            <a:ext uri="{FF2B5EF4-FFF2-40B4-BE49-F238E27FC236}">
              <a16:creationId xmlns:a16="http://schemas.microsoft.com/office/drawing/2014/main" id="{3D09ED83-DF36-4900-B293-CCD31A2B3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46" name="Picture 1406" descr="spacer">
          <a:extLst>
            <a:ext uri="{FF2B5EF4-FFF2-40B4-BE49-F238E27FC236}">
              <a16:creationId xmlns:a16="http://schemas.microsoft.com/office/drawing/2014/main" id="{067C78C0-CCCE-47FA-8D66-2285862BC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47" name="Picture 1407" descr="spacer">
          <a:extLst>
            <a:ext uri="{FF2B5EF4-FFF2-40B4-BE49-F238E27FC236}">
              <a16:creationId xmlns:a16="http://schemas.microsoft.com/office/drawing/2014/main" id="{94BD7038-868B-48EF-8B72-1BF96153A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48" name="Picture 1418" descr="spacer">
          <a:extLst>
            <a:ext uri="{FF2B5EF4-FFF2-40B4-BE49-F238E27FC236}">
              <a16:creationId xmlns:a16="http://schemas.microsoft.com/office/drawing/2014/main" id="{9B481B4C-2C09-4316-A988-8CB4D9BFE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49" name="Picture 1419" descr="spacer">
          <a:extLst>
            <a:ext uri="{FF2B5EF4-FFF2-40B4-BE49-F238E27FC236}">
              <a16:creationId xmlns:a16="http://schemas.microsoft.com/office/drawing/2014/main" id="{50EEF5B1-F5A3-44EB-BB3A-EDDBC2154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0" name="Picture 1750" descr="spacer">
          <a:extLst>
            <a:ext uri="{FF2B5EF4-FFF2-40B4-BE49-F238E27FC236}">
              <a16:creationId xmlns:a16="http://schemas.microsoft.com/office/drawing/2014/main" id="{B7A69CBB-1729-4D61-BFE4-650C3522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1" name="Picture 1751" descr="spacer">
          <a:extLst>
            <a:ext uri="{FF2B5EF4-FFF2-40B4-BE49-F238E27FC236}">
              <a16:creationId xmlns:a16="http://schemas.microsoft.com/office/drawing/2014/main" id="{155373C3-AE8A-418D-AE54-7B1651249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2" name="Picture 1752" descr="spacer">
          <a:extLst>
            <a:ext uri="{FF2B5EF4-FFF2-40B4-BE49-F238E27FC236}">
              <a16:creationId xmlns:a16="http://schemas.microsoft.com/office/drawing/2014/main" id="{F442E721-599F-4142-AFAE-0629C9EEF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3" name="Picture 1753" descr="spacer">
          <a:extLst>
            <a:ext uri="{FF2B5EF4-FFF2-40B4-BE49-F238E27FC236}">
              <a16:creationId xmlns:a16="http://schemas.microsoft.com/office/drawing/2014/main" id="{8CAA59E9-D1B9-4DEB-9B87-2E07FD654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4" name="Picture 1754" descr="spacer">
          <a:extLst>
            <a:ext uri="{FF2B5EF4-FFF2-40B4-BE49-F238E27FC236}">
              <a16:creationId xmlns:a16="http://schemas.microsoft.com/office/drawing/2014/main" id="{DE244687-AC8A-4AAB-A7B6-90ABECED4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5" name="Picture 1755" descr="spacer">
          <a:extLst>
            <a:ext uri="{FF2B5EF4-FFF2-40B4-BE49-F238E27FC236}">
              <a16:creationId xmlns:a16="http://schemas.microsoft.com/office/drawing/2014/main" id="{4EBEB43A-FA3C-4D0F-B8DD-0B18652BA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6" name="Picture 1756" descr="spacer">
          <a:extLst>
            <a:ext uri="{FF2B5EF4-FFF2-40B4-BE49-F238E27FC236}">
              <a16:creationId xmlns:a16="http://schemas.microsoft.com/office/drawing/2014/main" id="{24BB9B81-6C75-4799-80A3-98F658C4F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7" name="Picture 1757" descr="spacer">
          <a:extLst>
            <a:ext uri="{FF2B5EF4-FFF2-40B4-BE49-F238E27FC236}">
              <a16:creationId xmlns:a16="http://schemas.microsoft.com/office/drawing/2014/main" id="{9F385CA9-F67C-40F2-A030-57DCC0323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8" name="Picture 1758" descr="spacer">
          <a:extLst>
            <a:ext uri="{FF2B5EF4-FFF2-40B4-BE49-F238E27FC236}">
              <a16:creationId xmlns:a16="http://schemas.microsoft.com/office/drawing/2014/main" id="{F53E24EA-D852-4447-88D3-D7F17FC43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59" name="Picture 1759" descr="spacer">
          <a:extLst>
            <a:ext uri="{FF2B5EF4-FFF2-40B4-BE49-F238E27FC236}">
              <a16:creationId xmlns:a16="http://schemas.microsoft.com/office/drawing/2014/main" id="{D2D91D67-48D1-43D1-8E04-B8A020AA6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0" name="Picture 1760" descr="spacer">
          <a:extLst>
            <a:ext uri="{FF2B5EF4-FFF2-40B4-BE49-F238E27FC236}">
              <a16:creationId xmlns:a16="http://schemas.microsoft.com/office/drawing/2014/main" id="{76995055-BB21-4E7B-A9D8-FCEA4B1C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1" name="Picture 1761" descr="spacer">
          <a:extLst>
            <a:ext uri="{FF2B5EF4-FFF2-40B4-BE49-F238E27FC236}">
              <a16:creationId xmlns:a16="http://schemas.microsoft.com/office/drawing/2014/main" id="{4A30CCF7-4AD1-4666-BD3F-0AF0BB6C5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2" name="Picture 1762" descr="spacer">
          <a:extLst>
            <a:ext uri="{FF2B5EF4-FFF2-40B4-BE49-F238E27FC236}">
              <a16:creationId xmlns:a16="http://schemas.microsoft.com/office/drawing/2014/main" id="{DD60A3A1-F644-49A6-877B-BD9CF7C77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3" name="Picture 1763" descr="spacer">
          <a:extLst>
            <a:ext uri="{FF2B5EF4-FFF2-40B4-BE49-F238E27FC236}">
              <a16:creationId xmlns:a16="http://schemas.microsoft.com/office/drawing/2014/main" id="{C4B9D055-DE7F-4C24-9006-CF271572E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4" name="Picture 1764" descr="spacer">
          <a:extLst>
            <a:ext uri="{FF2B5EF4-FFF2-40B4-BE49-F238E27FC236}">
              <a16:creationId xmlns:a16="http://schemas.microsoft.com/office/drawing/2014/main" id="{FD0FD6B4-3CFC-4503-85A9-DCD4B84E8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5" name="Picture 1765" descr="spacer">
          <a:extLst>
            <a:ext uri="{FF2B5EF4-FFF2-40B4-BE49-F238E27FC236}">
              <a16:creationId xmlns:a16="http://schemas.microsoft.com/office/drawing/2014/main" id="{581B5B16-2FB8-4F13-B428-255E4DCE2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6" name="Picture 7919" descr="spacer">
          <a:extLst>
            <a:ext uri="{FF2B5EF4-FFF2-40B4-BE49-F238E27FC236}">
              <a16:creationId xmlns:a16="http://schemas.microsoft.com/office/drawing/2014/main" id="{1A2D375A-B2C8-4DFD-8158-2F3684B9D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7" name="Picture 7920" descr="spacer">
          <a:extLst>
            <a:ext uri="{FF2B5EF4-FFF2-40B4-BE49-F238E27FC236}">
              <a16:creationId xmlns:a16="http://schemas.microsoft.com/office/drawing/2014/main" id="{6F489DDF-2F4E-4649-A7D1-DFAC4A7E4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8" name="Picture 7921" descr="spacer">
          <a:extLst>
            <a:ext uri="{FF2B5EF4-FFF2-40B4-BE49-F238E27FC236}">
              <a16:creationId xmlns:a16="http://schemas.microsoft.com/office/drawing/2014/main" id="{CD975DD9-DBF0-409A-BC35-0C29372F8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69" name="Picture 7922" descr="spacer">
          <a:extLst>
            <a:ext uri="{FF2B5EF4-FFF2-40B4-BE49-F238E27FC236}">
              <a16:creationId xmlns:a16="http://schemas.microsoft.com/office/drawing/2014/main" id="{D5B996B0-E4B9-4938-8871-1206990AE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0" name="Picture 7923" descr="spacer">
          <a:extLst>
            <a:ext uri="{FF2B5EF4-FFF2-40B4-BE49-F238E27FC236}">
              <a16:creationId xmlns:a16="http://schemas.microsoft.com/office/drawing/2014/main" id="{F40D1EFE-0E69-42AC-AE2D-265F5738C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1" name="Picture 7924" descr="spacer">
          <a:extLst>
            <a:ext uri="{FF2B5EF4-FFF2-40B4-BE49-F238E27FC236}">
              <a16:creationId xmlns:a16="http://schemas.microsoft.com/office/drawing/2014/main" id="{97F9F261-D9E5-42ED-BBEB-13FFC8BD9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2" name="Picture 1252" descr="spacer">
          <a:extLst>
            <a:ext uri="{FF2B5EF4-FFF2-40B4-BE49-F238E27FC236}">
              <a16:creationId xmlns:a16="http://schemas.microsoft.com/office/drawing/2014/main" id="{AABFD0DC-990E-4186-B0B0-D34836FD0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3" name="Picture 1253" descr="spacer">
          <a:extLst>
            <a:ext uri="{FF2B5EF4-FFF2-40B4-BE49-F238E27FC236}">
              <a16:creationId xmlns:a16="http://schemas.microsoft.com/office/drawing/2014/main" id="{F00D828C-7CF1-41DE-BDC9-D839D0BC9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4" name="Picture 1406" descr="spacer">
          <a:extLst>
            <a:ext uri="{FF2B5EF4-FFF2-40B4-BE49-F238E27FC236}">
              <a16:creationId xmlns:a16="http://schemas.microsoft.com/office/drawing/2014/main" id="{4AC0A799-586E-412D-A0CA-BE0A2BB74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5" name="Picture 1407" descr="spacer">
          <a:extLst>
            <a:ext uri="{FF2B5EF4-FFF2-40B4-BE49-F238E27FC236}">
              <a16:creationId xmlns:a16="http://schemas.microsoft.com/office/drawing/2014/main" id="{33BDB453-7DE2-4E6C-98F1-814B37A5D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6" name="Picture 1418" descr="spacer">
          <a:extLst>
            <a:ext uri="{FF2B5EF4-FFF2-40B4-BE49-F238E27FC236}">
              <a16:creationId xmlns:a16="http://schemas.microsoft.com/office/drawing/2014/main" id="{F4AF5F7C-F7F6-4B3E-AED7-A3D4A1C5C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7" name="Picture 1419" descr="spacer">
          <a:extLst>
            <a:ext uri="{FF2B5EF4-FFF2-40B4-BE49-F238E27FC236}">
              <a16:creationId xmlns:a16="http://schemas.microsoft.com/office/drawing/2014/main" id="{E52244BF-704D-4998-A6C6-6570A5C70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8" name="Picture 1750" descr="spacer">
          <a:extLst>
            <a:ext uri="{FF2B5EF4-FFF2-40B4-BE49-F238E27FC236}">
              <a16:creationId xmlns:a16="http://schemas.microsoft.com/office/drawing/2014/main" id="{EFEB8A39-EAD4-417A-81F5-275C70385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79" name="Picture 1751" descr="spacer">
          <a:extLst>
            <a:ext uri="{FF2B5EF4-FFF2-40B4-BE49-F238E27FC236}">
              <a16:creationId xmlns:a16="http://schemas.microsoft.com/office/drawing/2014/main" id="{D676794D-1B5F-4A74-9BFD-506C24D9E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0" name="Picture 1752" descr="spacer">
          <a:extLst>
            <a:ext uri="{FF2B5EF4-FFF2-40B4-BE49-F238E27FC236}">
              <a16:creationId xmlns:a16="http://schemas.microsoft.com/office/drawing/2014/main" id="{2006675B-EB77-400A-8328-CF172FD3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1" name="Picture 1753" descr="spacer">
          <a:extLst>
            <a:ext uri="{FF2B5EF4-FFF2-40B4-BE49-F238E27FC236}">
              <a16:creationId xmlns:a16="http://schemas.microsoft.com/office/drawing/2014/main" id="{7A10B5E9-39B1-4A12-8386-3E4BF0DD4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2" name="Picture 1754" descr="spacer">
          <a:extLst>
            <a:ext uri="{FF2B5EF4-FFF2-40B4-BE49-F238E27FC236}">
              <a16:creationId xmlns:a16="http://schemas.microsoft.com/office/drawing/2014/main" id="{97DC90F0-E6EE-4F5B-821D-484C8C911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3" name="Picture 1755" descr="spacer">
          <a:extLst>
            <a:ext uri="{FF2B5EF4-FFF2-40B4-BE49-F238E27FC236}">
              <a16:creationId xmlns:a16="http://schemas.microsoft.com/office/drawing/2014/main" id="{3917CB33-8FD9-43A5-84AC-F285C60CC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4" name="Picture 1756" descr="spacer">
          <a:extLst>
            <a:ext uri="{FF2B5EF4-FFF2-40B4-BE49-F238E27FC236}">
              <a16:creationId xmlns:a16="http://schemas.microsoft.com/office/drawing/2014/main" id="{F8586F00-1A32-43A2-90A4-D4F296512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5" name="Picture 1757" descr="spacer">
          <a:extLst>
            <a:ext uri="{FF2B5EF4-FFF2-40B4-BE49-F238E27FC236}">
              <a16:creationId xmlns:a16="http://schemas.microsoft.com/office/drawing/2014/main" id="{A8F31FA8-21F8-46D2-A78A-57E33BA1B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6" name="Picture 1758" descr="spacer">
          <a:extLst>
            <a:ext uri="{FF2B5EF4-FFF2-40B4-BE49-F238E27FC236}">
              <a16:creationId xmlns:a16="http://schemas.microsoft.com/office/drawing/2014/main" id="{24A7CE5E-397C-47B6-B450-BEE2AABBC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7" name="Picture 1759" descr="spacer">
          <a:extLst>
            <a:ext uri="{FF2B5EF4-FFF2-40B4-BE49-F238E27FC236}">
              <a16:creationId xmlns:a16="http://schemas.microsoft.com/office/drawing/2014/main" id="{2700D8E6-DC25-4641-8AFA-D871BA676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8" name="Picture 1760" descr="spacer">
          <a:extLst>
            <a:ext uri="{FF2B5EF4-FFF2-40B4-BE49-F238E27FC236}">
              <a16:creationId xmlns:a16="http://schemas.microsoft.com/office/drawing/2014/main" id="{3AAC2E0B-A2AB-4F40-8BDA-CEB0376CC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89" name="Picture 1761" descr="spacer">
          <a:extLst>
            <a:ext uri="{FF2B5EF4-FFF2-40B4-BE49-F238E27FC236}">
              <a16:creationId xmlns:a16="http://schemas.microsoft.com/office/drawing/2014/main" id="{07BDA688-0230-4818-80CD-75F966F93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0" name="Picture 1762" descr="spacer">
          <a:extLst>
            <a:ext uri="{FF2B5EF4-FFF2-40B4-BE49-F238E27FC236}">
              <a16:creationId xmlns:a16="http://schemas.microsoft.com/office/drawing/2014/main" id="{9CD029A0-4C56-4018-8F93-4FE264C81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1" name="Picture 1763" descr="spacer">
          <a:extLst>
            <a:ext uri="{FF2B5EF4-FFF2-40B4-BE49-F238E27FC236}">
              <a16:creationId xmlns:a16="http://schemas.microsoft.com/office/drawing/2014/main" id="{F00CCD9D-6F97-47C1-AC49-25DCCC907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2" name="Picture 1764" descr="spacer">
          <a:extLst>
            <a:ext uri="{FF2B5EF4-FFF2-40B4-BE49-F238E27FC236}">
              <a16:creationId xmlns:a16="http://schemas.microsoft.com/office/drawing/2014/main" id="{953C8940-44C0-4369-B31B-3738C1E90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3" name="Picture 1765" descr="spacer">
          <a:extLst>
            <a:ext uri="{FF2B5EF4-FFF2-40B4-BE49-F238E27FC236}">
              <a16:creationId xmlns:a16="http://schemas.microsoft.com/office/drawing/2014/main" id="{187FF3BD-8CF5-430C-B26E-068CD3447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4" name="Picture 7919" descr="spacer">
          <a:extLst>
            <a:ext uri="{FF2B5EF4-FFF2-40B4-BE49-F238E27FC236}">
              <a16:creationId xmlns:a16="http://schemas.microsoft.com/office/drawing/2014/main" id="{7E76A27C-DF50-4F23-8CEB-DCEC63812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5" name="Picture 7920" descr="spacer">
          <a:extLst>
            <a:ext uri="{FF2B5EF4-FFF2-40B4-BE49-F238E27FC236}">
              <a16:creationId xmlns:a16="http://schemas.microsoft.com/office/drawing/2014/main" id="{99572CDC-04ED-4F94-AF8D-4C8947DC5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6" name="Picture 7921" descr="spacer">
          <a:extLst>
            <a:ext uri="{FF2B5EF4-FFF2-40B4-BE49-F238E27FC236}">
              <a16:creationId xmlns:a16="http://schemas.microsoft.com/office/drawing/2014/main" id="{4DE67ECF-75A2-4C30-8C64-5A007FFE9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7" name="Picture 7922" descr="spacer">
          <a:extLst>
            <a:ext uri="{FF2B5EF4-FFF2-40B4-BE49-F238E27FC236}">
              <a16:creationId xmlns:a16="http://schemas.microsoft.com/office/drawing/2014/main" id="{9C408CAF-41B6-4FCF-B86C-252E35315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8" name="Picture 7923" descr="spacer">
          <a:extLst>
            <a:ext uri="{FF2B5EF4-FFF2-40B4-BE49-F238E27FC236}">
              <a16:creationId xmlns:a16="http://schemas.microsoft.com/office/drawing/2014/main" id="{C58950FA-873F-4950-B936-7A90E0EFF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699" name="Picture 7924" descr="spacer">
          <a:extLst>
            <a:ext uri="{FF2B5EF4-FFF2-40B4-BE49-F238E27FC236}">
              <a16:creationId xmlns:a16="http://schemas.microsoft.com/office/drawing/2014/main" id="{FB057905-560A-4636-BED9-B698F2F29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00" name="Picture 1252" descr="spacer">
          <a:extLst>
            <a:ext uri="{FF2B5EF4-FFF2-40B4-BE49-F238E27FC236}">
              <a16:creationId xmlns:a16="http://schemas.microsoft.com/office/drawing/2014/main" id="{E38556C3-ACC9-45D6-B62E-C82385BEC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01" name="Picture 1253" descr="spacer">
          <a:extLst>
            <a:ext uri="{FF2B5EF4-FFF2-40B4-BE49-F238E27FC236}">
              <a16:creationId xmlns:a16="http://schemas.microsoft.com/office/drawing/2014/main" id="{42A12D52-62D6-4B9A-90DC-4BD543284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86795229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02" name="Picture 1406" descr="spacer">
          <a:extLst>
            <a:ext uri="{FF2B5EF4-FFF2-40B4-BE49-F238E27FC236}">
              <a16:creationId xmlns:a16="http://schemas.microsoft.com/office/drawing/2014/main" id="{A17766F0-7BAE-42B0-A4FB-9816ECEF9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03" name="Picture 1407" descr="spacer">
          <a:extLst>
            <a:ext uri="{FF2B5EF4-FFF2-40B4-BE49-F238E27FC236}">
              <a16:creationId xmlns:a16="http://schemas.microsoft.com/office/drawing/2014/main" id="{37CD43BD-F17A-4B0D-8EA2-EB1974D6B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04" name="Picture 1418" descr="spacer">
          <a:extLst>
            <a:ext uri="{FF2B5EF4-FFF2-40B4-BE49-F238E27FC236}">
              <a16:creationId xmlns:a16="http://schemas.microsoft.com/office/drawing/2014/main" id="{2861BB34-74B9-479C-AE8C-A95185B1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05" name="Picture 1419" descr="spacer">
          <a:extLst>
            <a:ext uri="{FF2B5EF4-FFF2-40B4-BE49-F238E27FC236}">
              <a16:creationId xmlns:a16="http://schemas.microsoft.com/office/drawing/2014/main" id="{F1A8FF76-D6A4-4D8B-90EC-1CB3B92E1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06" name="Picture 1750" descr="spacer">
          <a:extLst>
            <a:ext uri="{FF2B5EF4-FFF2-40B4-BE49-F238E27FC236}">
              <a16:creationId xmlns:a16="http://schemas.microsoft.com/office/drawing/2014/main" id="{FA6DFC8B-B886-4203-B91E-B619C95C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07" name="Picture 1751" descr="spacer">
          <a:extLst>
            <a:ext uri="{FF2B5EF4-FFF2-40B4-BE49-F238E27FC236}">
              <a16:creationId xmlns:a16="http://schemas.microsoft.com/office/drawing/2014/main" id="{E80B4B8C-A8FA-4709-9B5E-2668FBD86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08" name="Picture 1752" descr="spacer">
          <a:extLst>
            <a:ext uri="{FF2B5EF4-FFF2-40B4-BE49-F238E27FC236}">
              <a16:creationId xmlns:a16="http://schemas.microsoft.com/office/drawing/2014/main" id="{8A4AEAFB-4E56-4B33-A812-5CDB8FAB9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09" name="Picture 1753" descr="spacer">
          <a:extLst>
            <a:ext uri="{FF2B5EF4-FFF2-40B4-BE49-F238E27FC236}">
              <a16:creationId xmlns:a16="http://schemas.microsoft.com/office/drawing/2014/main" id="{255C36E1-95CB-49BE-8635-7F12E4848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0" name="Picture 1754" descr="spacer">
          <a:extLst>
            <a:ext uri="{FF2B5EF4-FFF2-40B4-BE49-F238E27FC236}">
              <a16:creationId xmlns:a16="http://schemas.microsoft.com/office/drawing/2014/main" id="{19FB4D1A-EC16-4469-8DAB-50033686D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1" name="Picture 1755" descr="spacer">
          <a:extLst>
            <a:ext uri="{FF2B5EF4-FFF2-40B4-BE49-F238E27FC236}">
              <a16:creationId xmlns:a16="http://schemas.microsoft.com/office/drawing/2014/main" id="{0708A9EE-25E6-43E3-88C5-DA7430B4D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2" name="Picture 1756" descr="spacer">
          <a:extLst>
            <a:ext uri="{FF2B5EF4-FFF2-40B4-BE49-F238E27FC236}">
              <a16:creationId xmlns:a16="http://schemas.microsoft.com/office/drawing/2014/main" id="{A5C4E5D1-F2E6-4302-9DA5-53DB4895E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3" name="Picture 1757" descr="spacer">
          <a:extLst>
            <a:ext uri="{FF2B5EF4-FFF2-40B4-BE49-F238E27FC236}">
              <a16:creationId xmlns:a16="http://schemas.microsoft.com/office/drawing/2014/main" id="{A9B5651B-0DD5-4858-85BB-32D68A9FD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4" name="Picture 1758" descr="spacer">
          <a:extLst>
            <a:ext uri="{FF2B5EF4-FFF2-40B4-BE49-F238E27FC236}">
              <a16:creationId xmlns:a16="http://schemas.microsoft.com/office/drawing/2014/main" id="{EBB5C2BE-0F38-4CD0-994A-425A96992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5" name="Picture 1759" descr="spacer">
          <a:extLst>
            <a:ext uri="{FF2B5EF4-FFF2-40B4-BE49-F238E27FC236}">
              <a16:creationId xmlns:a16="http://schemas.microsoft.com/office/drawing/2014/main" id="{BC2CB3D4-5178-4C8C-B5C5-B56B442AF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6" name="Picture 1760" descr="spacer">
          <a:extLst>
            <a:ext uri="{FF2B5EF4-FFF2-40B4-BE49-F238E27FC236}">
              <a16:creationId xmlns:a16="http://schemas.microsoft.com/office/drawing/2014/main" id="{E86BAFFA-F5B6-47AA-8754-D975EC491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7" name="Picture 1761" descr="spacer">
          <a:extLst>
            <a:ext uri="{FF2B5EF4-FFF2-40B4-BE49-F238E27FC236}">
              <a16:creationId xmlns:a16="http://schemas.microsoft.com/office/drawing/2014/main" id="{0E1C725F-B43C-4B4B-AD72-3D3DD31C6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8" name="Picture 1762" descr="spacer">
          <a:extLst>
            <a:ext uri="{FF2B5EF4-FFF2-40B4-BE49-F238E27FC236}">
              <a16:creationId xmlns:a16="http://schemas.microsoft.com/office/drawing/2014/main" id="{22010FFF-A513-4BD2-A6D2-9E6814C29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19" name="Picture 1763" descr="spacer">
          <a:extLst>
            <a:ext uri="{FF2B5EF4-FFF2-40B4-BE49-F238E27FC236}">
              <a16:creationId xmlns:a16="http://schemas.microsoft.com/office/drawing/2014/main" id="{CA963560-A43C-42AB-9D3F-2BCED65C8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0" name="Picture 1764" descr="spacer">
          <a:extLst>
            <a:ext uri="{FF2B5EF4-FFF2-40B4-BE49-F238E27FC236}">
              <a16:creationId xmlns:a16="http://schemas.microsoft.com/office/drawing/2014/main" id="{0F39F82D-7EF0-4F1C-A6AB-1DA94F7BC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1" name="Picture 1765" descr="spacer">
          <a:extLst>
            <a:ext uri="{FF2B5EF4-FFF2-40B4-BE49-F238E27FC236}">
              <a16:creationId xmlns:a16="http://schemas.microsoft.com/office/drawing/2014/main" id="{782C188A-7C47-4500-8030-98E346C66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2" name="Picture 7919" descr="spacer">
          <a:extLst>
            <a:ext uri="{FF2B5EF4-FFF2-40B4-BE49-F238E27FC236}">
              <a16:creationId xmlns:a16="http://schemas.microsoft.com/office/drawing/2014/main" id="{41C64D22-8B6B-4E56-8FD8-BC5B253F7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3" name="Picture 7920" descr="spacer">
          <a:extLst>
            <a:ext uri="{FF2B5EF4-FFF2-40B4-BE49-F238E27FC236}">
              <a16:creationId xmlns:a16="http://schemas.microsoft.com/office/drawing/2014/main" id="{530CA23F-709B-4696-907F-AC55B38BB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4" name="Picture 7921" descr="spacer">
          <a:extLst>
            <a:ext uri="{FF2B5EF4-FFF2-40B4-BE49-F238E27FC236}">
              <a16:creationId xmlns:a16="http://schemas.microsoft.com/office/drawing/2014/main" id="{091B7492-8D8D-47D5-A772-859DB2084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5" name="Picture 7922" descr="spacer">
          <a:extLst>
            <a:ext uri="{FF2B5EF4-FFF2-40B4-BE49-F238E27FC236}">
              <a16:creationId xmlns:a16="http://schemas.microsoft.com/office/drawing/2014/main" id="{663640F7-6B74-4DF4-B054-5EB0DC507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6" name="Picture 7923" descr="spacer">
          <a:extLst>
            <a:ext uri="{FF2B5EF4-FFF2-40B4-BE49-F238E27FC236}">
              <a16:creationId xmlns:a16="http://schemas.microsoft.com/office/drawing/2014/main" id="{8F273AA1-84DF-4845-A677-CDB3180C1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7" name="Picture 7924" descr="spacer">
          <a:extLst>
            <a:ext uri="{FF2B5EF4-FFF2-40B4-BE49-F238E27FC236}">
              <a16:creationId xmlns:a16="http://schemas.microsoft.com/office/drawing/2014/main" id="{6FA0C36D-DAC5-42D6-A4BA-34F32AFA5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8" name="Picture 1252" descr="spacer">
          <a:extLst>
            <a:ext uri="{FF2B5EF4-FFF2-40B4-BE49-F238E27FC236}">
              <a16:creationId xmlns:a16="http://schemas.microsoft.com/office/drawing/2014/main" id="{FBE5987D-C99E-4B52-876A-3F28D44C3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29" name="Picture 1253" descr="spacer">
          <a:extLst>
            <a:ext uri="{FF2B5EF4-FFF2-40B4-BE49-F238E27FC236}">
              <a16:creationId xmlns:a16="http://schemas.microsoft.com/office/drawing/2014/main" id="{0FD549DB-949E-40F2-AE89-08822D0BC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0" name="Picture 1406" descr="spacer">
          <a:extLst>
            <a:ext uri="{FF2B5EF4-FFF2-40B4-BE49-F238E27FC236}">
              <a16:creationId xmlns:a16="http://schemas.microsoft.com/office/drawing/2014/main" id="{9765AA87-885C-4743-AA06-872B79F6A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1" name="Picture 1407" descr="spacer">
          <a:extLst>
            <a:ext uri="{FF2B5EF4-FFF2-40B4-BE49-F238E27FC236}">
              <a16:creationId xmlns:a16="http://schemas.microsoft.com/office/drawing/2014/main" id="{8F4B847F-42B7-41E2-8BF2-095CFE4BE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2" name="Picture 1418" descr="spacer">
          <a:extLst>
            <a:ext uri="{FF2B5EF4-FFF2-40B4-BE49-F238E27FC236}">
              <a16:creationId xmlns:a16="http://schemas.microsoft.com/office/drawing/2014/main" id="{FDEB4191-54E5-4005-875D-876B7768B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3" name="Picture 1419" descr="spacer">
          <a:extLst>
            <a:ext uri="{FF2B5EF4-FFF2-40B4-BE49-F238E27FC236}">
              <a16:creationId xmlns:a16="http://schemas.microsoft.com/office/drawing/2014/main" id="{DAD474A5-EFCD-4546-8BD7-6B0940CB0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4" name="Picture 1750" descr="spacer">
          <a:extLst>
            <a:ext uri="{FF2B5EF4-FFF2-40B4-BE49-F238E27FC236}">
              <a16:creationId xmlns:a16="http://schemas.microsoft.com/office/drawing/2014/main" id="{2D957F06-6FE8-4956-A37B-72BF0C252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5" name="Picture 1751" descr="spacer">
          <a:extLst>
            <a:ext uri="{FF2B5EF4-FFF2-40B4-BE49-F238E27FC236}">
              <a16:creationId xmlns:a16="http://schemas.microsoft.com/office/drawing/2014/main" id="{D27F95A2-E1A6-491E-8697-C80EEDDB8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6" name="Picture 1752" descr="spacer">
          <a:extLst>
            <a:ext uri="{FF2B5EF4-FFF2-40B4-BE49-F238E27FC236}">
              <a16:creationId xmlns:a16="http://schemas.microsoft.com/office/drawing/2014/main" id="{B1ADEDE4-2210-45F8-B0E2-9535E5433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7" name="Picture 1753" descr="spacer">
          <a:extLst>
            <a:ext uri="{FF2B5EF4-FFF2-40B4-BE49-F238E27FC236}">
              <a16:creationId xmlns:a16="http://schemas.microsoft.com/office/drawing/2014/main" id="{E99DF1E9-33CB-4B43-9262-DE0AE65C9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8" name="Picture 1754" descr="spacer">
          <a:extLst>
            <a:ext uri="{FF2B5EF4-FFF2-40B4-BE49-F238E27FC236}">
              <a16:creationId xmlns:a16="http://schemas.microsoft.com/office/drawing/2014/main" id="{60C2CA65-0946-4E17-B03F-98E15D85B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39" name="Picture 1755" descr="spacer">
          <a:extLst>
            <a:ext uri="{FF2B5EF4-FFF2-40B4-BE49-F238E27FC236}">
              <a16:creationId xmlns:a16="http://schemas.microsoft.com/office/drawing/2014/main" id="{7F350DD2-853E-4E69-9BF4-400762DC9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0" name="Picture 1756" descr="spacer">
          <a:extLst>
            <a:ext uri="{FF2B5EF4-FFF2-40B4-BE49-F238E27FC236}">
              <a16:creationId xmlns:a16="http://schemas.microsoft.com/office/drawing/2014/main" id="{1BDA387B-0D11-424F-BB05-55A7EE866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1" name="Picture 1757" descr="spacer">
          <a:extLst>
            <a:ext uri="{FF2B5EF4-FFF2-40B4-BE49-F238E27FC236}">
              <a16:creationId xmlns:a16="http://schemas.microsoft.com/office/drawing/2014/main" id="{A1599BCE-E7EF-4B96-AEBE-FBBE497A6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2" name="Picture 1758" descr="spacer">
          <a:extLst>
            <a:ext uri="{FF2B5EF4-FFF2-40B4-BE49-F238E27FC236}">
              <a16:creationId xmlns:a16="http://schemas.microsoft.com/office/drawing/2014/main" id="{C2529D45-873D-49D6-A894-CA4FF19B3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3" name="Picture 1759" descr="spacer">
          <a:extLst>
            <a:ext uri="{FF2B5EF4-FFF2-40B4-BE49-F238E27FC236}">
              <a16:creationId xmlns:a16="http://schemas.microsoft.com/office/drawing/2014/main" id="{A9FD71A7-BD36-43B8-8D7C-C94A16FB1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4" name="Picture 1760" descr="spacer">
          <a:extLst>
            <a:ext uri="{FF2B5EF4-FFF2-40B4-BE49-F238E27FC236}">
              <a16:creationId xmlns:a16="http://schemas.microsoft.com/office/drawing/2014/main" id="{A09BECB8-DA9B-43CA-81AB-91739A6E9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5" name="Picture 1761" descr="spacer">
          <a:extLst>
            <a:ext uri="{FF2B5EF4-FFF2-40B4-BE49-F238E27FC236}">
              <a16:creationId xmlns:a16="http://schemas.microsoft.com/office/drawing/2014/main" id="{0E8730A3-8671-45F4-B0F1-8D05C1BD6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6" name="Picture 1762" descr="spacer">
          <a:extLst>
            <a:ext uri="{FF2B5EF4-FFF2-40B4-BE49-F238E27FC236}">
              <a16:creationId xmlns:a16="http://schemas.microsoft.com/office/drawing/2014/main" id="{03932041-541C-46AE-A983-30D11A808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7" name="Picture 1763" descr="spacer">
          <a:extLst>
            <a:ext uri="{FF2B5EF4-FFF2-40B4-BE49-F238E27FC236}">
              <a16:creationId xmlns:a16="http://schemas.microsoft.com/office/drawing/2014/main" id="{E39BB377-3812-4FEB-9DEA-00DB19DB9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8" name="Picture 1764" descr="spacer">
          <a:extLst>
            <a:ext uri="{FF2B5EF4-FFF2-40B4-BE49-F238E27FC236}">
              <a16:creationId xmlns:a16="http://schemas.microsoft.com/office/drawing/2014/main" id="{7EED0A89-5CBE-49AF-9A3F-8F5751D6A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49" name="Picture 1765" descr="spacer">
          <a:extLst>
            <a:ext uri="{FF2B5EF4-FFF2-40B4-BE49-F238E27FC236}">
              <a16:creationId xmlns:a16="http://schemas.microsoft.com/office/drawing/2014/main" id="{A519CE87-590E-4332-841E-F21DCAAA3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50" name="Picture 7919" descr="spacer">
          <a:extLst>
            <a:ext uri="{FF2B5EF4-FFF2-40B4-BE49-F238E27FC236}">
              <a16:creationId xmlns:a16="http://schemas.microsoft.com/office/drawing/2014/main" id="{1131F579-B300-4B7C-8598-B1DDF8EAC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51" name="Picture 7920" descr="spacer">
          <a:extLst>
            <a:ext uri="{FF2B5EF4-FFF2-40B4-BE49-F238E27FC236}">
              <a16:creationId xmlns:a16="http://schemas.microsoft.com/office/drawing/2014/main" id="{1FBAC457-D6FB-4365-B31F-5CA259B75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52" name="Picture 7921" descr="spacer">
          <a:extLst>
            <a:ext uri="{FF2B5EF4-FFF2-40B4-BE49-F238E27FC236}">
              <a16:creationId xmlns:a16="http://schemas.microsoft.com/office/drawing/2014/main" id="{AB0D03D2-A70F-4ABC-A28F-8FBD6B322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53" name="Picture 7922" descr="spacer">
          <a:extLst>
            <a:ext uri="{FF2B5EF4-FFF2-40B4-BE49-F238E27FC236}">
              <a16:creationId xmlns:a16="http://schemas.microsoft.com/office/drawing/2014/main" id="{F4FCDBDB-CBF5-437F-98AB-113BC0D3A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54" name="Picture 7923" descr="spacer">
          <a:extLst>
            <a:ext uri="{FF2B5EF4-FFF2-40B4-BE49-F238E27FC236}">
              <a16:creationId xmlns:a16="http://schemas.microsoft.com/office/drawing/2014/main" id="{BB4B5F7D-ACA5-4707-B138-774B4603D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55" name="Picture 7924" descr="spacer">
          <a:extLst>
            <a:ext uri="{FF2B5EF4-FFF2-40B4-BE49-F238E27FC236}">
              <a16:creationId xmlns:a16="http://schemas.microsoft.com/office/drawing/2014/main" id="{8C13A1D6-F0A4-47B4-B5E3-5EDB249DB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56" name="Picture 1252" descr="spacer">
          <a:extLst>
            <a:ext uri="{FF2B5EF4-FFF2-40B4-BE49-F238E27FC236}">
              <a16:creationId xmlns:a16="http://schemas.microsoft.com/office/drawing/2014/main" id="{ABE96956-4698-4B0E-8F63-642A05309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877</xdr:row>
      <xdr:rowOff>0</xdr:rowOff>
    </xdr:from>
    <xdr:ext cx="47625" cy="9525"/>
    <xdr:pic>
      <xdr:nvPicPr>
        <xdr:cNvPr id="9757" name="Picture 1253" descr="spacer">
          <a:extLst>
            <a:ext uri="{FF2B5EF4-FFF2-40B4-BE49-F238E27FC236}">
              <a16:creationId xmlns:a16="http://schemas.microsoft.com/office/drawing/2014/main" id="{E48FFC85-CC17-4101-8DB4-76A2DB6AB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58" name="Picture 1406" descr="spacer">
          <a:extLst>
            <a:ext uri="{FF2B5EF4-FFF2-40B4-BE49-F238E27FC236}">
              <a16:creationId xmlns:a16="http://schemas.microsoft.com/office/drawing/2014/main" id="{822A127F-9440-4F7A-A4C6-02F573020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59" name="Picture 1407" descr="spacer">
          <a:extLst>
            <a:ext uri="{FF2B5EF4-FFF2-40B4-BE49-F238E27FC236}">
              <a16:creationId xmlns:a16="http://schemas.microsoft.com/office/drawing/2014/main" id="{F46337C7-7897-4544-949A-2E1F29F95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0" name="Picture 1418" descr="spacer">
          <a:extLst>
            <a:ext uri="{FF2B5EF4-FFF2-40B4-BE49-F238E27FC236}">
              <a16:creationId xmlns:a16="http://schemas.microsoft.com/office/drawing/2014/main" id="{CEAE753E-41CC-49D1-AA4E-7E3656098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1" name="Picture 1419" descr="spacer">
          <a:extLst>
            <a:ext uri="{FF2B5EF4-FFF2-40B4-BE49-F238E27FC236}">
              <a16:creationId xmlns:a16="http://schemas.microsoft.com/office/drawing/2014/main" id="{47E9CD5A-57B4-4428-816C-89EF97CC6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2" name="Picture 1750" descr="spacer">
          <a:extLst>
            <a:ext uri="{FF2B5EF4-FFF2-40B4-BE49-F238E27FC236}">
              <a16:creationId xmlns:a16="http://schemas.microsoft.com/office/drawing/2014/main" id="{C7ED7068-C014-4265-8D50-B4B44B470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3" name="Picture 1751" descr="spacer">
          <a:extLst>
            <a:ext uri="{FF2B5EF4-FFF2-40B4-BE49-F238E27FC236}">
              <a16:creationId xmlns:a16="http://schemas.microsoft.com/office/drawing/2014/main" id="{32899FD0-8DD7-49B6-B1D9-18221DB9D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4" name="Picture 1752" descr="spacer">
          <a:extLst>
            <a:ext uri="{FF2B5EF4-FFF2-40B4-BE49-F238E27FC236}">
              <a16:creationId xmlns:a16="http://schemas.microsoft.com/office/drawing/2014/main" id="{D6C53F76-9960-4B83-96BC-049C2B443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5" name="Picture 1753" descr="spacer">
          <a:extLst>
            <a:ext uri="{FF2B5EF4-FFF2-40B4-BE49-F238E27FC236}">
              <a16:creationId xmlns:a16="http://schemas.microsoft.com/office/drawing/2014/main" id="{618143B6-4951-4497-B1C2-517A01E97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6" name="Picture 1754" descr="spacer">
          <a:extLst>
            <a:ext uri="{FF2B5EF4-FFF2-40B4-BE49-F238E27FC236}">
              <a16:creationId xmlns:a16="http://schemas.microsoft.com/office/drawing/2014/main" id="{5D58706E-C878-4C17-9C95-33C369D6E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7" name="Picture 1755" descr="spacer">
          <a:extLst>
            <a:ext uri="{FF2B5EF4-FFF2-40B4-BE49-F238E27FC236}">
              <a16:creationId xmlns:a16="http://schemas.microsoft.com/office/drawing/2014/main" id="{E1150E66-3C33-4A13-981A-3898AA103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8" name="Picture 1756" descr="spacer">
          <a:extLst>
            <a:ext uri="{FF2B5EF4-FFF2-40B4-BE49-F238E27FC236}">
              <a16:creationId xmlns:a16="http://schemas.microsoft.com/office/drawing/2014/main" id="{41E54823-000E-42A3-9FB8-7B6B09553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69" name="Picture 1757" descr="spacer">
          <a:extLst>
            <a:ext uri="{FF2B5EF4-FFF2-40B4-BE49-F238E27FC236}">
              <a16:creationId xmlns:a16="http://schemas.microsoft.com/office/drawing/2014/main" id="{6E144BD1-0960-40A1-9CBF-30FDDAE56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0" name="Picture 1758" descr="spacer">
          <a:extLst>
            <a:ext uri="{FF2B5EF4-FFF2-40B4-BE49-F238E27FC236}">
              <a16:creationId xmlns:a16="http://schemas.microsoft.com/office/drawing/2014/main" id="{3943175B-4493-4B12-A2EA-295341D7F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1" name="Picture 1759" descr="spacer">
          <a:extLst>
            <a:ext uri="{FF2B5EF4-FFF2-40B4-BE49-F238E27FC236}">
              <a16:creationId xmlns:a16="http://schemas.microsoft.com/office/drawing/2014/main" id="{EF2DB033-65AE-4E5E-AB82-5EE35106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2" name="Picture 1760" descr="spacer">
          <a:extLst>
            <a:ext uri="{FF2B5EF4-FFF2-40B4-BE49-F238E27FC236}">
              <a16:creationId xmlns:a16="http://schemas.microsoft.com/office/drawing/2014/main" id="{E0F4072A-C5BC-4F3D-A01C-CABFD16C8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3" name="Picture 1761" descr="spacer">
          <a:extLst>
            <a:ext uri="{FF2B5EF4-FFF2-40B4-BE49-F238E27FC236}">
              <a16:creationId xmlns:a16="http://schemas.microsoft.com/office/drawing/2014/main" id="{7A2EA736-6BC5-4349-8CC5-519C8B9FC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4" name="Picture 1762" descr="spacer">
          <a:extLst>
            <a:ext uri="{FF2B5EF4-FFF2-40B4-BE49-F238E27FC236}">
              <a16:creationId xmlns:a16="http://schemas.microsoft.com/office/drawing/2014/main" id="{2CAEFEAF-9829-4EC9-9BAF-46EF131CF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5" name="Picture 1763" descr="spacer">
          <a:extLst>
            <a:ext uri="{FF2B5EF4-FFF2-40B4-BE49-F238E27FC236}">
              <a16:creationId xmlns:a16="http://schemas.microsoft.com/office/drawing/2014/main" id="{1DE45852-B14E-47F0-A306-6EF6E3E2D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6" name="Picture 1764" descr="spacer">
          <a:extLst>
            <a:ext uri="{FF2B5EF4-FFF2-40B4-BE49-F238E27FC236}">
              <a16:creationId xmlns:a16="http://schemas.microsoft.com/office/drawing/2014/main" id="{6AC4E37A-DA31-4985-BBAD-B8BF288B7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7" name="Picture 1765" descr="spacer">
          <a:extLst>
            <a:ext uri="{FF2B5EF4-FFF2-40B4-BE49-F238E27FC236}">
              <a16:creationId xmlns:a16="http://schemas.microsoft.com/office/drawing/2014/main" id="{34329ACC-DED9-4F72-BAD5-C1E500E09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8" name="Picture 7919" descr="spacer">
          <a:extLst>
            <a:ext uri="{FF2B5EF4-FFF2-40B4-BE49-F238E27FC236}">
              <a16:creationId xmlns:a16="http://schemas.microsoft.com/office/drawing/2014/main" id="{09EC8120-BB20-4AC8-9D6B-D78C36089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79" name="Picture 7920" descr="spacer">
          <a:extLst>
            <a:ext uri="{FF2B5EF4-FFF2-40B4-BE49-F238E27FC236}">
              <a16:creationId xmlns:a16="http://schemas.microsoft.com/office/drawing/2014/main" id="{2CC90B29-84C7-44C2-9BFA-D9F954752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0" name="Picture 7921" descr="spacer">
          <a:extLst>
            <a:ext uri="{FF2B5EF4-FFF2-40B4-BE49-F238E27FC236}">
              <a16:creationId xmlns:a16="http://schemas.microsoft.com/office/drawing/2014/main" id="{7CF53316-FD31-4399-B23C-7B866D4A5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1" name="Picture 7922" descr="spacer">
          <a:extLst>
            <a:ext uri="{FF2B5EF4-FFF2-40B4-BE49-F238E27FC236}">
              <a16:creationId xmlns:a16="http://schemas.microsoft.com/office/drawing/2014/main" id="{8B3F94DF-2230-4EE8-9293-C70667453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2" name="Picture 7923" descr="spacer">
          <a:extLst>
            <a:ext uri="{FF2B5EF4-FFF2-40B4-BE49-F238E27FC236}">
              <a16:creationId xmlns:a16="http://schemas.microsoft.com/office/drawing/2014/main" id="{7C6272D5-91B6-4ED9-8FD4-CD833ED54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3" name="Picture 7924" descr="spacer">
          <a:extLst>
            <a:ext uri="{FF2B5EF4-FFF2-40B4-BE49-F238E27FC236}">
              <a16:creationId xmlns:a16="http://schemas.microsoft.com/office/drawing/2014/main" id="{8CD37961-C5EB-4B5D-9D2E-13816FC71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4" name="Picture 1252" descr="spacer">
          <a:extLst>
            <a:ext uri="{FF2B5EF4-FFF2-40B4-BE49-F238E27FC236}">
              <a16:creationId xmlns:a16="http://schemas.microsoft.com/office/drawing/2014/main" id="{4CEFF92C-6008-4A6A-AB50-CCF4B01B3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5" name="Picture 1253" descr="spacer">
          <a:extLst>
            <a:ext uri="{FF2B5EF4-FFF2-40B4-BE49-F238E27FC236}">
              <a16:creationId xmlns:a16="http://schemas.microsoft.com/office/drawing/2014/main" id="{D0C7FEDC-B899-472D-94F0-AAB5F9C19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6" name="Picture 1406" descr="spacer">
          <a:extLst>
            <a:ext uri="{FF2B5EF4-FFF2-40B4-BE49-F238E27FC236}">
              <a16:creationId xmlns:a16="http://schemas.microsoft.com/office/drawing/2014/main" id="{111A4FCD-0530-4471-85B3-D82C20E31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7" name="Picture 1407" descr="spacer">
          <a:extLst>
            <a:ext uri="{FF2B5EF4-FFF2-40B4-BE49-F238E27FC236}">
              <a16:creationId xmlns:a16="http://schemas.microsoft.com/office/drawing/2014/main" id="{F3EC23D5-07AF-4586-96BD-966BFE726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8" name="Picture 1418" descr="spacer">
          <a:extLst>
            <a:ext uri="{FF2B5EF4-FFF2-40B4-BE49-F238E27FC236}">
              <a16:creationId xmlns:a16="http://schemas.microsoft.com/office/drawing/2014/main" id="{8279C7DB-D741-48E0-9335-25932D31F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89" name="Picture 1419" descr="spacer">
          <a:extLst>
            <a:ext uri="{FF2B5EF4-FFF2-40B4-BE49-F238E27FC236}">
              <a16:creationId xmlns:a16="http://schemas.microsoft.com/office/drawing/2014/main" id="{3FD1A575-A138-47EE-93ED-93BB1FC7B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0" name="Picture 1750" descr="spacer">
          <a:extLst>
            <a:ext uri="{FF2B5EF4-FFF2-40B4-BE49-F238E27FC236}">
              <a16:creationId xmlns:a16="http://schemas.microsoft.com/office/drawing/2014/main" id="{3EFF1F8B-F1DD-43E4-95CB-8F3149AD7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1" name="Picture 1751" descr="spacer">
          <a:extLst>
            <a:ext uri="{FF2B5EF4-FFF2-40B4-BE49-F238E27FC236}">
              <a16:creationId xmlns:a16="http://schemas.microsoft.com/office/drawing/2014/main" id="{FB4AB814-DDE0-40D4-B42C-C4AB46A73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2" name="Picture 1752" descr="spacer">
          <a:extLst>
            <a:ext uri="{FF2B5EF4-FFF2-40B4-BE49-F238E27FC236}">
              <a16:creationId xmlns:a16="http://schemas.microsoft.com/office/drawing/2014/main" id="{B3F5A153-DED9-4D8A-8F6C-018A73994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3" name="Picture 1753" descr="spacer">
          <a:extLst>
            <a:ext uri="{FF2B5EF4-FFF2-40B4-BE49-F238E27FC236}">
              <a16:creationId xmlns:a16="http://schemas.microsoft.com/office/drawing/2014/main" id="{214B2C52-250E-4EB4-B451-4652FF302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4" name="Picture 1754" descr="spacer">
          <a:extLst>
            <a:ext uri="{FF2B5EF4-FFF2-40B4-BE49-F238E27FC236}">
              <a16:creationId xmlns:a16="http://schemas.microsoft.com/office/drawing/2014/main" id="{30125669-6081-421C-A548-219F7091A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5" name="Picture 1755" descr="spacer">
          <a:extLst>
            <a:ext uri="{FF2B5EF4-FFF2-40B4-BE49-F238E27FC236}">
              <a16:creationId xmlns:a16="http://schemas.microsoft.com/office/drawing/2014/main" id="{A21E0E6E-B9BE-434A-BD9E-51939F409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6" name="Picture 1756" descr="spacer">
          <a:extLst>
            <a:ext uri="{FF2B5EF4-FFF2-40B4-BE49-F238E27FC236}">
              <a16:creationId xmlns:a16="http://schemas.microsoft.com/office/drawing/2014/main" id="{F1034351-9F8F-46F4-8252-9A491EC21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7" name="Picture 1757" descr="spacer">
          <a:extLst>
            <a:ext uri="{FF2B5EF4-FFF2-40B4-BE49-F238E27FC236}">
              <a16:creationId xmlns:a16="http://schemas.microsoft.com/office/drawing/2014/main" id="{6AD3FFEC-23C6-47E3-9F71-97A76656A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8" name="Picture 1758" descr="spacer">
          <a:extLst>
            <a:ext uri="{FF2B5EF4-FFF2-40B4-BE49-F238E27FC236}">
              <a16:creationId xmlns:a16="http://schemas.microsoft.com/office/drawing/2014/main" id="{37B83B70-7683-4136-8343-63F9E75FB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799" name="Picture 1759" descr="spacer">
          <a:extLst>
            <a:ext uri="{FF2B5EF4-FFF2-40B4-BE49-F238E27FC236}">
              <a16:creationId xmlns:a16="http://schemas.microsoft.com/office/drawing/2014/main" id="{21BD052C-EAE6-4454-8AB9-26855DF7B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0" name="Picture 1760" descr="spacer">
          <a:extLst>
            <a:ext uri="{FF2B5EF4-FFF2-40B4-BE49-F238E27FC236}">
              <a16:creationId xmlns:a16="http://schemas.microsoft.com/office/drawing/2014/main" id="{263AD25F-08A6-413E-A09F-B81BE2200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1" name="Picture 1761" descr="spacer">
          <a:extLst>
            <a:ext uri="{FF2B5EF4-FFF2-40B4-BE49-F238E27FC236}">
              <a16:creationId xmlns:a16="http://schemas.microsoft.com/office/drawing/2014/main" id="{2645B9F2-A3EE-4A89-9716-A918EA810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2" name="Picture 1762" descr="spacer">
          <a:extLst>
            <a:ext uri="{FF2B5EF4-FFF2-40B4-BE49-F238E27FC236}">
              <a16:creationId xmlns:a16="http://schemas.microsoft.com/office/drawing/2014/main" id="{3A4221DB-798F-4AC8-B73D-1967FD188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3" name="Picture 1763" descr="spacer">
          <a:extLst>
            <a:ext uri="{FF2B5EF4-FFF2-40B4-BE49-F238E27FC236}">
              <a16:creationId xmlns:a16="http://schemas.microsoft.com/office/drawing/2014/main" id="{064632FF-588E-4DB9-B858-B08FD49BD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4" name="Picture 1764" descr="spacer">
          <a:extLst>
            <a:ext uri="{FF2B5EF4-FFF2-40B4-BE49-F238E27FC236}">
              <a16:creationId xmlns:a16="http://schemas.microsoft.com/office/drawing/2014/main" id="{32EBD84B-5EA4-4169-B934-3F70CF3ED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5" name="Picture 1765" descr="spacer">
          <a:extLst>
            <a:ext uri="{FF2B5EF4-FFF2-40B4-BE49-F238E27FC236}">
              <a16:creationId xmlns:a16="http://schemas.microsoft.com/office/drawing/2014/main" id="{0EB2762F-C894-45B1-9694-AFB17D514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6" name="Picture 7919" descr="spacer">
          <a:extLst>
            <a:ext uri="{FF2B5EF4-FFF2-40B4-BE49-F238E27FC236}">
              <a16:creationId xmlns:a16="http://schemas.microsoft.com/office/drawing/2014/main" id="{BA8E7D11-6780-4251-9BDD-A80939121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7" name="Picture 7920" descr="spacer">
          <a:extLst>
            <a:ext uri="{FF2B5EF4-FFF2-40B4-BE49-F238E27FC236}">
              <a16:creationId xmlns:a16="http://schemas.microsoft.com/office/drawing/2014/main" id="{6E60C609-85C2-448A-9697-F5A838FFD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8" name="Picture 7921" descr="spacer">
          <a:extLst>
            <a:ext uri="{FF2B5EF4-FFF2-40B4-BE49-F238E27FC236}">
              <a16:creationId xmlns:a16="http://schemas.microsoft.com/office/drawing/2014/main" id="{7CBA1A5F-77ED-4D0A-A0C1-EB9976D4E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09" name="Picture 7922" descr="spacer">
          <a:extLst>
            <a:ext uri="{FF2B5EF4-FFF2-40B4-BE49-F238E27FC236}">
              <a16:creationId xmlns:a16="http://schemas.microsoft.com/office/drawing/2014/main" id="{CE28CDC9-C86E-441E-831C-1968F6F4A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10" name="Picture 7923" descr="spacer">
          <a:extLst>
            <a:ext uri="{FF2B5EF4-FFF2-40B4-BE49-F238E27FC236}">
              <a16:creationId xmlns:a16="http://schemas.microsoft.com/office/drawing/2014/main" id="{D8746068-244E-4600-8B78-994B64748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11" name="Picture 7924" descr="spacer">
          <a:extLst>
            <a:ext uri="{FF2B5EF4-FFF2-40B4-BE49-F238E27FC236}">
              <a16:creationId xmlns:a16="http://schemas.microsoft.com/office/drawing/2014/main" id="{B6C92F6D-8AF2-46F4-BAB5-8B02B4607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12" name="Picture 1252" descr="spacer">
          <a:extLst>
            <a:ext uri="{FF2B5EF4-FFF2-40B4-BE49-F238E27FC236}">
              <a16:creationId xmlns:a16="http://schemas.microsoft.com/office/drawing/2014/main" id="{0A6510A7-74A6-49F6-A520-943B83423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877</xdr:row>
      <xdr:rowOff>0</xdr:rowOff>
    </xdr:from>
    <xdr:ext cx="47625" cy="9525"/>
    <xdr:pic>
      <xdr:nvPicPr>
        <xdr:cNvPr id="9813" name="Picture 1253" descr="spacer">
          <a:extLst>
            <a:ext uri="{FF2B5EF4-FFF2-40B4-BE49-F238E27FC236}">
              <a16:creationId xmlns:a16="http://schemas.microsoft.com/office/drawing/2014/main" id="{D29B6DC2-CB3A-46C6-B190-EA106069D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181742875"/>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19050</xdr:colOff>
      <xdr:row>5</xdr:row>
      <xdr:rowOff>85725</xdr:rowOff>
    </xdr:from>
    <xdr:to>
      <xdr:col>20</xdr:col>
      <xdr:colOff>215265</xdr:colOff>
      <xdr:row>7</xdr:row>
      <xdr:rowOff>123825</xdr:rowOff>
    </xdr:to>
    <xdr:pic>
      <xdr:nvPicPr>
        <xdr:cNvPr id="9816" name="Immagine 9815">
          <a:extLst>
            <a:ext uri="{FF2B5EF4-FFF2-40B4-BE49-F238E27FC236}">
              <a16:creationId xmlns:a16="http://schemas.microsoft.com/office/drawing/2014/main" id="{00000000-0008-0000-0000-000058260000}"/>
            </a:ext>
          </a:extLst>
        </xdr:cNvPr>
        <xdr:cNvPicPr>
          <a:picLocks noChangeAspect="1"/>
        </xdr:cNvPicPr>
      </xdr:nvPicPr>
      <xdr:blipFill>
        <a:blip xmlns:r="http://schemas.openxmlformats.org/officeDocument/2006/relationships" r:embed="rId2"/>
        <a:stretch>
          <a:fillRect/>
        </a:stretch>
      </xdr:blipFill>
      <xdr:spPr>
        <a:xfrm>
          <a:off x="19050" y="1038225"/>
          <a:ext cx="3063240" cy="419100"/>
        </a:xfrm>
        <a:prstGeom prst="rect">
          <a:avLst/>
        </a:prstGeom>
      </xdr:spPr>
    </xdr:pic>
    <xdr:clientData/>
  </xdr:twoCellAnchor>
  <xdr:twoCellAnchor editAs="oneCell">
    <xdr:from>
      <xdr:col>12</xdr:col>
      <xdr:colOff>85725</xdr:colOff>
      <xdr:row>0</xdr:row>
      <xdr:rowOff>76200</xdr:rowOff>
    </xdr:from>
    <xdr:to>
      <xdr:col>21</xdr:col>
      <xdr:colOff>36195</xdr:colOff>
      <xdr:row>4</xdr:row>
      <xdr:rowOff>167640</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85725" y="76200"/>
          <a:ext cx="3093720" cy="85344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83"/>
  <sheetViews>
    <sheetView tabSelected="1" topLeftCell="M7" workbookViewId="0">
      <selection activeCell="N29" sqref="N29:O29"/>
    </sheetView>
  </sheetViews>
  <sheetFormatPr defaultColWidth="0" defaultRowHeight="15" customHeight="1"/>
  <cols>
    <col min="1" max="11" width="21" hidden="1" customWidth="1"/>
    <col min="12" max="12" width="21" style="27" hidden="1" customWidth="1"/>
    <col min="13" max="13" width="7.85546875" style="2" customWidth="1"/>
    <col min="14" max="14" width="7.140625" style="2" customWidth="1"/>
    <col min="15" max="15" width="6.140625" style="2" customWidth="1"/>
    <col min="16" max="16" width="9.42578125" style="2" customWidth="1"/>
    <col min="17" max="17" width="4.140625" style="2" hidden="1" customWidth="1"/>
    <col min="18" max="26" width="4.140625" style="2" customWidth="1"/>
    <col min="27" max="27" width="8.28515625" style="2" customWidth="1"/>
    <col min="28" max="29" width="4.42578125" style="2" customWidth="1"/>
    <col min="30" max="30" width="4.5703125" style="2" customWidth="1"/>
    <col min="31" max="31" width="4.85546875" style="2" customWidth="1"/>
    <col min="32" max="32" width="7.7109375" style="2" customWidth="1"/>
    <col min="33" max="34" width="4.5703125" style="2" customWidth="1"/>
    <col min="35" max="35" width="3.85546875" style="2" customWidth="1"/>
    <col min="36" max="36" width="5.140625" style="2" customWidth="1"/>
    <col min="37" max="38" width="5.85546875" style="2" hidden="1" customWidth="1"/>
    <col min="39" max="39" width="12.140625" style="2" hidden="1" customWidth="1"/>
    <col min="40" max="48" width="5.85546875" style="2" hidden="1" customWidth="1"/>
    <col min="49" max="49" width="6.28515625" style="2" hidden="1" customWidth="1"/>
    <col min="50" max="50" width="7.42578125" style="2" hidden="1" customWidth="1"/>
    <col min="51" max="53" width="3.140625" style="2" hidden="1" customWidth="1"/>
    <col min="54" max="54" width="8.28515625" style="2" customWidth="1"/>
    <col min="55" max="55" width="3.140625" style="2" hidden="1" customWidth="1"/>
    <col min="56" max="59" width="7.7109375" style="2" hidden="1" customWidth="1"/>
    <col min="60" max="67" width="7.7109375" hidden="1" customWidth="1"/>
    <col min="68" max="68" width="6.7109375" hidden="1" customWidth="1"/>
    <col min="69" max="69" width="2.28515625" hidden="1" customWidth="1"/>
    <col min="70" max="70" width="2.42578125" hidden="1" customWidth="1"/>
    <col min="71" max="71" width="3.140625" hidden="1" customWidth="1"/>
    <col min="72" max="73" width="8.5703125" hidden="1" customWidth="1"/>
    <col min="74" max="16363" width="8.5703125" customWidth="1"/>
    <col min="16364" max="16384" width="7.140625" customWidth="1"/>
  </cols>
  <sheetData>
    <row r="1" spans="1:69" ht="15" customHeight="1">
      <c r="A1" s="24" t="s">
        <v>2284</v>
      </c>
      <c r="B1" s="24" t="s">
        <v>2284</v>
      </c>
      <c r="C1" s="24" t="s">
        <v>2284</v>
      </c>
      <c r="D1" s="22" t="s">
        <v>632</v>
      </c>
      <c r="E1" s="22"/>
      <c r="F1" s="22"/>
      <c r="G1" s="22"/>
      <c r="H1" s="22"/>
      <c r="I1" s="22"/>
      <c r="M1" s="176"/>
      <c r="N1" s="177"/>
      <c r="O1" s="177"/>
      <c r="P1" s="177"/>
      <c r="Q1" s="177"/>
      <c r="R1" s="177"/>
      <c r="S1" s="177"/>
      <c r="T1" s="177"/>
      <c r="U1" s="177"/>
      <c r="V1" s="178"/>
      <c r="W1" s="131" t="s">
        <v>441</v>
      </c>
      <c r="X1" s="131"/>
      <c r="Y1" s="131"/>
      <c r="Z1" s="131"/>
      <c r="AA1" s="1"/>
      <c r="AB1" s="132" t="s">
        <v>792</v>
      </c>
      <c r="AC1" s="132"/>
      <c r="AD1" s="132"/>
      <c r="AE1" s="133" t="s">
        <v>410</v>
      </c>
      <c r="AF1" s="55"/>
      <c r="AG1" s="134">
        <f ca="1">NOW()</f>
        <v>45712.517312384261</v>
      </c>
      <c r="AH1" s="134"/>
      <c r="AI1" s="134"/>
      <c r="AJ1" s="134"/>
      <c r="AK1" s="81">
        <v>0.27443640000000002</v>
      </c>
      <c r="AL1" s="33"/>
      <c r="AM1" s="82" t="e">
        <f>+#REF!</f>
        <v>#REF!</v>
      </c>
      <c r="BC1" s="56" t="s">
        <v>623</v>
      </c>
      <c r="BP1" s="83" t="s">
        <v>1406</v>
      </c>
      <c r="BQ1" t="s">
        <v>1407</v>
      </c>
    </row>
    <row r="2" spans="1:69" ht="15" customHeight="1">
      <c r="A2" s="21" t="s">
        <v>597</v>
      </c>
      <c r="B2" s="21" t="s">
        <v>597</v>
      </c>
      <c r="C2" s="21" t="s">
        <v>597</v>
      </c>
      <c r="D2" s="22" t="s">
        <v>632</v>
      </c>
      <c r="E2" s="22"/>
      <c r="F2" s="22"/>
      <c r="G2" s="22"/>
      <c r="H2" s="22"/>
      <c r="I2" s="22"/>
      <c r="M2" s="179"/>
      <c r="N2" s="180"/>
      <c r="O2" s="180"/>
      <c r="P2" s="180"/>
      <c r="Q2" s="180"/>
      <c r="R2" s="180"/>
      <c r="S2" s="180"/>
      <c r="T2" s="180"/>
      <c r="U2" s="180"/>
      <c r="V2" s="181"/>
      <c r="W2" s="131"/>
      <c r="X2" s="131"/>
      <c r="Y2" s="131"/>
      <c r="Z2" s="131"/>
      <c r="AA2" s="46"/>
      <c r="AB2" s="132"/>
      <c r="AC2" s="132"/>
      <c r="AD2" s="132"/>
      <c r="AE2" s="133"/>
      <c r="AF2" s="55"/>
      <c r="AG2" s="134"/>
      <c r="AH2" s="134"/>
      <c r="AI2" s="134"/>
      <c r="AJ2" s="134"/>
      <c r="AK2" s="37"/>
      <c r="AL2" s="33"/>
      <c r="BC2" s="56" t="s">
        <v>614</v>
      </c>
      <c r="BP2" s="83"/>
    </row>
    <row r="3" spans="1:69" ht="15" customHeight="1">
      <c r="A3" s="21" t="s">
        <v>2285</v>
      </c>
      <c r="B3" s="21" t="s">
        <v>2285</v>
      </c>
      <c r="C3" s="21" t="s">
        <v>2285</v>
      </c>
      <c r="D3" s="22" t="s">
        <v>632</v>
      </c>
      <c r="E3" s="69"/>
      <c r="F3" s="22"/>
      <c r="G3" s="22"/>
      <c r="H3" s="22"/>
      <c r="I3" s="22"/>
      <c r="M3" s="179"/>
      <c r="N3" s="180"/>
      <c r="O3" s="180"/>
      <c r="P3" s="180"/>
      <c r="Q3" s="180"/>
      <c r="R3" s="180"/>
      <c r="S3" s="180"/>
      <c r="T3" s="180"/>
      <c r="U3" s="180"/>
      <c r="V3" s="181"/>
      <c r="W3" s="135" t="s">
        <v>411</v>
      </c>
      <c r="X3" s="135"/>
      <c r="Y3" s="135"/>
      <c r="Z3" s="136">
        <v>45712</v>
      </c>
      <c r="AA3" s="143" t="s">
        <v>412</v>
      </c>
      <c r="AB3" s="144"/>
      <c r="AC3" s="144"/>
      <c r="AD3" s="144"/>
      <c r="AE3" s="144"/>
      <c r="AF3" s="144"/>
      <c r="AG3" s="144"/>
      <c r="AH3" s="144"/>
      <c r="AI3" s="144"/>
      <c r="AJ3" s="145"/>
      <c r="AK3" s="37"/>
      <c r="AL3" s="33"/>
      <c r="BC3" s="56" t="s">
        <v>615</v>
      </c>
      <c r="BP3" s="83"/>
    </row>
    <row r="4" spans="1:69" ht="15" customHeight="1">
      <c r="A4" s="21" t="s">
        <v>2411</v>
      </c>
      <c r="B4" s="21" t="s">
        <v>2411</v>
      </c>
      <c r="C4" s="21" t="s">
        <v>2411</v>
      </c>
      <c r="D4" s="22" t="s">
        <v>632</v>
      </c>
      <c r="E4" s="22"/>
      <c r="F4" s="22"/>
      <c r="G4" s="22"/>
      <c r="H4" s="22"/>
      <c r="I4" s="22"/>
      <c r="M4" s="179"/>
      <c r="N4" s="180"/>
      <c r="O4" s="180"/>
      <c r="P4" s="180"/>
      <c r="Q4" s="180"/>
      <c r="R4" s="180"/>
      <c r="S4" s="180"/>
      <c r="T4" s="180"/>
      <c r="U4" s="180"/>
      <c r="V4" s="181"/>
      <c r="W4" s="135"/>
      <c r="X4" s="135"/>
      <c r="Y4" s="135"/>
      <c r="Z4" s="137"/>
      <c r="AA4" s="140" t="s">
        <v>414</v>
      </c>
      <c r="AB4" s="141"/>
      <c r="AC4" s="141"/>
      <c r="AD4" s="141"/>
      <c r="AE4" s="141"/>
      <c r="AF4" s="141"/>
      <c r="AG4" s="141"/>
      <c r="AH4" s="141"/>
      <c r="AI4" s="141"/>
      <c r="AJ4" s="142"/>
      <c r="AK4" s="37"/>
      <c r="AL4" s="33"/>
      <c r="BC4" s="56" t="s">
        <v>616</v>
      </c>
      <c r="BP4" s="83"/>
    </row>
    <row r="5" spans="1:69" ht="15" customHeight="1">
      <c r="A5" s="21" t="s">
        <v>0</v>
      </c>
      <c r="B5" s="24" t="s">
        <v>1</v>
      </c>
      <c r="C5" s="24" t="s">
        <v>629</v>
      </c>
      <c r="D5" s="21" t="s">
        <v>630</v>
      </c>
      <c r="E5" s="24" t="s">
        <v>631</v>
      </c>
      <c r="F5" s="21" t="s">
        <v>496</v>
      </c>
      <c r="G5" s="24" t="s">
        <v>497</v>
      </c>
      <c r="H5" s="24" t="s">
        <v>2</v>
      </c>
      <c r="I5" s="24"/>
      <c r="J5" s="24"/>
      <c r="K5" s="24"/>
      <c r="M5" s="179"/>
      <c r="N5" s="180"/>
      <c r="O5" s="180"/>
      <c r="P5" s="180"/>
      <c r="Q5" s="180"/>
      <c r="R5" s="180"/>
      <c r="S5" s="180"/>
      <c r="T5" s="180"/>
      <c r="U5" s="180"/>
      <c r="V5" s="181"/>
      <c r="W5" s="139" t="s">
        <v>413</v>
      </c>
      <c r="X5" s="139"/>
      <c r="Y5" s="139"/>
      <c r="Z5" s="137"/>
      <c r="AA5" s="152" t="s">
        <v>628</v>
      </c>
      <c r="AB5" s="152"/>
      <c r="AC5" s="152"/>
      <c r="AD5" s="146" t="s">
        <v>1406</v>
      </c>
      <c r="AE5" s="146"/>
      <c r="AF5" s="146" t="s">
        <v>1407</v>
      </c>
      <c r="AG5" s="146"/>
      <c r="AH5" s="146"/>
      <c r="AI5" s="146"/>
      <c r="AJ5" s="147"/>
      <c r="AK5" s="37"/>
      <c r="AL5" s="33"/>
      <c r="BC5" s="56" t="s">
        <v>617</v>
      </c>
    </row>
    <row r="6" spans="1:69" ht="15" customHeight="1" thickBot="1">
      <c r="A6" s="70" t="s">
        <v>1409</v>
      </c>
      <c r="B6" s="71" t="s">
        <v>737</v>
      </c>
      <c r="C6" s="72" t="s">
        <v>626</v>
      </c>
      <c r="D6" s="72" t="s">
        <v>4</v>
      </c>
      <c r="E6" s="73" t="s">
        <v>1410</v>
      </c>
      <c r="F6" s="25" t="s">
        <v>5</v>
      </c>
      <c r="G6" s="74" t="s">
        <v>627</v>
      </c>
      <c r="H6" s="74" t="s">
        <v>2290</v>
      </c>
      <c r="I6" s="74"/>
      <c r="J6" s="58"/>
      <c r="K6" s="58" t="s">
        <v>633</v>
      </c>
      <c r="M6" s="179"/>
      <c r="N6" s="180"/>
      <c r="O6" s="180"/>
      <c r="P6" s="180"/>
      <c r="Q6" s="180"/>
      <c r="R6" s="180"/>
      <c r="S6" s="180"/>
      <c r="T6" s="180"/>
      <c r="U6" s="180"/>
      <c r="V6" s="181"/>
      <c r="W6" s="139"/>
      <c r="X6" s="139"/>
      <c r="Y6" s="139"/>
      <c r="Z6" s="138"/>
      <c r="AA6" s="153"/>
      <c r="AB6" s="153"/>
      <c r="AC6" s="153"/>
      <c r="AD6" s="148"/>
      <c r="AE6" s="148"/>
      <c r="AF6" s="148"/>
      <c r="AG6" s="148"/>
      <c r="AH6" s="148"/>
      <c r="AI6" s="148"/>
      <c r="AJ6" s="149"/>
      <c r="AK6" s="37"/>
      <c r="AL6" s="33"/>
      <c r="BC6" s="56" t="s">
        <v>618</v>
      </c>
    </row>
    <row r="7" spans="1:69" ht="15" customHeight="1" thickTop="1" thickBot="1">
      <c r="A7" s="75" t="s">
        <v>1411</v>
      </c>
      <c r="B7" s="22" t="s">
        <v>1332</v>
      </c>
      <c r="C7" s="76" t="s">
        <v>1332</v>
      </c>
      <c r="D7" s="76" t="s">
        <v>1412</v>
      </c>
      <c r="E7" s="77">
        <v>49</v>
      </c>
      <c r="F7">
        <v>0</v>
      </c>
      <c r="G7">
        <v>20</v>
      </c>
      <c r="H7">
        <v>30.122557630464172</v>
      </c>
      <c r="J7" s="26"/>
      <c r="K7" s="26"/>
      <c r="M7" s="179"/>
      <c r="N7" s="180"/>
      <c r="O7" s="180"/>
      <c r="P7" s="180"/>
      <c r="Q7" s="180"/>
      <c r="R7" s="180"/>
      <c r="S7" s="180"/>
      <c r="T7" s="180"/>
      <c r="U7" s="180"/>
      <c r="V7" s="181"/>
      <c r="W7" s="79"/>
      <c r="X7" s="80"/>
      <c r="Y7" s="80"/>
      <c r="Z7" s="80"/>
      <c r="AA7" s="154"/>
      <c r="AB7" s="154"/>
      <c r="AC7" s="154"/>
      <c r="AD7" s="150"/>
      <c r="AE7" s="150"/>
      <c r="AF7" s="150"/>
      <c r="AG7" s="150"/>
      <c r="AH7" s="150"/>
      <c r="AI7" s="150"/>
      <c r="AJ7" s="151"/>
      <c r="AK7" s="37"/>
      <c r="AL7" s="33"/>
      <c r="BC7" s="56" t="s">
        <v>619</v>
      </c>
    </row>
    <row r="8" spans="1:69" ht="15" customHeight="1" thickBot="1">
      <c r="A8" s="75" t="s">
        <v>1413</v>
      </c>
      <c r="B8" s="22" t="s">
        <v>7</v>
      </c>
      <c r="C8" s="76" t="s">
        <v>7</v>
      </c>
      <c r="D8" s="76" t="s">
        <v>1226</v>
      </c>
      <c r="E8" s="77">
        <v>23</v>
      </c>
      <c r="F8">
        <v>0</v>
      </c>
      <c r="G8">
        <v>16</v>
      </c>
      <c r="H8">
        <v>32.634150678023474</v>
      </c>
      <c r="J8" s="19"/>
      <c r="K8" s="19"/>
      <c r="M8" s="182"/>
      <c r="N8" s="183"/>
      <c r="O8" s="183"/>
      <c r="P8" s="183"/>
      <c r="Q8" s="183"/>
      <c r="R8" s="183"/>
      <c r="S8" s="183"/>
      <c r="T8" s="183"/>
      <c r="U8" s="183"/>
      <c r="V8" s="184"/>
      <c r="W8" s="1" t="s">
        <v>415</v>
      </c>
      <c r="X8" s="3"/>
      <c r="Y8" s="3"/>
      <c r="Z8" s="3" t="s">
        <v>416</v>
      </c>
      <c r="AA8" s="3"/>
      <c r="AB8" s="3"/>
      <c r="AC8" s="3"/>
      <c r="AD8" s="3" t="s">
        <v>417</v>
      </c>
      <c r="AE8" s="3"/>
      <c r="AF8" s="3"/>
      <c r="AG8" s="3"/>
      <c r="AH8" s="127"/>
      <c r="AI8" s="155"/>
      <c r="AJ8" s="155"/>
      <c r="AK8" s="37"/>
      <c r="AL8" s="33"/>
      <c r="BC8" s="56" t="s">
        <v>620</v>
      </c>
    </row>
    <row r="9" spans="1:69" ht="15" customHeight="1">
      <c r="A9" s="75" t="s">
        <v>1414</v>
      </c>
      <c r="B9" s="22" t="s">
        <v>8</v>
      </c>
      <c r="C9" s="76" t="s">
        <v>8</v>
      </c>
      <c r="D9" s="76" t="s">
        <v>987</v>
      </c>
      <c r="E9" s="77">
        <v>98.5</v>
      </c>
      <c r="F9">
        <v>0</v>
      </c>
      <c r="G9">
        <v>23</v>
      </c>
      <c r="H9">
        <v>30.238909727114446</v>
      </c>
      <c r="J9" s="61" t="s">
        <v>635</v>
      </c>
      <c r="K9" s="59" t="s">
        <v>500</v>
      </c>
      <c r="M9" s="104" t="s">
        <v>418</v>
      </c>
      <c r="N9" s="104"/>
      <c r="O9" s="104"/>
      <c r="P9" s="104"/>
      <c r="Q9" s="104"/>
      <c r="R9" s="104"/>
      <c r="S9" s="104"/>
      <c r="T9" s="104"/>
      <c r="U9" s="104"/>
      <c r="V9" s="104"/>
      <c r="W9" s="104"/>
      <c r="X9" s="104"/>
      <c r="Y9" s="104"/>
      <c r="Z9" s="104"/>
      <c r="AA9" s="104"/>
      <c r="AB9" s="104"/>
      <c r="AC9" s="104"/>
      <c r="AD9" s="104"/>
      <c r="AE9" s="104"/>
      <c r="AF9" s="104"/>
      <c r="AG9" s="104"/>
      <c r="AH9" s="104"/>
      <c r="AI9" s="104"/>
      <c r="AJ9" s="156"/>
      <c r="AK9" s="37"/>
      <c r="AL9" s="33"/>
      <c r="BC9" s="56" t="s">
        <v>621</v>
      </c>
    </row>
    <row r="10" spans="1:69" ht="15" customHeight="1">
      <c r="A10" s="75" t="s">
        <v>1415</v>
      </c>
      <c r="B10" s="22" t="s">
        <v>301</v>
      </c>
      <c r="C10" s="76" t="s">
        <v>301</v>
      </c>
      <c r="D10" s="76" t="s">
        <v>974</v>
      </c>
      <c r="E10" s="77">
        <v>16</v>
      </c>
      <c r="F10">
        <v>0</v>
      </c>
      <c r="G10">
        <v>11</v>
      </c>
      <c r="H10">
        <v>56.80002508800402</v>
      </c>
      <c r="J10" s="61" t="s">
        <v>636</v>
      </c>
      <c r="K10" s="59" t="s">
        <v>500</v>
      </c>
      <c r="M10" s="157" t="s">
        <v>1408</v>
      </c>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9"/>
      <c r="AK10" s="88"/>
      <c r="AL10" s="89"/>
      <c r="AM10" s="89"/>
      <c r="AN10" s="89"/>
      <c r="AO10" s="89"/>
      <c r="AP10" s="89"/>
      <c r="AQ10" s="89"/>
      <c r="AR10" s="89"/>
      <c r="AS10" s="89"/>
      <c r="AT10" s="89"/>
      <c r="AU10" s="89"/>
      <c r="AV10" s="89"/>
      <c r="AW10" s="89"/>
      <c r="AX10" s="89"/>
      <c r="AY10" s="89"/>
      <c r="AZ10" s="89"/>
      <c r="BA10" s="89"/>
      <c r="BB10" s="89"/>
      <c r="BC10" s="56" t="s">
        <v>622</v>
      </c>
    </row>
    <row r="11" spans="1:69" ht="15" customHeight="1">
      <c r="A11" s="75" t="s">
        <v>1416</v>
      </c>
      <c r="B11" s="22" t="s">
        <v>788</v>
      </c>
      <c r="C11" s="76" t="s">
        <v>788</v>
      </c>
      <c r="D11" s="76" t="s">
        <v>1417</v>
      </c>
      <c r="E11" s="77">
        <v>68.5</v>
      </c>
      <c r="F11">
        <v>0</v>
      </c>
      <c r="G11">
        <v>0</v>
      </c>
      <c r="H11">
        <v>30.424020867843325</v>
      </c>
      <c r="J11" s="61" t="s">
        <v>637</v>
      </c>
      <c r="K11" s="59" t="s">
        <v>500</v>
      </c>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9"/>
      <c r="AK11" s="88"/>
      <c r="AL11" s="89"/>
      <c r="AM11" s="89"/>
      <c r="AN11" s="89"/>
      <c r="AO11" s="89"/>
      <c r="AP11" s="89"/>
      <c r="AQ11" s="89"/>
      <c r="AR11" s="89"/>
      <c r="AS11" s="89"/>
      <c r="AT11" s="89"/>
      <c r="AU11" s="89"/>
      <c r="AV11" s="89"/>
      <c r="AW11" s="89"/>
      <c r="AX11" s="89"/>
      <c r="AY11" s="89"/>
      <c r="AZ11" s="89"/>
      <c r="BA11" s="89"/>
      <c r="BB11" s="89"/>
      <c r="BC11" s="56" t="s">
        <v>624</v>
      </c>
    </row>
    <row r="12" spans="1:69" ht="15" customHeight="1">
      <c r="A12" s="75" t="s">
        <v>1418</v>
      </c>
      <c r="B12" s="22" t="s">
        <v>776</v>
      </c>
      <c r="C12" s="76" t="s">
        <v>776</v>
      </c>
      <c r="D12" s="76" t="s">
        <v>1088</v>
      </c>
      <c r="E12" s="77">
        <v>5</v>
      </c>
      <c r="F12">
        <v>0</v>
      </c>
      <c r="G12">
        <v>0</v>
      </c>
      <c r="H12">
        <v>33.280021324803414</v>
      </c>
      <c r="J12" s="61" t="s">
        <v>638</v>
      </c>
      <c r="K12" s="59" t="s">
        <v>500</v>
      </c>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9"/>
      <c r="AK12" s="88"/>
      <c r="AL12" s="89"/>
      <c r="AM12" s="89"/>
      <c r="AN12" s="89"/>
      <c r="AO12" s="89"/>
      <c r="AP12" s="89"/>
      <c r="AQ12" s="89"/>
      <c r="AR12" s="89"/>
      <c r="AS12" s="89"/>
      <c r="AT12" s="89"/>
      <c r="AU12" s="89"/>
      <c r="AV12" s="89"/>
      <c r="AW12" s="89"/>
      <c r="AX12" s="89"/>
      <c r="AY12" s="89"/>
      <c r="AZ12" s="89"/>
      <c r="BA12" s="89"/>
      <c r="BB12" s="89"/>
      <c r="BC12" s="56" t="s">
        <v>789</v>
      </c>
    </row>
    <row r="13" spans="1:69" ht="15" customHeight="1">
      <c r="A13" s="75" t="s">
        <v>1419</v>
      </c>
      <c r="B13" s="22" t="s">
        <v>781</v>
      </c>
      <c r="C13" s="76" t="s">
        <v>781</v>
      </c>
      <c r="D13" s="76" t="s">
        <v>893</v>
      </c>
      <c r="E13" s="77">
        <v>27.5</v>
      </c>
      <c r="F13">
        <v>0</v>
      </c>
      <c r="G13">
        <v>1</v>
      </c>
      <c r="H13">
        <v>30.900020944003359</v>
      </c>
      <c r="J13" s="61" t="s">
        <v>639</v>
      </c>
      <c r="K13" s="59" t="s">
        <v>500</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9"/>
      <c r="AK13" s="88"/>
      <c r="AL13" s="89"/>
      <c r="AM13" s="89"/>
      <c r="AN13" s="89"/>
      <c r="AO13" s="89"/>
      <c r="AP13" s="89"/>
      <c r="AQ13" s="89"/>
      <c r="AR13" s="89"/>
      <c r="AS13" s="89"/>
      <c r="AT13" s="89"/>
      <c r="AU13" s="89"/>
      <c r="AV13" s="89"/>
      <c r="AW13" s="89"/>
      <c r="AX13" s="89"/>
      <c r="AY13" s="89"/>
      <c r="AZ13" s="89"/>
      <c r="BA13" s="89"/>
      <c r="BB13" s="89"/>
      <c r="BC13" s="56"/>
    </row>
    <row r="14" spans="1:69" ht="16.5" customHeight="1">
      <c r="A14" s="75" t="s">
        <v>1420</v>
      </c>
      <c r="B14" s="22" t="s">
        <v>782</v>
      </c>
      <c r="C14" s="76" t="s">
        <v>782</v>
      </c>
      <c r="D14" s="76" t="s">
        <v>892</v>
      </c>
      <c r="E14" s="77">
        <v>27.5</v>
      </c>
      <c r="F14">
        <v>0</v>
      </c>
      <c r="G14">
        <v>1</v>
      </c>
      <c r="H14">
        <v>30.900020944003359</v>
      </c>
      <c r="J14" s="61" t="s">
        <v>640</v>
      </c>
      <c r="K14" s="59" t="s">
        <v>500</v>
      </c>
      <c r="M14" s="160" t="s">
        <v>419</v>
      </c>
      <c r="N14" s="160"/>
      <c r="O14" s="160"/>
      <c r="P14" s="160"/>
      <c r="Q14" s="160"/>
      <c r="R14" s="160"/>
      <c r="S14" s="160"/>
      <c r="T14" s="160"/>
      <c r="U14" s="160"/>
      <c r="V14" s="160"/>
      <c r="W14" s="160"/>
      <c r="X14" s="126" t="s">
        <v>420</v>
      </c>
      <c r="Y14" s="126"/>
      <c r="Z14" s="126"/>
      <c r="AA14" s="126"/>
      <c r="AB14" s="126"/>
      <c r="AC14" s="126"/>
      <c r="AD14" s="126"/>
      <c r="AE14" s="126"/>
      <c r="AF14" s="126"/>
      <c r="AG14" s="126"/>
      <c r="AH14" s="126"/>
      <c r="AI14" s="126"/>
      <c r="AJ14" s="127"/>
      <c r="AK14" s="88"/>
      <c r="AL14" s="89"/>
      <c r="AM14" s="89"/>
      <c r="AN14" s="89"/>
      <c r="AO14" s="89"/>
      <c r="AP14" s="89"/>
      <c r="AQ14" s="89"/>
      <c r="AR14" s="89"/>
      <c r="AS14" s="89"/>
      <c r="AT14" s="89"/>
      <c r="AU14" s="89"/>
      <c r="AV14" s="89"/>
      <c r="AW14" s="89"/>
      <c r="AX14" s="89"/>
      <c r="AY14" s="89"/>
      <c r="AZ14" s="89"/>
      <c r="BA14" s="89"/>
      <c r="BB14" s="89"/>
      <c r="BC14" s="56"/>
    </row>
    <row r="15" spans="1:69" ht="16.5" customHeight="1">
      <c r="A15" s="75" t="s">
        <v>1421</v>
      </c>
      <c r="B15" s="22" t="s">
        <v>783</v>
      </c>
      <c r="C15" s="76" t="s">
        <v>783</v>
      </c>
      <c r="D15" s="76" t="s">
        <v>891</v>
      </c>
      <c r="E15" s="77">
        <v>20</v>
      </c>
      <c r="F15">
        <v>0</v>
      </c>
      <c r="G15">
        <v>1</v>
      </c>
      <c r="H15">
        <v>33.280021324803414</v>
      </c>
      <c r="J15" s="61" t="s">
        <v>641</v>
      </c>
      <c r="K15" s="59" t="s">
        <v>500</v>
      </c>
      <c r="M15" s="122"/>
      <c r="N15" s="122"/>
      <c r="O15" s="122"/>
      <c r="P15" s="122"/>
      <c r="Q15" s="122"/>
      <c r="R15" s="122"/>
      <c r="S15" s="122"/>
      <c r="T15" s="122"/>
      <c r="U15" s="122"/>
      <c r="V15" s="122"/>
      <c r="W15" s="122"/>
      <c r="X15" s="123"/>
      <c r="Y15" s="123"/>
      <c r="Z15" s="123"/>
      <c r="AA15" s="123"/>
      <c r="AB15" s="123"/>
      <c r="AC15" s="123"/>
      <c r="AD15" s="123"/>
      <c r="AE15" s="123"/>
      <c r="AF15" s="123"/>
      <c r="AG15" s="123"/>
      <c r="AH15" s="123"/>
      <c r="AI15" s="123"/>
      <c r="AJ15" s="124"/>
      <c r="AK15" s="88"/>
      <c r="AL15" s="89"/>
      <c r="AM15" s="89"/>
      <c r="AN15" s="89"/>
      <c r="AO15" s="89"/>
      <c r="AP15" s="89"/>
      <c r="AQ15" s="89"/>
      <c r="AR15" s="89"/>
      <c r="AS15" s="89"/>
      <c r="AT15" s="89"/>
      <c r="AU15" s="89"/>
      <c r="AV15" s="89"/>
      <c r="AW15" s="89"/>
      <c r="AX15" s="89"/>
      <c r="AY15" s="89"/>
      <c r="AZ15" s="89"/>
      <c r="BA15" s="89"/>
      <c r="BB15" s="89"/>
      <c r="BC15" s="56"/>
    </row>
    <row r="16" spans="1:69" ht="16.5" customHeight="1">
      <c r="A16" s="75" t="s">
        <v>1422</v>
      </c>
      <c r="B16" s="22" t="s">
        <v>784</v>
      </c>
      <c r="C16" s="76" t="s">
        <v>784</v>
      </c>
      <c r="D16" s="76" t="s">
        <v>890</v>
      </c>
      <c r="E16" s="77">
        <v>20</v>
      </c>
      <c r="F16">
        <v>0</v>
      </c>
      <c r="G16">
        <v>1</v>
      </c>
      <c r="H16">
        <v>33.280021324803414</v>
      </c>
      <c r="J16" s="61" t="s">
        <v>642</v>
      </c>
      <c r="K16" s="59" t="s">
        <v>500</v>
      </c>
      <c r="M16" s="125" t="s">
        <v>421</v>
      </c>
      <c r="N16" s="125"/>
      <c r="O16" s="125"/>
      <c r="P16" s="125"/>
      <c r="Q16" s="125"/>
      <c r="R16" s="125"/>
      <c r="S16" s="125"/>
      <c r="T16" s="125"/>
      <c r="U16" s="125" t="s">
        <v>422</v>
      </c>
      <c r="V16" s="125"/>
      <c r="W16" s="125"/>
      <c r="X16" s="126" t="s">
        <v>423</v>
      </c>
      <c r="Y16" s="126"/>
      <c r="Z16" s="126"/>
      <c r="AA16" s="126"/>
      <c r="AB16" s="126"/>
      <c r="AC16" s="126"/>
      <c r="AD16" s="126"/>
      <c r="AE16" s="126"/>
      <c r="AF16" s="126"/>
      <c r="AG16" s="126"/>
      <c r="AH16" s="126"/>
      <c r="AI16" s="126"/>
      <c r="AJ16" s="127"/>
      <c r="AK16" s="88"/>
      <c r="AL16" s="89"/>
      <c r="AM16" s="89"/>
      <c r="AN16" s="89"/>
      <c r="AO16" s="89"/>
      <c r="AP16" s="89"/>
      <c r="AQ16" s="89"/>
      <c r="AR16" s="89"/>
      <c r="AS16" s="89"/>
      <c r="AT16" s="89"/>
      <c r="AU16" s="89"/>
      <c r="AV16" s="89"/>
      <c r="AW16" s="89"/>
      <c r="AX16" s="89"/>
      <c r="AY16" s="89"/>
      <c r="AZ16" s="89"/>
      <c r="BA16" s="89"/>
      <c r="BB16" s="89"/>
      <c r="BC16" s="56"/>
    </row>
    <row r="17" spans="1:70" ht="16.5" customHeight="1">
      <c r="A17" s="75" t="s">
        <v>1423</v>
      </c>
      <c r="B17" s="22" t="s">
        <v>341</v>
      </c>
      <c r="C17" s="76" t="s">
        <v>341</v>
      </c>
      <c r="D17" s="76" t="s">
        <v>1424</v>
      </c>
      <c r="E17" s="77">
        <v>9</v>
      </c>
      <c r="F17">
        <v>0</v>
      </c>
      <c r="G17">
        <v>50</v>
      </c>
      <c r="H17">
        <v>57.83160420042509</v>
      </c>
      <c r="J17" s="61" t="s">
        <v>643</v>
      </c>
      <c r="K17" s="59" t="s">
        <v>500</v>
      </c>
      <c r="M17" s="123" t="s">
        <v>458</v>
      </c>
      <c r="N17" s="123"/>
      <c r="O17" s="123"/>
      <c r="P17" s="123"/>
      <c r="Q17" s="123"/>
      <c r="R17" s="123"/>
      <c r="S17" s="123"/>
      <c r="T17" s="123"/>
      <c r="U17" s="4"/>
      <c r="V17" s="123"/>
      <c r="W17" s="123"/>
      <c r="X17" s="129"/>
      <c r="Y17" s="129"/>
      <c r="Z17" s="129"/>
      <c r="AA17" s="129"/>
      <c r="AB17" s="129"/>
      <c r="AC17" s="129"/>
      <c r="AD17" s="129"/>
      <c r="AE17" s="129"/>
      <c r="AF17" s="129"/>
      <c r="AG17" s="129"/>
      <c r="AH17" s="129"/>
      <c r="AI17" s="129"/>
      <c r="AJ17" s="130"/>
      <c r="AK17" s="88"/>
      <c r="AL17" s="89"/>
      <c r="AM17" s="89"/>
      <c r="AN17" s="89"/>
      <c r="AO17" s="89"/>
      <c r="AP17" s="89"/>
      <c r="AQ17" s="89"/>
      <c r="AR17" s="89"/>
      <c r="AS17" s="89"/>
      <c r="AT17" s="89"/>
      <c r="AU17" s="89"/>
      <c r="AV17" s="89"/>
      <c r="AW17" s="89"/>
      <c r="AX17" s="89"/>
      <c r="AY17" s="89"/>
      <c r="AZ17" s="89"/>
      <c r="BA17" s="89"/>
      <c r="BB17" s="89"/>
      <c r="BC17" s="56"/>
    </row>
    <row r="18" spans="1:70" ht="16.5" customHeight="1">
      <c r="A18" s="75" t="s">
        <v>1425</v>
      </c>
      <c r="B18" s="22" t="s">
        <v>340</v>
      </c>
      <c r="C18" s="76" t="s">
        <v>340</v>
      </c>
      <c r="D18" s="76" t="s">
        <v>1018</v>
      </c>
      <c r="E18" s="77">
        <v>10</v>
      </c>
      <c r="F18">
        <v>0</v>
      </c>
      <c r="G18">
        <v>80</v>
      </c>
      <c r="H18">
        <v>58.666692053337357</v>
      </c>
      <c r="J18" s="61" t="s">
        <v>644</v>
      </c>
      <c r="K18" s="59" t="s">
        <v>500</v>
      </c>
      <c r="M18" s="125" t="s">
        <v>424</v>
      </c>
      <c r="N18" s="125"/>
      <c r="O18" s="125"/>
      <c r="P18" s="125" t="s">
        <v>425</v>
      </c>
      <c r="Q18" s="125"/>
      <c r="R18" s="125"/>
      <c r="S18" s="125"/>
      <c r="T18" s="125"/>
      <c r="U18" s="125" t="s">
        <v>426</v>
      </c>
      <c r="V18" s="125"/>
      <c r="W18" s="125"/>
      <c r="X18" s="173" t="s">
        <v>427</v>
      </c>
      <c r="Y18" s="173"/>
      <c r="Z18" s="173"/>
      <c r="AA18" s="173"/>
      <c r="AB18" s="173"/>
      <c r="AC18" s="5"/>
      <c r="AD18" s="174" t="s">
        <v>428</v>
      </c>
      <c r="AE18" s="174"/>
      <c r="AF18" s="174"/>
      <c r="AG18" s="174"/>
      <c r="AH18" s="174"/>
      <c r="AI18" s="174"/>
      <c r="AJ18" s="175"/>
      <c r="AK18" s="88"/>
      <c r="AL18" s="89"/>
      <c r="AM18" s="89"/>
      <c r="AN18" s="89"/>
      <c r="AO18" s="89"/>
      <c r="AP18" s="89"/>
      <c r="AQ18" s="89"/>
      <c r="AR18" s="89"/>
      <c r="AS18" s="89"/>
      <c r="AT18" s="89"/>
      <c r="AU18" s="89"/>
      <c r="AV18" s="89"/>
      <c r="AW18" s="89"/>
      <c r="AX18" s="89"/>
      <c r="AY18" s="89"/>
      <c r="AZ18" s="89"/>
      <c r="BA18" s="89"/>
      <c r="BB18" s="89"/>
      <c r="BC18" s="56"/>
    </row>
    <row r="19" spans="1:70" ht="16.5" customHeight="1">
      <c r="A19" s="75" t="s">
        <v>1426</v>
      </c>
      <c r="B19" s="22" t="s">
        <v>16</v>
      </c>
      <c r="C19" s="76" t="s">
        <v>16</v>
      </c>
      <c r="D19" s="76" t="s">
        <v>889</v>
      </c>
      <c r="E19" s="77">
        <v>34</v>
      </c>
      <c r="F19">
        <v>0</v>
      </c>
      <c r="G19">
        <v>15</v>
      </c>
      <c r="H19">
        <v>29.501621086057298</v>
      </c>
      <c r="J19" s="61" t="s">
        <v>645</v>
      </c>
      <c r="K19" s="59" t="s">
        <v>500</v>
      </c>
      <c r="M19" s="123"/>
      <c r="N19" s="123"/>
      <c r="O19" s="123"/>
      <c r="P19" s="122"/>
      <c r="Q19" s="122"/>
      <c r="R19" s="122"/>
      <c r="S19" s="122"/>
      <c r="T19" s="122"/>
      <c r="U19" s="4"/>
      <c r="V19" s="123"/>
      <c r="W19" s="123"/>
      <c r="X19" s="189"/>
      <c r="Y19" s="189"/>
      <c r="Z19" s="189"/>
      <c r="AA19" s="189"/>
      <c r="AB19" s="189"/>
      <c r="AC19" s="6"/>
      <c r="AD19" s="190"/>
      <c r="AE19" s="190"/>
      <c r="AF19" s="190"/>
      <c r="AG19" s="190"/>
      <c r="AH19" s="190"/>
      <c r="AI19" s="190"/>
      <c r="AJ19" s="191"/>
      <c r="AK19" s="38"/>
      <c r="AL19" s="29"/>
      <c r="AW19" s="188" t="s">
        <v>429</v>
      </c>
      <c r="AX19" s="188" t="s">
        <v>2291</v>
      </c>
      <c r="AY19" s="186" t="s">
        <v>430</v>
      </c>
      <c r="AZ19" s="186" t="s">
        <v>430</v>
      </c>
      <c r="BA19" s="186"/>
      <c r="BB19" s="187" t="s">
        <v>606</v>
      </c>
      <c r="BC19" s="56"/>
      <c r="BO19" s="87" t="s">
        <v>2292</v>
      </c>
      <c r="BP19" s="87" t="s">
        <v>2293</v>
      </c>
      <c r="BQ19" s="87" t="s">
        <v>2293</v>
      </c>
      <c r="BR19" s="87" t="s">
        <v>2294</v>
      </c>
    </row>
    <row r="20" spans="1:70" ht="16.5" customHeight="1">
      <c r="A20" s="75" t="s">
        <v>1427</v>
      </c>
      <c r="B20" s="22" t="s">
        <v>17</v>
      </c>
      <c r="C20" s="76" t="s">
        <v>17</v>
      </c>
      <c r="D20" s="76" t="s">
        <v>888</v>
      </c>
      <c r="E20" s="77">
        <v>31</v>
      </c>
      <c r="F20">
        <v>0</v>
      </c>
      <c r="G20">
        <v>20</v>
      </c>
      <c r="H20">
        <v>30.230116026883508</v>
      </c>
      <c r="J20" s="61" t="s">
        <v>646</v>
      </c>
      <c r="K20" s="59" t="s">
        <v>500</v>
      </c>
      <c r="M20" s="125" t="s">
        <v>431</v>
      </c>
      <c r="N20" s="125"/>
      <c r="O20" s="125"/>
      <c r="P20" s="125"/>
      <c r="Q20" s="4"/>
      <c r="R20" s="126" t="s">
        <v>432</v>
      </c>
      <c r="S20" s="126"/>
      <c r="T20" s="126"/>
      <c r="U20" s="126"/>
      <c r="V20" s="126"/>
      <c r="W20" s="126"/>
      <c r="X20" s="133" t="s">
        <v>433</v>
      </c>
      <c r="Y20" s="133"/>
      <c r="Z20" s="133"/>
      <c r="AA20" s="133"/>
      <c r="AB20" s="133"/>
      <c r="AC20" s="133"/>
      <c r="AD20" s="133"/>
      <c r="AE20" s="133"/>
      <c r="AF20" s="133"/>
      <c r="AG20" s="133"/>
      <c r="AH20" s="133"/>
      <c r="AI20" s="133"/>
      <c r="AJ20" s="163"/>
      <c r="AK20" s="39"/>
      <c r="AL20" s="30"/>
      <c r="AW20" s="188"/>
      <c r="AX20" s="188"/>
      <c r="AY20" s="186"/>
      <c r="AZ20" s="186"/>
      <c r="BA20" s="186"/>
      <c r="BB20" s="187"/>
      <c r="BC20" s="56"/>
      <c r="BO20" s="87"/>
      <c r="BP20" s="87"/>
      <c r="BQ20" s="87"/>
      <c r="BR20" s="87"/>
    </row>
    <row r="21" spans="1:70" ht="16.5" customHeight="1">
      <c r="A21" s="75" t="s">
        <v>1428</v>
      </c>
      <c r="B21" s="22" t="s">
        <v>1360</v>
      </c>
      <c r="C21" s="76" t="s">
        <v>1360</v>
      </c>
      <c r="D21" s="76" t="s">
        <v>822</v>
      </c>
      <c r="E21" s="77">
        <v>47</v>
      </c>
      <c r="F21">
        <v>0</v>
      </c>
      <c r="G21">
        <v>40</v>
      </c>
      <c r="H21">
        <v>30.503354213870011</v>
      </c>
      <c r="J21" s="61" t="s">
        <v>647</v>
      </c>
      <c r="K21" s="59" t="s">
        <v>500</v>
      </c>
      <c r="M21" s="164"/>
      <c r="N21" s="164"/>
      <c r="O21" s="165"/>
      <c r="P21" s="165"/>
      <c r="Q21" s="4"/>
      <c r="R21" s="122"/>
      <c r="S21" s="122"/>
      <c r="T21" s="122"/>
      <c r="U21" s="122"/>
      <c r="V21" s="122"/>
      <c r="W21" s="122"/>
      <c r="X21" s="122"/>
      <c r="Y21" s="166"/>
      <c r="Z21" s="166"/>
      <c r="AA21" s="166"/>
      <c r="AB21" s="166"/>
      <c r="AC21" s="166"/>
      <c r="AD21" s="166"/>
      <c r="AE21" s="166"/>
      <c r="AF21" s="166"/>
      <c r="AG21" s="166"/>
      <c r="AH21" s="166"/>
      <c r="AI21" s="166"/>
      <c r="AJ21" s="167"/>
      <c r="AK21" s="40"/>
      <c r="AL21" s="31"/>
      <c r="AM21" s="2" t="e">
        <v>#N/A</v>
      </c>
      <c r="AN21" s="2" t="s">
        <v>434</v>
      </c>
      <c r="AW21" s="188"/>
      <c r="AX21" s="188"/>
      <c r="AY21" s="186"/>
      <c r="AZ21" s="186"/>
      <c r="BA21" s="186"/>
      <c r="BB21" s="187"/>
      <c r="BC21" s="56"/>
      <c r="BO21" s="87"/>
      <c r="BP21" s="87"/>
      <c r="BQ21" s="87"/>
      <c r="BR21" s="87"/>
    </row>
    <row r="22" spans="1:70" ht="16.5" customHeight="1">
      <c r="A22" s="75" t="s">
        <v>1429</v>
      </c>
      <c r="B22" s="22" t="s">
        <v>1359</v>
      </c>
      <c r="C22" s="76" t="s">
        <v>1359</v>
      </c>
      <c r="D22" s="76" t="s">
        <v>821</v>
      </c>
      <c r="E22" s="77">
        <v>66</v>
      </c>
      <c r="F22">
        <v>0</v>
      </c>
      <c r="G22">
        <v>39</v>
      </c>
      <c r="H22">
        <v>31.290767275179462</v>
      </c>
      <c r="J22" s="61" t="s">
        <v>648</v>
      </c>
      <c r="K22" s="59" t="s">
        <v>500</v>
      </c>
      <c r="M22" s="125" t="s">
        <v>435</v>
      </c>
      <c r="N22" s="125"/>
      <c r="O22" s="125"/>
      <c r="P22" s="125"/>
      <c r="Q22" s="4"/>
      <c r="R22" s="133" t="s">
        <v>436</v>
      </c>
      <c r="S22" s="133"/>
      <c r="T22" s="133"/>
      <c r="U22" s="133"/>
      <c r="V22" s="133"/>
      <c r="W22" s="133"/>
      <c r="X22" s="133" t="s">
        <v>437</v>
      </c>
      <c r="Y22" s="133"/>
      <c r="Z22" s="133"/>
      <c r="AA22" s="133"/>
      <c r="AB22" s="133"/>
      <c r="AC22" s="133"/>
      <c r="AD22" s="133"/>
      <c r="AE22" s="133"/>
      <c r="AF22" s="133"/>
      <c r="AG22" s="133"/>
      <c r="AH22" s="133"/>
      <c r="AI22" s="133"/>
      <c r="AJ22" s="163"/>
      <c r="AK22" s="39"/>
      <c r="AL22" s="30"/>
      <c r="AN22" s="2" t="s">
        <v>438</v>
      </c>
      <c r="AW22" s="188"/>
      <c r="AX22" s="188"/>
      <c r="AY22" s="186"/>
      <c r="AZ22" s="186"/>
      <c r="BA22" s="186"/>
      <c r="BB22" s="187"/>
      <c r="BC22" s="56"/>
      <c r="BO22" s="87"/>
      <c r="BP22" s="87"/>
      <c r="BQ22" s="87"/>
      <c r="BR22" s="87"/>
    </row>
    <row r="23" spans="1:70" ht="16.5" customHeight="1">
      <c r="A23" s="75" t="s">
        <v>1430</v>
      </c>
      <c r="B23" s="22" t="s">
        <v>19</v>
      </c>
      <c r="C23" s="76" t="s">
        <v>19</v>
      </c>
      <c r="D23" s="76" t="s">
        <v>1184</v>
      </c>
      <c r="E23" s="77">
        <v>33.5</v>
      </c>
      <c r="F23">
        <v>0</v>
      </c>
      <c r="G23">
        <v>31</v>
      </c>
      <c r="H23">
        <v>31.320021011203352</v>
      </c>
      <c r="J23" s="61" t="s">
        <v>649</v>
      </c>
      <c r="K23" s="59" t="s">
        <v>500</v>
      </c>
      <c r="M23" s="164"/>
      <c r="N23" s="164"/>
      <c r="O23" s="165"/>
      <c r="P23" s="165"/>
      <c r="Q23" s="4"/>
      <c r="R23" s="168"/>
      <c r="S23" s="168"/>
      <c r="T23" s="168"/>
      <c r="U23" s="168"/>
      <c r="V23" s="168"/>
      <c r="W23" s="168"/>
      <c r="X23" s="164"/>
      <c r="Y23" s="165"/>
      <c r="Z23" s="165"/>
      <c r="AA23" s="165"/>
      <c r="AB23" s="165"/>
      <c r="AC23" s="165"/>
      <c r="AD23" s="165"/>
      <c r="AE23" s="165"/>
      <c r="AF23" s="165"/>
      <c r="AG23" s="165"/>
      <c r="AH23" s="165"/>
      <c r="AI23" s="165"/>
      <c r="AJ23" s="169"/>
      <c r="AK23" s="41"/>
      <c r="AL23" s="32"/>
      <c r="AW23" s="188"/>
      <c r="AX23" s="188"/>
      <c r="AY23" s="186"/>
      <c r="AZ23" s="186"/>
      <c r="BA23" s="186"/>
      <c r="BB23" s="187"/>
      <c r="BC23" s="56"/>
      <c r="BO23" s="87"/>
      <c r="BP23" s="87"/>
      <c r="BQ23" s="87"/>
      <c r="BR23" s="87"/>
    </row>
    <row r="24" spans="1:70" ht="16.5" customHeight="1">
      <c r="A24" s="75" t="s">
        <v>1431</v>
      </c>
      <c r="B24" s="22" t="s">
        <v>21</v>
      </c>
      <c r="C24" s="76" t="s">
        <v>21</v>
      </c>
      <c r="D24" s="76" t="s">
        <v>914</v>
      </c>
      <c r="E24" s="77">
        <v>74.5</v>
      </c>
      <c r="F24">
        <v>0</v>
      </c>
      <c r="G24">
        <v>2</v>
      </c>
      <c r="H24">
        <v>30.649494588129642</v>
      </c>
      <c r="J24" s="61" t="s">
        <v>650</v>
      </c>
      <c r="K24" s="59" t="s">
        <v>500</v>
      </c>
      <c r="M24" s="125" t="s">
        <v>439</v>
      </c>
      <c r="N24" s="125"/>
      <c r="O24" s="125"/>
      <c r="P24" s="125"/>
      <c r="Q24" s="4"/>
      <c r="R24" s="170"/>
      <c r="S24" s="170"/>
      <c r="T24" s="170"/>
      <c r="U24" s="170"/>
      <c r="V24" s="170"/>
      <c r="W24" s="170"/>
      <c r="X24" s="122"/>
      <c r="Y24" s="122"/>
      <c r="Z24" s="122"/>
      <c r="AA24" s="122"/>
      <c r="AB24" s="122"/>
      <c r="AC24" s="7"/>
      <c r="AD24" s="123"/>
      <c r="AE24" s="123"/>
      <c r="AF24" s="123"/>
      <c r="AG24" s="123"/>
      <c r="AH24" s="123"/>
      <c r="AI24" s="123"/>
      <c r="AJ24" s="124"/>
      <c r="AK24" s="37"/>
      <c r="AL24" s="33"/>
      <c r="AW24" s="188"/>
      <c r="AX24" s="188"/>
      <c r="AY24" s="186"/>
      <c r="AZ24" s="186"/>
      <c r="BA24" s="186"/>
      <c r="BB24" s="187"/>
      <c r="BC24" s="56"/>
      <c r="BO24" s="87"/>
      <c r="BP24" s="87"/>
      <c r="BQ24" s="87"/>
      <c r="BR24" s="87"/>
    </row>
    <row r="25" spans="1:70" ht="16.5" customHeight="1">
      <c r="A25" s="75" t="s">
        <v>1432</v>
      </c>
      <c r="B25" s="22" t="s">
        <v>22</v>
      </c>
      <c r="C25" s="76" t="s">
        <v>22</v>
      </c>
      <c r="D25" s="76" t="s">
        <v>805</v>
      </c>
      <c r="E25" s="77">
        <v>7</v>
      </c>
      <c r="F25">
        <v>0</v>
      </c>
      <c r="G25">
        <v>62</v>
      </c>
      <c r="H25">
        <v>45.775023324003712</v>
      </c>
      <c r="J25" s="61" t="s">
        <v>651</v>
      </c>
      <c r="K25" s="59" t="s">
        <v>500</v>
      </c>
      <c r="M25" s="164"/>
      <c r="N25" s="164"/>
      <c r="O25" s="165"/>
      <c r="P25" s="165"/>
      <c r="Q25" s="4"/>
      <c r="R25" s="122"/>
      <c r="S25" s="122"/>
      <c r="T25" s="122"/>
      <c r="U25" s="122"/>
      <c r="V25" s="122"/>
      <c r="W25" s="122"/>
      <c r="X25" s="122"/>
      <c r="Y25" s="122"/>
      <c r="Z25" s="122"/>
      <c r="AA25" s="122"/>
      <c r="AB25" s="122"/>
      <c r="AC25" s="7"/>
      <c r="AD25" s="122"/>
      <c r="AE25" s="122"/>
      <c r="AF25" s="122"/>
      <c r="AG25" s="122"/>
      <c r="AH25" s="122"/>
      <c r="AI25" s="122"/>
      <c r="AJ25" s="172"/>
      <c r="AK25" s="42"/>
      <c r="AL25" s="34"/>
      <c r="AW25" s="188"/>
      <c r="AX25" s="188"/>
      <c r="AY25" s="186"/>
      <c r="AZ25" s="186"/>
      <c r="BA25" s="186"/>
      <c r="BB25" s="187"/>
      <c r="BC25" s="56"/>
      <c r="BO25" s="87"/>
      <c r="BP25" s="87"/>
      <c r="BQ25" s="87"/>
      <c r="BR25" s="87"/>
    </row>
    <row r="26" spans="1:70" ht="5.25" customHeight="1">
      <c r="A26" s="75" t="s">
        <v>1433</v>
      </c>
      <c r="B26" s="22" t="s">
        <v>501</v>
      </c>
      <c r="C26" s="76" t="s">
        <v>501</v>
      </c>
      <c r="D26" s="76" t="s">
        <v>804</v>
      </c>
      <c r="E26" s="77">
        <v>25</v>
      </c>
      <c r="F26">
        <v>0</v>
      </c>
      <c r="G26">
        <v>0</v>
      </c>
      <c r="H26">
        <v>32.537809591093264</v>
      </c>
      <c r="J26" s="61" t="s">
        <v>652</v>
      </c>
      <c r="K26" s="59" t="s">
        <v>500</v>
      </c>
      <c r="M26" s="8"/>
      <c r="N26" s="8"/>
      <c r="O26" s="8"/>
      <c r="P26" s="8"/>
      <c r="Q26" s="8"/>
      <c r="R26" s="8"/>
      <c r="S26" s="8"/>
      <c r="T26" s="8"/>
      <c r="U26" s="8"/>
      <c r="V26" s="8"/>
      <c r="W26" s="8"/>
      <c r="X26" s="8"/>
      <c r="Y26" s="8"/>
      <c r="Z26" s="8"/>
      <c r="AA26" s="8"/>
      <c r="AB26" s="8"/>
      <c r="AC26" s="8"/>
      <c r="AD26" s="8"/>
      <c r="AE26" s="8"/>
      <c r="AF26" s="8"/>
      <c r="AG26" s="8"/>
      <c r="AH26" s="8"/>
      <c r="AI26" s="8"/>
      <c r="AJ26" s="8"/>
      <c r="AK26" s="36"/>
      <c r="AL26" s="35"/>
      <c r="AW26" s="188"/>
      <c r="AX26" s="188"/>
      <c r="AY26" s="186"/>
      <c r="AZ26" s="186"/>
      <c r="BA26" s="186"/>
      <c r="BB26" s="187"/>
      <c r="BC26" s="56"/>
      <c r="BO26" s="87"/>
      <c r="BP26" s="87"/>
      <c r="BQ26" s="87"/>
      <c r="BR26" s="87"/>
    </row>
    <row r="27" spans="1:70" ht="15" customHeight="1">
      <c r="A27" s="75" t="s">
        <v>1434</v>
      </c>
      <c r="B27" s="22" t="s">
        <v>502</v>
      </c>
      <c r="C27" s="76" t="s">
        <v>502</v>
      </c>
      <c r="D27" s="76" t="s">
        <v>1251</v>
      </c>
      <c r="E27" s="77">
        <v>29</v>
      </c>
      <c r="F27">
        <v>0</v>
      </c>
      <c r="G27">
        <v>0</v>
      </c>
      <c r="H27">
        <v>61.046692434137441</v>
      </c>
      <c r="J27" s="61" t="s">
        <v>653</v>
      </c>
      <c r="K27" s="59" t="s">
        <v>500</v>
      </c>
      <c r="M27" s="171" t="s">
        <v>440</v>
      </c>
      <c r="N27" s="192" t="s">
        <v>611</v>
      </c>
      <c r="O27" s="192"/>
      <c r="P27" s="193" t="s">
        <v>4</v>
      </c>
      <c r="Q27" s="193"/>
      <c r="R27" s="193"/>
      <c r="S27" s="193"/>
      <c r="T27" s="193"/>
      <c r="U27" s="193"/>
      <c r="V27" s="193"/>
      <c r="W27" s="193"/>
      <c r="X27" s="193"/>
      <c r="Y27" s="193"/>
      <c r="Z27" s="162" t="s">
        <v>2288</v>
      </c>
      <c r="AA27" s="162"/>
      <c r="AB27" s="161" t="s">
        <v>442</v>
      </c>
      <c r="AC27" s="161" t="s">
        <v>443</v>
      </c>
      <c r="AD27" s="161" t="s">
        <v>444</v>
      </c>
      <c r="AE27" s="161" t="s">
        <v>605</v>
      </c>
      <c r="AF27" s="161" t="s">
        <v>420</v>
      </c>
      <c r="AG27" s="162" t="s">
        <v>592</v>
      </c>
      <c r="AH27" s="162"/>
      <c r="AI27" s="162" t="s">
        <v>2287</v>
      </c>
      <c r="AJ27" s="162"/>
      <c r="AK27" s="28" t="s">
        <v>590</v>
      </c>
      <c r="AL27" s="43"/>
      <c r="AW27" s="188"/>
      <c r="AX27" s="188"/>
      <c r="AY27" s="186"/>
      <c r="AZ27" s="186"/>
      <c r="BA27" s="186"/>
      <c r="BB27" s="187"/>
      <c r="BC27" s="56"/>
      <c r="BO27" s="87"/>
      <c r="BP27" s="87"/>
      <c r="BQ27" s="87"/>
      <c r="BR27" s="87"/>
    </row>
    <row r="28" spans="1:70" ht="15" customHeight="1">
      <c r="A28" s="75" t="s">
        <v>1435</v>
      </c>
      <c r="B28" s="22" t="s">
        <v>503</v>
      </c>
      <c r="C28" s="76" t="s">
        <v>503</v>
      </c>
      <c r="D28" s="76" t="s">
        <v>1250</v>
      </c>
      <c r="E28" s="77">
        <v>29</v>
      </c>
      <c r="F28">
        <v>0</v>
      </c>
      <c r="G28">
        <v>9</v>
      </c>
      <c r="H28">
        <v>61.046692434137441</v>
      </c>
      <c r="J28" s="61" t="s">
        <v>654</v>
      </c>
      <c r="K28" s="59" t="s">
        <v>500</v>
      </c>
      <c r="M28" s="171"/>
      <c r="N28" s="192"/>
      <c r="O28" s="192"/>
      <c r="P28" s="193"/>
      <c r="Q28" s="193"/>
      <c r="R28" s="193"/>
      <c r="S28" s="193"/>
      <c r="T28" s="193"/>
      <c r="U28" s="193"/>
      <c r="V28" s="193"/>
      <c r="W28" s="193"/>
      <c r="X28" s="193"/>
      <c r="Y28" s="193"/>
      <c r="Z28" s="162"/>
      <c r="AA28" s="162"/>
      <c r="AB28" s="161"/>
      <c r="AC28" s="161"/>
      <c r="AD28" s="161"/>
      <c r="AE28" s="161"/>
      <c r="AF28" s="161"/>
      <c r="AG28" s="162"/>
      <c r="AH28" s="162"/>
      <c r="AI28" s="162"/>
      <c r="AJ28" s="162"/>
      <c r="AK28" s="28" t="s">
        <v>591</v>
      </c>
      <c r="AL28" s="43"/>
      <c r="AR28" s="2" t="s">
        <v>607</v>
      </c>
      <c r="AS28" s="2" t="s">
        <v>446</v>
      </c>
      <c r="AV28" s="23" t="s">
        <v>446</v>
      </c>
      <c r="AW28" s="188"/>
      <c r="AX28" s="188"/>
      <c r="AY28" s="186"/>
      <c r="AZ28" s="186"/>
      <c r="BA28" s="186"/>
      <c r="BB28" s="187"/>
      <c r="BC28" s="56"/>
      <c r="BO28" s="87"/>
      <c r="BP28" s="87"/>
      <c r="BQ28" s="87"/>
      <c r="BR28" s="87"/>
    </row>
    <row r="29" spans="1:70" ht="15.75" customHeight="1">
      <c r="A29" s="75" t="s">
        <v>1436</v>
      </c>
      <c r="B29" s="22" t="s">
        <v>1358</v>
      </c>
      <c r="C29" s="76" t="s">
        <v>1358</v>
      </c>
      <c r="D29" s="76" t="s">
        <v>2427</v>
      </c>
      <c r="E29" s="77">
        <v>29</v>
      </c>
      <c r="F29" t="e">
        <v>#N/A</v>
      </c>
      <c r="G29" t="e">
        <v>#N/A</v>
      </c>
      <c r="H29">
        <v>61.046692434137441</v>
      </c>
      <c r="J29" s="61" t="s">
        <v>655</v>
      </c>
      <c r="K29" s="59" t="s">
        <v>500</v>
      </c>
      <c r="L29" s="2" t="str">
        <f>+CONCATENATE($AD5,"-",N29,)</f>
        <v>P-DREAM60SI</v>
      </c>
      <c r="M29" s="44">
        <v>1</v>
      </c>
      <c r="N29" s="90" t="s">
        <v>117</v>
      </c>
      <c r="O29" s="91"/>
      <c r="P29" s="92" t="str">
        <f t="shared" ref="P29:P56" si="0">+IF(ISTEXT(N29),VLOOKUP(N29,$B$1:$K$877,3,FALSE),"")</f>
        <v>Mobile Dream 60 Sospeso 2 Ante Bianco Signal C/Specchio Senza Luce 60X80 + Lavabo  DREAM60SI</v>
      </c>
      <c r="Q29" s="92"/>
      <c r="R29" s="92"/>
      <c r="S29" s="92"/>
      <c r="T29" s="92"/>
      <c r="U29" s="92"/>
      <c r="V29" s="92"/>
      <c r="W29" s="92"/>
      <c r="X29" s="92"/>
      <c r="Y29" s="92"/>
      <c r="Z29" s="121">
        <f t="shared" ref="Z29:Z56" si="1">+IF(ISTEXT(L29),VLOOKUP(L29,$A$1:$K$877,5,FALSE),"")</f>
        <v>209</v>
      </c>
      <c r="AA29" s="121"/>
      <c r="AB29" s="47"/>
      <c r="AC29" s="47"/>
      <c r="AD29" s="47"/>
      <c r="AE29" s="47"/>
      <c r="AF29" s="57"/>
      <c r="AG29" s="93">
        <f>+AP29+(AP29*AK29%)</f>
        <v>209</v>
      </c>
      <c r="AH29" s="93"/>
      <c r="AI29" s="93">
        <f>+(AQ29*M29)</f>
        <v>209</v>
      </c>
      <c r="AJ29" s="93"/>
      <c r="AK29" s="48"/>
      <c r="AL29" s="49" t="str">
        <f t="shared" ref="AL29:AL56" si="2">+N29</f>
        <v>DREAM60SI</v>
      </c>
      <c r="AM29" s="50">
        <f t="shared" ref="AM29:AM56" si="3">+Z29-(Z29*AB29%)</f>
        <v>209</v>
      </c>
      <c r="AN29" s="50">
        <f>+AM29-(AM29*AC29%)</f>
        <v>209</v>
      </c>
      <c r="AO29" s="50">
        <f>+AN29-(AN29*AD29%)</f>
        <v>209</v>
      </c>
      <c r="AP29" s="50">
        <f>+AO29-(AO29*AE29%)</f>
        <v>209</v>
      </c>
      <c r="AQ29" s="50">
        <f>+AP29+(AP29*AK29%)</f>
        <v>209</v>
      </c>
      <c r="AR29" s="51">
        <f>+AV29*M29</f>
        <v>0</v>
      </c>
      <c r="AS29" s="49">
        <f t="shared" ref="AS29:AS56" si="4">+IF(ISERROR(VLOOKUP(N29,AT:AV,3,FALSE)),0,(VLOOKUP(N29,AT:AV,3,FALSE)))</f>
        <v>0</v>
      </c>
      <c r="AT29" s="49"/>
      <c r="AU29" s="49"/>
      <c r="AV29" s="10">
        <f t="shared" ref="AV29:AV56" si="5">+IF(ISTEXT(BL29),VLOOKUP(BL29,$C$1:$K$877,4,FALSE),"")</f>
        <v>0</v>
      </c>
      <c r="AW29" s="52">
        <f t="shared" ref="AW29:AW56" si="6">+IF(ISTEXT(BL29),VLOOKUP(BL29,$C$1:$K$877,5,FALSE),"")</f>
        <v>0</v>
      </c>
      <c r="AX29" s="52">
        <f t="shared" ref="AX29:AX56" si="7">+IF(ISTEXT(BL29),VLOOKUP(BL29,$C$1:$K$877,6,FALSE),"")</f>
        <v>30.556451335226399</v>
      </c>
      <c r="AY29" s="68">
        <f t="shared" ref="AY29:AY56" si="8">+((((AI29/(Z29*(M29)))*100)-100)*(-1))</f>
        <v>0</v>
      </c>
      <c r="AZ29" s="52">
        <f>+IFERROR(AR29,0)</f>
        <v>0</v>
      </c>
      <c r="BA29" s="53">
        <f>++M29</f>
        <v>1</v>
      </c>
      <c r="BB29" s="54">
        <f>+(AI29/BA29)</f>
        <v>209</v>
      </c>
      <c r="BC29" s="56"/>
      <c r="BD29" s="60">
        <f>+((((AG29/(Z29)*100)-100)*(-1)))</f>
        <v>0</v>
      </c>
      <c r="BE29" s="60">
        <f>+ROUND(BD29,)</f>
        <v>0</v>
      </c>
      <c r="BF29" s="60" t="s">
        <v>736</v>
      </c>
      <c r="BG29" s="2" t="str">
        <f>+CONCATENATE(BF29,BE29)</f>
        <v>P-0</v>
      </c>
      <c r="BH29">
        <f>+IFERROR(BD29,0)</f>
        <v>0</v>
      </c>
      <c r="BI29" t="str">
        <f t="shared" ref="BI29:BI56" si="9">+IF(ISTEXT(BG29),VLOOKUP(BG29,$J$1:$K$877,2,FALSE),"")</f>
        <v>10</v>
      </c>
      <c r="BJ29">
        <f>+AI29*BI29%</f>
        <v>20.900000000000002</v>
      </c>
      <c r="BK29">
        <f>+IFERROR(BJ29,0)</f>
        <v>20.900000000000002</v>
      </c>
      <c r="BL29" t="str">
        <f t="shared" ref="BL29:BL56" si="10">+IF(ISTEXT(L29),VLOOKUP(L29,$A$1:$K$877,3,FALSE),"")</f>
        <v>DREAM60SI</v>
      </c>
      <c r="BO29" s="86">
        <f>+AG29+(AG29*AX29%)</f>
        <v>272.86298329062316</v>
      </c>
      <c r="BP29">
        <f>+((((Z29/BO29)*100)-100)*(-1))</f>
        <v>23.404780861243992</v>
      </c>
      <c r="BQ29" s="85">
        <f>+IFERROR(BP29,0)</f>
        <v>23.404780861243992</v>
      </c>
      <c r="BR29" s="85">
        <f>+BQ29/2</f>
        <v>11.702390430621996</v>
      </c>
    </row>
    <row r="30" spans="1:70" ht="15.75" customHeight="1">
      <c r="A30" s="75" t="s">
        <v>1437</v>
      </c>
      <c r="B30" s="22" t="s">
        <v>589</v>
      </c>
      <c r="C30" s="76" t="s">
        <v>589</v>
      </c>
      <c r="D30" s="76" t="s">
        <v>1249</v>
      </c>
      <c r="E30" s="77">
        <v>29</v>
      </c>
      <c r="F30">
        <v>0</v>
      </c>
      <c r="G30">
        <v>18</v>
      </c>
      <c r="H30">
        <v>61.046692434137441</v>
      </c>
      <c r="J30" s="61" t="s">
        <v>656</v>
      </c>
      <c r="K30" s="59" t="s">
        <v>500</v>
      </c>
      <c r="L30" s="2" t="str">
        <f>+CONCATENATE(AD5,"-",N30,)</f>
        <v>P-A</v>
      </c>
      <c r="M30" s="44">
        <v>1</v>
      </c>
      <c r="N30" s="90" t="s">
        <v>597</v>
      </c>
      <c r="O30" s="91"/>
      <c r="P30" s="92" t="str">
        <f t="shared" si="0"/>
        <v>Inerisci il Codice</v>
      </c>
      <c r="Q30" s="92"/>
      <c r="R30" s="92"/>
      <c r="S30" s="92"/>
      <c r="T30" s="92"/>
      <c r="U30" s="92"/>
      <c r="V30" s="92"/>
      <c r="W30" s="92"/>
      <c r="X30" s="92"/>
      <c r="Y30" s="92"/>
      <c r="Z30" s="121">
        <f t="shared" si="1"/>
        <v>0</v>
      </c>
      <c r="AA30" s="121"/>
      <c r="AB30" s="47"/>
      <c r="AC30" s="47"/>
      <c r="AD30" s="47"/>
      <c r="AE30" s="47"/>
      <c r="AF30" s="57"/>
      <c r="AG30" s="93">
        <f t="shared" ref="AG30:AG56" si="11">+AP30+(AP30*AK30%)</f>
        <v>0</v>
      </c>
      <c r="AH30" s="93"/>
      <c r="AI30" s="93">
        <f t="shared" ref="AI30:AI56" si="12">+(AQ30*M30)</f>
        <v>0</v>
      </c>
      <c r="AJ30" s="93"/>
      <c r="AK30" s="48"/>
      <c r="AL30" s="49" t="str">
        <f t="shared" si="2"/>
        <v>A</v>
      </c>
      <c r="AM30" s="50">
        <f t="shared" si="3"/>
        <v>0</v>
      </c>
      <c r="AN30" s="50">
        <f t="shared" ref="AN30:AN56" si="13">+AM30-(AM30*AC30%)</f>
        <v>0</v>
      </c>
      <c r="AO30" s="50">
        <f t="shared" ref="AO30:AO56" si="14">+AN30-(AN30*AD30%)</f>
        <v>0</v>
      </c>
      <c r="AP30" s="50">
        <f t="shared" ref="AP30:AP56" si="15">+AO30-(AO30*AE30%)</f>
        <v>0</v>
      </c>
      <c r="AQ30" s="50">
        <f t="shared" ref="AQ30:AQ56" si="16">+AP30+(AP30*AK30%)</f>
        <v>0</v>
      </c>
      <c r="AR30" s="51">
        <f t="shared" ref="AR30:AR56" si="17">+AV30*M30</f>
        <v>0</v>
      </c>
      <c r="AS30" s="49">
        <f t="shared" si="4"/>
        <v>0</v>
      </c>
      <c r="AT30" s="49"/>
      <c r="AU30" s="49"/>
      <c r="AV30" s="10">
        <f t="shared" si="5"/>
        <v>0</v>
      </c>
      <c r="AW30" s="52">
        <f t="shared" si="6"/>
        <v>0</v>
      </c>
      <c r="AX30" s="52">
        <f t="shared" si="7"/>
        <v>0</v>
      </c>
      <c r="AY30" s="68" t="e">
        <f t="shared" si="8"/>
        <v>#DIV/0!</v>
      </c>
      <c r="AZ30" s="52">
        <f t="shared" ref="AZ30:AZ56" si="18">+IFERROR(AR30,0)</f>
        <v>0</v>
      </c>
      <c r="BA30" s="53">
        <f t="shared" ref="BA30:BA56" si="19">++M30</f>
        <v>1</v>
      </c>
      <c r="BB30" s="54">
        <f t="shared" ref="BB30:BB56" si="20">+(AI30/BA30)</f>
        <v>0</v>
      </c>
      <c r="BC30" s="56"/>
      <c r="BD30" s="60" t="e">
        <f t="shared" ref="BD30:BD56" si="21">+((((AG30/(Z30)*100)-100)*(-1)))</f>
        <v>#DIV/0!</v>
      </c>
      <c r="BE30" s="60" t="e">
        <f t="shared" ref="BE30:BE56" si="22">+ROUND(BD30,)</f>
        <v>#DIV/0!</v>
      </c>
      <c r="BF30" s="60" t="s">
        <v>736</v>
      </c>
      <c r="BG30" s="2" t="e">
        <f t="shared" ref="BG30:BG56" si="23">+CONCATENATE(BF30,BE30)</f>
        <v>#DIV/0!</v>
      </c>
      <c r="BH30">
        <f>+IFERROR(BD30,0)</f>
        <v>0</v>
      </c>
      <c r="BI30" t="str">
        <f t="shared" si="9"/>
        <v/>
      </c>
      <c r="BJ30" t="e">
        <f t="shared" ref="BJ30:BJ56" si="24">+AI30*BI30%</f>
        <v>#VALUE!</v>
      </c>
      <c r="BK30">
        <f t="shared" ref="BK30:BK56" si="25">+IFERROR(BJ30,0)</f>
        <v>0</v>
      </c>
      <c r="BL30" t="str">
        <f t="shared" si="10"/>
        <v>P-A</v>
      </c>
      <c r="BO30" s="86">
        <f t="shared" ref="BO30:BO56" si="26">+AG30+(AG30*AX30%)</f>
        <v>0</v>
      </c>
      <c r="BP30" t="e">
        <f t="shared" ref="BP30:BP56" si="27">+((((Z30/BO30)*100)-100)*(-1))</f>
        <v>#DIV/0!</v>
      </c>
      <c r="BQ30" s="85">
        <f t="shared" ref="BQ30:BQ56" si="28">+IFERROR(BP30,0)</f>
        <v>0</v>
      </c>
      <c r="BR30" s="85">
        <f t="shared" ref="BR30:BR56" si="29">+BQ30/2</f>
        <v>0</v>
      </c>
    </row>
    <row r="31" spans="1:70" ht="15.75" customHeight="1">
      <c r="A31" s="75" t="s">
        <v>1438</v>
      </c>
      <c r="B31" s="22" t="s">
        <v>23</v>
      </c>
      <c r="C31" s="76" t="s">
        <v>23</v>
      </c>
      <c r="D31" s="76" t="s">
        <v>1248</v>
      </c>
      <c r="E31" s="77">
        <v>29</v>
      </c>
      <c r="F31">
        <v>0</v>
      </c>
      <c r="G31">
        <v>104</v>
      </c>
      <c r="H31">
        <v>61.046692434137441</v>
      </c>
      <c r="J31" s="61" t="s">
        <v>657</v>
      </c>
      <c r="K31" s="59" t="s">
        <v>500</v>
      </c>
      <c r="L31" s="2" t="str">
        <f>+CONCATENATE(AD5,"-",N31,)</f>
        <v>P-A</v>
      </c>
      <c r="M31" s="44">
        <v>1</v>
      </c>
      <c r="N31" s="90" t="s">
        <v>597</v>
      </c>
      <c r="O31" s="91"/>
      <c r="P31" s="128" t="str">
        <f t="shared" si="0"/>
        <v>Inerisci il Codice</v>
      </c>
      <c r="Q31" s="128"/>
      <c r="R31" s="128"/>
      <c r="S31" s="128"/>
      <c r="T31" s="128"/>
      <c r="U31" s="128"/>
      <c r="V31" s="128"/>
      <c r="W31" s="128"/>
      <c r="X31" s="128"/>
      <c r="Y31" s="128"/>
      <c r="Z31" s="121">
        <f t="shared" si="1"/>
        <v>0</v>
      </c>
      <c r="AA31" s="121"/>
      <c r="AB31" s="47"/>
      <c r="AC31" s="47"/>
      <c r="AD31" s="47"/>
      <c r="AE31" s="47"/>
      <c r="AF31" s="57"/>
      <c r="AG31" s="93">
        <f t="shared" si="11"/>
        <v>0</v>
      </c>
      <c r="AH31" s="93"/>
      <c r="AI31" s="93">
        <f t="shared" si="12"/>
        <v>0</v>
      </c>
      <c r="AJ31" s="93"/>
      <c r="AK31" s="48"/>
      <c r="AL31" s="49" t="str">
        <f t="shared" si="2"/>
        <v>A</v>
      </c>
      <c r="AM31" s="50">
        <f t="shared" si="3"/>
        <v>0</v>
      </c>
      <c r="AN31" s="50">
        <f t="shared" si="13"/>
        <v>0</v>
      </c>
      <c r="AO31" s="50">
        <f t="shared" si="14"/>
        <v>0</v>
      </c>
      <c r="AP31" s="50">
        <f t="shared" si="15"/>
        <v>0</v>
      </c>
      <c r="AQ31" s="50">
        <f t="shared" si="16"/>
        <v>0</v>
      </c>
      <c r="AR31" s="51">
        <f t="shared" si="17"/>
        <v>0</v>
      </c>
      <c r="AS31" s="49">
        <f t="shared" si="4"/>
        <v>0</v>
      </c>
      <c r="AT31" s="49"/>
      <c r="AU31" s="49"/>
      <c r="AV31" s="10">
        <f t="shared" si="5"/>
        <v>0</v>
      </c>
      <c r="AW31" s="52">
        <f t="shared" si="6"/>
        <v>0</v>
      </c>
      <c r="AX31" s="52">
        <f t="shared" si="7"/>
        <v>0</v>
      </c>
      <c r="AY31" s="68" t="e">
        <f t="shared" si="8"/>
        <v>#DIV/0!</v>
      </c>
      <c r="AZ31" s="52">
        <f t="shared" si="18"/>
        <v>0</v>
      </c>
      <c r="BA31" s="53">
        <f t="shared" si="19"/>
        <v>1</v>
      </c>
      <c r="BB31" s="54">
        <f t="shared" si="20"/>
        <v>0</v>
      </c>
      <c r="BD31" s="60" t="e">
        <f t="shared" si="21"/>
        <v>#DIV/0!</v>
      </c>
      <c r="BE31" s="60" t="e">
        <f t="shared" si="22"/>
        <v>#DIV/0!</v>
      </c>
      <c r="BF31" s="60" t="s">
        <v>736</v>
      </c>
      <c r="BG31" s="2" t="e">
        <f t="shared" si="23"/>
        <v>#DIV/0!</v>
      </c>
      <c r="BH31">
        <f>+IFERROR(BD31,0)</f>
        <v>0</v>
      </c>
      <c r="BI31" t="str">
        <f t="shared" si="9"/>
        <v/>
      </c>
      <c r="BJ31" t="e">
        <f t="shared" si="24"/>
        <v>#VALUE!</v>
      </c>
      <c r="BK31">
        <f t="shared" si="25"/>
        <v>0</v>
      </c>
      <c r="BL31" t="str">
        <f t="shared" si="10"/>
        <v>P-A</v>
      </c>
      <c r="BO31" s="86">
        <f t="shared" si="26"/>
        <v>0</v>
      </c>
      <c r="BP31" t="e">
        <f t="shared" si="27"/>
        <v>#DIV/0!</v>
      </c>
      <c r="BQ31" s="85">
        <f t="shared" si="28"/>
        <v>0</v>
      </c>
      <c r="BR31" s="85">
        <f t="shared" si="29"/>
        <v>0</v>
      </c>
    </row>
    <row r="32" spans="1:70" ht="15.75" customHeight="1">
      <c r="A32" s="75" t="s">
        <v>1438</v>
      </c>
      <c r="B32" s="22" t="s">
        <v>23</v>
      </c>
      <c r="C32" s="76" t="s">
        <v>23</v>
      </c>
      <c r="D32" s="76" t="s">
        <v>1248</v>
      </c>
      <c r="E32" s="77">
        <v>29</v>
      </c>
      <c r="F32">
        <v>0</v>
      </c>
      <c r="G32">
        <v>104</v>
      </c>
      <c r="H32">
        <v>61.046692434137441</v>
      </c>
      <c r="J32" s="61" t="s">
        <v>658</v>
      </c>
      <c r="K32" s="59" t="s">
        <v>500</v>
      </c>
      <c r="L32" s="2" t="str">
        <f>+CONCATENATE(AD5,"-",N32,)</f>
        <v>P-A</v>
      </c>
      <c r="M32" s="44">
        <v>1</v>
      </c>
      <c r="N32" s="90" t="s">
        <v>597</v>
      </c>
      <c r="O32" s="91"/>
      <c r="P32" s="92" t="str">
        <f t="shared" si="0"/>
        <v>Inerisci il Codice</v>
      </c>
      <c r="Q32" s="92"/>
      <c r="R32" s="92"/>
      <c r="S32" s="92"/>
      <c r="T32" s="92"/>
      <c r="U32" s="92"/>
      <c r="V32" s="92"/>
      <c r="W32" s="92"/>
      <c r="X32" s="92"/>
      <c r="Y32" s="92"/>
      <c r="Z32" s="121">
        <f t="shared" si="1"/>
        <v>0</v>
      </c>
      <c r="AA32" s="121"/>
      <c r="AB32" s="47"/>
      <c r="AC32" s="47"/>
      <c r="AD32" s="47"/>
      <c r="AE32" s="47"/>
      <c r="AF32" s="57"/>
      <c r="AG32" s="93">
        <f t="shared" si="11"/>
        <v>0</v>
      </c>
      <c r="AH32" s="93"/>
      <c r="AI32" s="93">
        <f t="shared" si="12"/>
        <v>0</v>
      </c>
      <c r="AJ32" s="93"/>
      <c r="AK32" s="48"/>
      <c r="AL32" s="49" t="str">
        <f t="shared" si="2"/>
        <v>A</v>
      </c>
      <c r="AM32" s="50">
        <f t="shared" si="3"/>
        <v>0</v>
      </c>
      <c r="AN32" s="50">
        <f t="shared" si="13"/>
        <v>0</v>
      </c>
      <c r="AO32" s="50">
        <f t="shared" si="14"/>
        <v>0</v>
      </c>
      <c r="AP32" s="50">
        <f t="shared" si="15"/>
        <v>0</v>
      </c>
      <c r="AQ32" s="50">
        <f t="shared" si="16"/>
        <v>0</v>
      </c>
      <c r="AR32" s="51">
        <f t="shared" si="17"/>
        <v>0</v>
      </c>
      <c r="AS32" s="49">
        <f t="shared" si="4"/>
        <v>0</v>
      </c>
      <c r="AT32" s="49"/>
      <c r="AU32" s="49"/>
      <c r="AV32" s="10">
        <f t="shared" si="5"/>
        <v>0</v>
      </c>
      <c r="AW32" s="52">
        <f t="shared" si="6"/>
        <v>0</v>
      </c>
      <c r="AX32" s="52">
        <f t="shared" si="7"/>
        <v>0</v>
      </c>
      <c r="AY32" s="68" t="e">
        <f t="shared" si="8"/>
        <v>#DIV/0!</v>
      </c>
      <c r="AZ32" s="52">
        <f t="shared" si="18"/>
        <v>0</v>
      </c>
      <c r="BA32" s="53">
        <f t="shared" si="19"/>
        <v>1</v>
      </c>
      <c r="BB32" s="54">
        <f t="shared" si="20"/>
        <v>0</v>
      </c>
      <c r="BD32" s="60" t="e">
        <f t="shared" si="21"/>
        <v>#DIV/0!</v>
      </c>
      <c r="BE32" s="60" t="e">
        <f t="shared" si="22"/>
        <v>#DIV/0!</v>
      </c>
      <c r="BF32" s="60" t="s">
        <v>736</v>
      </c>
      <c r="BG32" s="2" t="e">
        <f t="shared" si="23"/>
        <v>#DIV/0!</v>
      </c>
      <c r="BH32">
        <f>+IFERROR(BD32,0)</f>
        <v>0</v>
      </c>
      <c r="BI32" t="str">
        <f t="shared" si="9"/>
        <v/>
      </c>
      <c r="BJ32" t="e">
        <f t="shared" si="24"/>
        <v>#VALUE!</v>
      </c>
      <c r="BK32">
        <f t="shared" si="25"/>
        <v>0</v>
      </c>
      <c r="BL32" t="str">
        <f t="shared" si="10"/>
        <v>P-A</v>
      </c>
      <c r="BO32" s="86">
        <f t="shared" si="26"/>
        <v>0</v>
      </c>
      <c r="BP32" t="e">
        <f t="shared" si="27"/>
        <v>#DIV/0!</v>
      </c>
      <c r="BQ32" s="85">
        <f t="shared" si="28"/>
        <v>0</v>
      </c>
      <c r="BR32" s="85">
        <f t="shared" si="29"/>
        <v>0</v>
      </c>
    </row>
    <row r="33" spans="1:70" ht="15.75" customHeight="1">
      <c r="A33" s="75" t="s">
        <v>1439</v>
      </c>
      <c r="B33" s="22" t="s">
        <v>24</v>
      </c>
      <c r="C33" s="76" t="s">
        <v>24</v>
      </c>
      <c r="D33" s="76" t="s">
        <v>1247</v>
      </c>
      <c r="E33" s="77">
        <v>29</v>
      </c>
      <c r="F33">
        <v>0</v>
      </c>
      <c r="G33">
        <v>90</v>
      </c>
      <c r="H33">
        <v>61.046692434137441</v>
      </c>
      <c r="J33" s="61" t="s">
        <v>659</v>
      </c>
      <c r="K33" s="59" t="s">
        <v>500</v>
      </c>
      <c r="L33" s="2" t="str">
        <f>+CONCATENATE(AD5,"-",N33,)</f>
        <v>P-A</v>
      </c>
      <c r="M33" s="44">
        <v>1</v>
      </c>
      <c r="N33" s="90" t="s">
        <v>597</v>
      </c>
      <c r="O33" s="91"/>
      <c r="P33" s="92" t="str">
        <f t="shared" si="0"/>
        <v>Inerisci il Codice</v>
      </c>
      <c r="Q33" s="92"/>
      <c r="R33" s="92"/>
      <c r="S33" s="92"/>
      <c r="T33" s="92"/>
      <c r="U33" s="92"/>
      <c r="V33" s="92"/>
      <c r="W33" s="92"/>
      <c r="X33" s="92"/>
      <c r="Y33" s="92"/>
      <c r="Z33" s="121">
        <f t="shared" si="1"/>
        <v>0</v>
      </c>
      <c r="AA33" s="121"/>
      <c r="AB33" s="47"/>
      <c r="AC33" s="47"/>
      <c r="AD33" s="47"/>
      <c r="AE33" s="47"/>
      <c r="AF33" s="57"/>
      <c r="AG33" s="93">
        <f t="shared" si="11"/>
        <v>0</v>
      </c>
      <c r="AH33" s="93"/>
      <c r="AI33" s="93">
        <f t="shared" si="12"/>
        <v>0</v>
      </c>
      <c r="AJ33" s="93"/>
      <c r="AK33" s="48"/>
      <c r="AL33" s="49" t="str">
        <f t="shared" si="2"/>
        <v>A</v>
      </c>
      <c r="AM33" s="50">
        <f t="shared" si="3"/>
        <v>0</v>
      </c>
      <c r="AN33" s="50">
        <f t="shared" si="13"/>
        <v>0</v>
      </c>
      <c r="AO33" s="50">
        <f t="shared" si="14"/>
        <v>0</v>
      </c>
      <c r="AP33" s="50">
        <f t="shared" si="15"/>
        <v>0</v>
      </c>
      <c r="AQ33" s="50">
        <f t="shared" si="16"/>
        <v>0</v>
      </c>
      <c r="AR33" s="51">
        <f t="shared" si="17"/>
        <v>0</v>
      </c>
      <c r="AS33" s="49">
        <f t="shared" si="4"/>
        <v>0</v>
      </c>
      <c r="AT33" s="49"/>
      <c r="AU33" s="49"/>
      <c r="AV33" s="10">
        <f t="shared" si="5"/>
        <v>0</v>
      </c>
      <c r="AW33" s="52">
        <f t="shared" si="6"/>
        <v>0</v>
      </c>
      <c r="AX33" s="52">
        <f t="shared" si="7"/>
        <v>0</v>
      </c>
      <c r="AY33" s="68" t="e">
        <f t="shared" si="8"/>
        <v>#DIV/0!</v>
      </c>
      <c r="AZ33" s="52">
        <f t="shared" si="18"/>
        <v>0</v>
      </c>
      <c r="BA33" s="53">
        <f t="shared" si="19"/>
        <v>1</v>
      </c>
      <c r="BB33" s="54">
        <f t="shared" si="20"/>
        <v>0</v>
      </c>
      <c r="BD33" s="60" t="e">
        <f t="shared" si="21"/>
        <v>#DIV/0!</v>
      </c>
      <c r="BE33" s="60" t="e">
        <f t="shared" si="22"/>
        <v>#DIV/0!</v>
      </c>
      <c r="BF33" s="60" t="s">
        <v>736</v>
      </c>
      <c r="BG33" s="2" t="e">
        <f t="shared" si="23"/>
        <v>#DIV/0!</v>
      </c>
      <c r="BH33">
        <f t="shared" ref="BH33:BH56" si="30">+IFERROR(BD33,0)</f>
        <v>0</v>
      </c>
      <c r="BI33" t="str">
        <f t="shared" si="9"/>
        <v/>
      </c>
      <c r="BJ33" t="e">
        <f t="shared" si="24"/>
        <v>#VALUE!</v>
      </c>
      <c r="BK33">
        <f t="shared" si="25"/>
        <v>0</v>
      </c>
      <c r="BL33" t="str">
        <f t="shared" si="10"/>
        <v>P-A</v>
      </c>
      <c r="BO33" s="86">
        <f t="shared" si="26"/>
        <v>0</v>
      </c>
      <c r="BP33" t="e">
        <f t="shared" si="27"/>
        <v>#DIV/0!</v>
      </c>
      <c r="BQ33" s="85">
        <f t="shared" si="28"/>
        <v>0</v>
      </c>
      <c r="BR33" s="85">
        <f t="shared" si="29"/>
        <v>0</v>
      </c>
    </row>
    <row r="34" spans="1:70" ht="15.75" customHeight="1">
      <c r="A34" s="75" t="s">
        <v>1440</v>
      </c>
      <c r="B34" s="22" t="s">
        <v>25</v>
      </c>
      <c r="C34" s="76" t="s">
        <v>25</v>
      </c>
      <c r="D34" s="76" t="s">
        <v>1246</v>
      </c>
      <c r="E34" s="77">
        <v>29</v>
      </c>
      <c r="F34">
        <v>0</v>
      </c>
      <c r="G34">
        <v>144</v>
      </c>
      <c r="H34">
        <v>61.046692434137441</v>
      </c>
      <c r="J34" s="61" t="s">
        <v>660</v>
      </c>
      <c r="K34" s="59" t="s">
        <v>500</v>
      </c>
      <c r="L34" s="2" t="str">
        <f>+CONCATENATE(AD5,"-",N34,)</f>
        <v>P-A</v>
      </c>
      <c r="M34" s="44">
        <v>1</v>
      </c>
      <c r="N34" s="90" t="s">
        <v>597</v>
      </c>
      <c r="O34" s="91"/>
      <c r="P34" s="92" t="str">
        <f t="shared" si="0"/>
        <v>Inerisci il Codice</v>
      </c>
      <c r="Q34" s="92"/>
      <c r="R34" s="92"/>
      <c r="S34" s="92"/>
      <c r="T34" s="92"/>
      <c r="U34" s="92"/>
      <c r="V34" s="92"/>
      <c r="W34" s="92"/>
      <c r="X34" s="92"/>
      <c r="Y34" s="92"/>
      <c r="Z34" s="121">
        <f t="shared" si="1"/>
        <v>0</v>
      </c>
      <c r="AA34" s="121"/>
      <c r="AB34" s="47"/>
      <c r="AC34" s="47"/>
      <c r="AD34" s="47"/>
      <c r="AE34" s="47"/>
      <c r="AF34" s="57"/>
      <c r="AG34" s="93">
        <f t="shared" si="11"/>
        <v>0</v>
      </c>
      <c r="AH34" s="93"/>
      <c r="AI34" s="93">
        <f t="shared" si="12"/>
        <v>0</v>
      </c>
      <c r="AJ34" s="93"/>
      <c r="AK34" s="48"/>
      <c r="AL34" s="49" t="str">
        <f t="shared" si="2"/>
        <v>A</v>
      </c>
      <c r="AM34" s="50">
        <f t="shared" si="3"/>
        <v>0</v>
      </c>
      <c r="AN34" s="50">
        <f t="shared" si="13"/>
        <v>0</v>
      </c>
      <c r="AO34" s="50">
        <f t="shared" si="14"/>
        <v>0</v>
      </c>
      <c r="AP34" s="50">
        <f t="shared" si="15"/>
        <v>0</v>
      </c>
      <c r="AQ34" s="50">
        <f t="shared" si="16"/>
        <v>0</v>
      </c>
      <c r="AR34" s="51">
        <f t="shared" si="17"/>
        <v>0</v>
      </c>
      <c r="AS34" s="49">
        <f t="shared" si="4"/>
        <v>0</v>
      </c>
      <c r="AT34" s="49"/>
      <c r="AU34" s="49"/>
      <c r="AV34" s="10">
        <f t="shared" si="5"/>
        <v>0</v>
      </c>
      <c r="AW34" s="52">
        <f t="shared" si="6"/>
        <v>0</v>
      </c>
      <c r="AX34" s="52">
        <f t="shared" si="7"/>
        <v>0</v>
      </c>
      <c r="AY34" s="68" t="e">
        <f t="shared" si="8"/>
        <v>#DIV/0!</v>
      </c>
      <c r="AZ34" s="52">
        <f t="shared" si="18"/>
        <v>0</v>
      </c>
      <c r="BA34" s="53">
        <f t="shared" si="19"/>
        <v>1</v>
      </c>
      <c r="BB34" s="54">
        <f t="shared" si="20"/>
        <v>0</v>
      </c>
      <c r="BD34" s="60" t="e">
        <f t="shared" si="21"/>
        <v>#DIV/0!</v>
      </c>
      <c r="BE34" s="60" t="e">
        <f t="shared" si="22"/>
        <v>#DIV/0!</v>
      </c>
      <c r="BF34" s="60" t="s">
        <v>736</v>
      </c>
      <c r="BG34" s="2" t="e">
        <f t="shared" si="23"/>
        <v>#DIV/0!</v>
      </c>
      <c r="BH34">
        <f t="shared" si="30"/>
        <v>0</v>
      </c>
      <c r="BI34" t="str">
        <f t="shared" si="9"/>
        <v/>
      </c>
      <c r="BJ34" t="e">
        <f t="shared" si="24"/>
        <v>#VALUE!</v>
      </c>
      <c r="BK34">
        <f t="shared" si="25"/>
        <v>0</v>
      </c>
      <c r="BL34" t="str">
        <f t="shared" si="10"/>
        <v>P-A</v>
      </c>
      <c r="BO34" s="86">
        <f t="shared" si="26"/>
        <v>0</v>
      </c>
      <c r="BP34" t="e">
        <f t="shared" si="27"/>
        <v>#DIV/0!</v>
      </c>
      <c r="BQ34" s="85">
        <f t="shared" si="28"/>
        <v>0</v>
      </c>
      <c r="BR34" s="85">
        <f t="shared" si="29"/>
        <v>0</v>
      </c>
    </row>
    <row r="35" spans="1:70" ht="15.75" customHeight="1">
      <c r="A35" s="75" t="s">
        <v>1441</v>
      </c>
      <c r="B35" s="22" t="s">
        <v>26</v>
      </c>
      <c r="C35" s="76" t="s">
        <v>26</v>
      </c>
      <c r="D35" s="76" t="s">
        <v>1092</v>
      </c>
      <c r="E35" s="77">
        <v>43</v>
      </c>
      <c r="F35">
        <v>0</v>
      </c>
      <c r="G35">
        <v>72</v>
      </c>
      <c r="H35">
        <v>30.250929931057897</v>
      </c>
      <c r="J35" s="61" t="s">
        <v>661</v>
      </c>
      <c r="K35" s="59" t="s">
        <v>500</v>
      </c>
      <c r="L35" s="2" t="str">
        <f>+CONCATENATE(AD5,"-",N35,)</f>
        <v>P-A</v>
      </c>
      <c r="M35" s="44">
        <v>1</v>
      </c>
      <c r="N35" s="90" t="s">
        <v>597</v>
      </c>
      <c r="O35" s="91"/>
      <c r="P35" s="92" t="str">
        <f t="shared" si="0"/>
        <v>Inerisci il Codice</v>
      </c>
      <c r="Q35" s="92"/>
      <c r="R35" s="92"/>
      <c r="S35" s="92"/>
      <c r="T35" s="92"/>
      <c r="U35" s="92"/>
      <c r="V35" s="92"/>
      <c r="W35" s="92"/>
      <c r="X35" s="92"/>
      <c r="Y35" s="92"/>
      <c r="Z35" s="121">
        <f t="shared" si="1"/>
        <v>0</v>
      </c>
      <c r="AA35" s="121"/>
      <c r="AB35" s="47"/>
      <c r="AC35" s="47"/>
      <c r="AD35" s="47"/>
      <c r="AE35" s="47"/>
      <c r="AF35" s="57"/>
      <c r="AG35" s="93">
        <f t="shared" si="11"/>
        <v>0</v>
      </c>
      <c r="AH35" s="93"/>
      <c r="AI35" s="93">
        <f t="shared" si="12"/>
        <v>0</v>
      </c>
      <c r="AJ35" s="93"/>
      <c r="AK35" s="48"/>
      <c r="AL35" s="49" t="str">
        <f t="shared" si="2"/>
        <v>A</v>
      </c>
      <c r="AM35" s="50">
        <f t="shared" si="3"/>
        <v>0</v>
      </c>
      <c r="AN35" s="50">
        <f t="shared" si="13"/>
        <v>0</v>
      </c>
      <c r="AO35" s="50">
        <f t="shared" si="14"/>
        <v>0</v>
      </c>
      <c r="AP35" s="50">
        <f t="shared" si="15"/>
        <v>0</v>
      </c>
      <c r="AQ35" s="50">
        <f t="shared" si="16"/>
        <v>0</v>
      </c>
      <c r="AR35" s="51">
        <f t="shared" si="17"/>
        <v>0</v>
      </c>
      <c r="AS35" s="49">
        <f t="shared" si="4"/>
        <v>0</v>
      </c>
      <c r="AT35" s="49"/>
      <c r="AU35" s="49"/>
      <c r="AV35" s="10">
        <f t="shared" si="5"/>
        <v>0</v>
      </c>
      <c r="AW35" s="52">
        <f t="shared" si="6"/>
        <v>0</v>
      </c>
      <c r="AX35" s="52">
        <f t="shared" si="7"/>
        <v>0</v>
      </c>
      <c r="AY35" s="68" t="e">
        <f t="shared" si="8"/>
        <v>#DIV/0!</v>
      </c>
      <c r="AZ35" s="52">
        <f t="shared" si="18"/>
        <v>0</v>
      </c>
      <c r="BA35" s="53">
        <f t="shared" si="19"/>
        <v>1</v>
      </c>
      <c r="BB35" s="54">
        <f>+(AI35/BA35)</f>
        <v>0</v>
      </c>
      <c r="BD35" s="60" t="e">
        <f t="shared" si="21"/>
        <v>#DIV/0!</v>
      </c>
      <c r="BE35" s="60" t="e">
        <f t="shared" si="22"/>
        <v>#DIV/0!</v>
      </c>
      <c r="BF35" s="60" t="s">
        <v>736</v>
      </c>
      <c r="BG35" s="2" t="e">
        <f t="shared" si="23"/>
        <v>#DIV/0!</v>
      </c>
      <c r="BH35">
        <f t="shared" si="30"/>
        <v>0</v>
      </c>
      <c r="BI35" t="str">
        <f t="shared" si="9"/>
        <v/>
      </c>
      <c r="BJ35" t="e">
        <f t="shared" si="24"/>
        <v>#VALUE!</v>
      </c>
      <c r="BK35">
        <f t="shared" si="25"/>
        <v>0</v>
      </c>
      <c r="BL35" t="str">
        <f t="shared" si="10"/>
        <v>P-A</v>
      </c>
      <c r="BO35" s="86">
        <f t="shared" si="26"/>
        <v>0</v>
      </c>
      <c r="BP35" t="e">
        <f t="shared" si="27"/>
        <v>#DIV/0!</v>
      </c>
      <c r="BQ35" s="85">
        <f t="shared" si="28"/>
        <v>0</v>
      </c>
      <c r="BR35" s="85">
        <f t="shared" si="29"/>
        <v>0</v>
      </c>
    </row>
    <row r="36" spans="1:70" ht="15.75" customHeight="1">
      <c r="A36" s="75" t="s">
        <v>1442</v>
      </c>
      <c r="B36" s="22" t="s">
        <v>27</v>
      </c>
      <c r="C36" s="76" t="s">
        <v>27</v>
      </c>
      <c r="D36" s="76" t="s">
        <v>919</v>
      </c>
      <c r="E36" s="77">
        <v>104</v>
      </c>
      <c r="F36">
        <v>0</v>
      </c>
      <c r="G36">
        <v>5</v>
      </c>
      <c r="H36">
        <v>30.765303941316546</v>
      </c>
      <c r="J36" s="61" t="s">
        <v>662</v>
      </c>
      <c r="K36" s="59" t="s">
        <v>500</v>
      </c>
      <c r="L36" s="2" t="str">
        <f>+CONCATENATE(AD5,"-",N36,)</f>
        <v>P-A</v>
      </c>
      <c r="M36" s="44">
        <v>1</v>
      </c>
      <c r="N36" s="90" t="s">
        <v>597</v>
      </c>
      <c r="O36" s="91"/>
      <c r="P36" s="92" t="str">
        <f t="shared" si="0"/>
        <v>Inerisci il Codice</v>
      </c>
      <c r="Q36" s="92"/>
      <c r="R36" s="92"/>
      <c r="S36" s="92"/>
      <c r="T36" s="92"/>
      <c r="U36" s="92"/>
      <c r="V36" s="92"/>
      <c r="W36" s="92"/>
      <c r="X36" s="92"/>
      <c r="Y36" s="92"/>
      <c r="Z36" s="121">
        <f t="shared" si="1"/>
        <v>0</v>
      </c>
      <c r="AA36" s="121"/>
      <c r="AB36" s="47"/>
      <c r="AC36" s="47"/>
      <c r="AD36" s="47"/>
      <c r="AE36" s="47"/>
      <c r="AF36" s="57"/>
      <c r="AG36" s="93">
        <f t="shared" si="11"/>
        <v>0</v>
      </c>
      <c r="AH36" s="93"/>
      <c r="AI36" s="93">
        <f t="shared" si="12"/>
        <v>0</v>
      </c>
      <c r="AJ36" s="93"/>
      <c r="AK36" s="48"/>
      <c r="AL36" s="49" t="str">
        <f t="shared" si="2"/>
        <v>A</v>
      </c>
      <c r="AM36" s="50">
        <f t="shared" si="3"/>
        <v>0</v>
      </c>
      <c r="AN36" s="50">
        <f t="shared" si="13"/>
        <v>0</v>
      </c>
      <c r="AO36" s="50">
        <f t="shared" si="14"/>
        <v>0</v>
      </c>
      <c r="AP36" s="50">
        <f t="shared" si="15"/>
        <v>0</v>
      </c>
      <c r="AQ36" s="50">
        <f t="shared" si="16"/>
        <v>0</v>
      </c>
      <c r="AR36" s="51">
        <f t="shared" si="17"/>
        <v>0</v>
      </c>
      <c r="AS36" s="49">
        <f t="shared" si="4"/>
        <v>0</v>
      </c>
      <c r="AT36" s="49"/>
      <c r="AU36" s="49"/>
      <c r="AV36" s="10">
        <f t="shared" si="5"/>
        <v>0</v>
      </c>
      <c r="AW36" s="52">
        <f t="shared" si="6"/>
        <v>0</v>
      </c>
      <c r="AX36" s="52">
        <f t="shared" si="7"/>
        <v>0</v>
      </c>
      <c r="AY36" s="68" t="e">
        <f t="shared" si="8"/>
        <v>#DIV/0!</v>
      </c>
      <c r="AZ36" s="52">
        <f t="shared" si="18"/>
        <v>0</v>
      </c>
      <c r="BA36" s="53">
        <f t="shared" si="19"/>
        <v>1</v>
      </c>
      <c r="BB36" s="54">
        <f>+(AI36/BA36)</f>
        <v>0</v>
      </c>
      <c r="BD36" s="60" t="e">
        <f t="shared" si="21"/>
        <v>#DIV/0!</v>
      </c>
      <c r="BE36" s="60" t="e">
        <f t="shared" si="22"/>
        <v>#DIV/0!</v>
      </c>
      <c r="BF36" s="60" t="s">
        <v>736</v>
      </c>
      <c r="BG36" s="2" t="e">
        <f t="shared" si="23"/>
        <v>#DIV/0!</v>
      </c>
      <c r="BH36">
        <f t="shared" si="30"/>
        <v>0</v>
      </c>
      <c r="BI36" t="str">
        <f t="shared" si="9"/>
        <v/>
      </c>
      <c r="BJ36" t="e">
        <f t="shared" si="24"/>
        <v>#VALUE!</v>
      </c>
      <c r="BK36">
        <f t="shared" si="25"/>
        <v>0</v>
      </c>
      <c r="BL36" t="str">
        <f t="shared" si="10"/>
        <v>P-A</v>
      </c>
      <c r="BO36" s="86">
        <f t="shared" si="26"/>
        <v>0</v>
      </c>
      <c r="BP36" t="e">
        <f t="shared" si="27"/>
        <v>#DIV/0!</v>
      </c>
      <c r="BQ36" s="85">
        <f t="shared" si="28"/>
        <v>0</v>
      </c>
      <c r="BR36" s="85">
        <f t="shared" si="29"/>
        <v>0</v>
      </c>
    </row>
    <row r="37" spans="1:70" ht="15.75" customHeight="1">
      <c r="A37" s="75" t="s">
        <v>1443</v>
      </c>
      <c r="B37" s="22" t="s">
        <v>28</v>
      </c>
      <c r="C37" s="76" t="s">
        <v>28</v>
      </c>
      <c r="D37" s="76" t="s">
        <v>918</v>
      </c>
      <c r="E37" s="77">
        <v>37</v>
      </c>
      <c r="F37">
        <v>0</v>
      </c>
      <c r="G37">
        <v>6</v>
      </c>
      <c r="H37">
        <v>29.772652342571746</v>
      </c>
      <c r="J37" s="61" t="s">
        <v>663</v>
      </c>
      <c r="K37" s="59" t="s">
        <v>500</v>
      </c>
      <c r="L37" s="2" t="str">
        <f>+CONCATENATE(AD5,"-",N37,)</f>
        <v>P-A</v>
      </c>
      <c r="M37" s="44">
        <v>1</v>
      </c>
      <c r="N37" s="90" t="s">
        <v>597</v>
      </c>
      <c r="O37" s="91"/>
      <c r="P37" s="92" t="str">
        <f t="shared" si="0"/>
        <v>Inerisci il Codice</v>
      </c>
      <c r="Q37" s="92"/>
      <c r="R37" s="92"/>
      <c r="S37" s="92"/>
      <c r="T37" s="92"/>
      <c r="U37" s="92"/>
      <c r="V37" s="92"/>
      <c r="W37" s="92"/>
      <c r="X37" s="92"/>
      <c r="Y37" s="92"/>
      <c r="Z37" s="121">
        <f t="shared" si="1"/>
        <v>0</v>
      </c>
      <c r="AA37" s="121"/>
      <c r="AB37" s="47"/>
      <c r="AC37" s="47"/>
      <c r="AD37" s="47"/>
      <c r="AE37" s="47"/>
      <c r="AF37" s="57"/>
      <c r="AG37" s="93">
        <f t="shared" si="11"/>
        <v>0</v>
      </c>
      <c r="AH37" s="93"/>
      <c r="AI37" s="93">
        <f t="shared" si="12"/>
        <v>0</v>
      </c>
      <c r="AJ37" s="93"/>
      <c r="AK37" s="48"/>
      <c r="AL37" s="49" t="str">
        <f t="shared" si="2"/>
        <v>A</v>
      </c>
      <c r="AM37" s="50">
        <f t="shared" si="3"/>
        <v>0</v>
      </c>
      <c r="AN37" s="50">
        <f t="shared" si="13"/>
        <v>0</v>
      </c>
      <c r="AO37" s="50">
        <f t="shared" si="14"/>
        <v>0</v>
      </c>
      <c r="AP37" s="50">
        <f t="shared" si="15"/>
        <v>0</v>
      </c>
      <c r="AQ37" s="50">
        <f t="shared" si="16"/>
        <v>0</v>
      </c>
      <c r="AR37" s="51">
        <f t="shared" si="17"/>
        <v>0</v>
      </c>
      <c r="AS37" s="49">
        <f t="shared" si="4"/>
        <v>0</v>
      </c>
      <c r="AT37" s="49"/>
      <c r="AU37" s="49"/>
      <c r="AV37" s="10">
        <f t="shared" si="5"/>
        <v>0</v>
      </c>
      <c r="AW37" s="52">
        <f t="shared" si="6"/>
        <v>0</v>
      </c>
      <c r="AX37" s="52">
        <f t="shared" si="7"/>
        <v>0</v>
      </c>
      <c r="AY37" s="68" t="e">
        <f t="shared" si="8"/>
        <v>#DIV/0!</v>
      </c>
      <c r="AZ37" s="52">
        <f t="shared" si="18"/>
        <v>0</v>
      </c>
      <c r="BA37" s="53">
        <f t="shared" si="19"/>
        <v>1</v>
      </c>
      <c r="BB37" s="54">
        <f t="shared" si="20"/>
        <v>0</v>
      </c>
      <c r="BD37" s="60" t="e">
        <f t="shared" si="21"/>
        <v>#DIV/0!</v>
      </c>
      <c r="BE37" s="60" t="e">
        <f t="shared" si="22"/>
        <v>#DIV/0!</v>
      </c>
      <c r="BF37" s="60" t="s">
        <v>736</v>
      </c>
      <c r="BG37" s="2" t="e">
        <f t="shared" si="23"/>
        <v>#DIV/0!</v>
      </c>
      <c r="BH37">
        <f t="shared" si="30"/>
        <v>0</v>
      </c>
      <c r="BI37" t="str">
        <f t="shared" si="9"/>
        <v/>
      </c>
      <c r="BJ37" t="e">
        <f t="shared" si="24"/>
        <v>#VALUE!</v>
      </c>
      <c r="BK37">
        <f t="shared" si="25"/>
        <v>0</v>
      </c>
      <c r="BL37" t="str">
        <f t="shared" si="10"/>
        <v>P-A</v>
      </c>
      <c r="BO37" s="86">
        <f t="shared" si="26"/>
        <v>0</v>
      </c>
      <c r="BP37" t="e">
        <f t="shared" si="27"/>
        <v>#DIV/0!</v>
      </c>
      <c r="BQ37" s="85">
        <f t="shared" si="28"/>
        <v>0</v>
      </c>
      <c r="BR37" s="85">
        <f t="shared" si="29"/>
        <v>0</v>
      </c>
    </row>
    <row r="38" spans="1:70" ht="15.75" customHeight="1">
      <c r="A38" s="75" t="s">
        <v>1444</v>
      </c>
      <c r="B38" s="22" t="s">
        <v>30</v>
      </c>
      <c r="C38" s="76" t="s">
        <v>30</v>
      </c>
      <c r="D38" s="76" t="s">
        <v>917</v>
      </c>
      <c r="E38" s="77">
        <v>96</v>
      </c>
      <c r="F38">
        <v>0</v>
      </c>
      <c r="G38">
        <v>19</v>
      </c>
      <c r="H38">
        <v>29.293472586713079</v>
      </c>
      <c r="J38" s="61" t="s">
        <v>664</v>
      </c>
      <c r="K38" s="59" t="s">
        <v>500</v>
      </c>
      <c r="L38" s="2" t="str">
        <f>+CONCATENATE(AD5,"-",N38,)</f>
        <v>P-A</v>
      </c>
      <c r="M38" s="44">
        <v>1</v>
      </c>
      <c r="N38" s="90" t="s">
        <v>597</v>
      </c>
      <c r="O38" s="91"/>
      <c r="P38" s="92" t="str">
        <f t="shared" si="0"/>
        <v>Inerisci il Codice</v>
      </c>
      <c r="Q38" s="92"/>
      <c r="R38" s="92"/>
      <c r="S38" s="92"/>
      <c r="T38" s="92"/>
      <c r="U38" s="92"/>
      <c r="V38" s="92"/>
      <c r="W38" s="92"/>
      <c r="X38" s="92"/>
      <c r="Y38" s="92"/>
      <c r="Z38" s="121">
        <f t="shared" si="1"/>
        <v>0</v>
      </c>
      <c r="AA38" s="121"/>
      <c r="AB38" s="47"/>
      <c r="AC38" s="47"/>
      <c r="AD38" s="47"/>
      <c r="AE38" s="47"/>
      <c r="AF38" s="57"/>
      <c r="AG38" s="93">
        <f t="shared" si="11"/>
        <v>0</v>
      </c>
      <c r="AH38" s="93"/>
      <c r="AI38" s="93">
        <f t="shared" si="12"/>
        <v>0</v>
      </c>
      <c r="AJ38" s="93"/>
      <c r="AK38" s="48"/>
      <c r="AL38" s="49" t="str">
        <f t="shared" si="2"/>
        <v>A</v>
      </c>
      <c r="AM38" s="50">
        <f t="shared" si="3"/>
        <v>0</v>
      </c>
      <c r="AN38" s="50">
        <f t="shared" si="13"/>
        <v>0</v>
      </c>
      <c r="AO38" s="50">
        <f t="shared" si="14"/>
        <v>0</v>
      </c>
      <c r="AP38" s="50">
        <f t="shared" si="15"/>
        <v>0</v>
      </c>
      <c r="AQ38" s="50">
        <f t="shared" si="16"/>
        <v>0</v>
      </c>
      <c r="AR38" s="51">
        <f t="shared" si="17"/>
        <v>0</v>
      </c>
      <c r="AS38" s="49">
        <f t="shared" si="4"/>
        <v>0</v>
      </c>
      <c r="AT38" s="49"/>
      <c r="AU38" s="49"/>
      <c r="AV38" s="10">
        <f t="shared" si="5"/>
        <v>0</v>
      </c>
      <c r="AW38" s="52">
        <f t="shared" si="6"/>
        <v>0</v>
      </c>
      <c r="AX38" s="52">
        <f t="shared" si="7"/>
        <v>0</v>
      </c>
      <c r="AY38" s="68" t="e">
        <f t="shared" si="8"/>
        <v>#DIV/0!</v>
      </c>
      <c r="AZ38" s="52">
        <f t="shared" si="18"/>
        <v>0</v>
      </c>
      <c r="BA38" s="53">
        <f t="shared" si="19"/>
        <v>1</v>
      </c>
      <c r="BB38" s="54">
        <f t="shared" si="20"/>
        <v>0</v>
      </c>
      <c r="BD38" s="60" t="e">
        <f t="shared" si="21"/>
        <v>#DIV/0!</v>
      </c>
      <c r="BE38" s="60" t="e">
        <f t="shared" si="22"/>
        <v>#DIV/0!</v>
      </c>
      <c r="BF38" s="60" t="s">
        <v>736</v>
      </c>
      <c r="BG38" s="2" t="e">
        <f t="shared" si="23"/>
        <v>#DIV/0!</v>
      </c>
      <c r="BH38">
        <f t="shared" si="30"/>
        <v>0</v>
      </c>
      <c r="BI38" t="str">
        <f t="shared" si="9"/>
        <v/>
      </c>
      <c r="BJ38" t="e">
        <f t="shared" si="24"/>
        <v>#VALUE!</v>
      </c>
      <c r="BK38">
        <f t="shared" si="25"/>
        <v>0</v>
      </c>
      <c r="BL38" t="str">
        <f t="shared" si="10"/>
        <v>P-A</v>
      </c>
      <c r="BO38" s="86">
        <f t="shared" si="26"/>
        <v>0</v>
      </c>
      <c r="BP38" t="e">
        <f t="shared" si="27"/>
        <v>#DIV/0!</v>
      </c>
      <c r="BQ38" s="85">
        <f t="shared" si="28"/>
        <v>0</v>
      </c>
      <c r="BR38" s="85">
        <f t="shared" si="29"/>
        <v>0</v>
      </c>
    </row>
    <row r="39" spans="1:70" ht="15.75" customHeight="1">
      <c r="A39" s="75" t="s">
        <v>1445</v>
      </c>
      <c r="B39" s="22" t="s">
        <v>32</v>
      </c>
      <c r="C39" s="76" t="s">
        <v>32</v>
      </c>
      <c r="D39" s="76" t="s">
        <v>820</v>
      </c>
      <c r="E39" s="77">
        <v>70</v>
      </c>
      <c r="F39">
        <v>0</v>
      </c>
      <c r="G39">
        <v>22</v>
      </c>
      <c r="H39">
        <v>29.577798510225534</v>
      </c>
      <c r="J39" s="61" t="s">
        <v>665</v>
      </c>
      <c r="K39" s="59" t="s">
        <v>500</v>
      </c>
      <c r="L39" s="2" t="str">
        <f>+CONCATENATE(AD5,"-",N39,)</f>
        <v>P-A</v>
      </c>
      <c r="M39" s="44">
        <v>1</v>
      </c>
      <c r="N39" s="90" t="s">
        <v>597</v>
      </c>
      <c r="O39" s="91"/>
      <c r="P39" s="92" t="str">
        <f t="shared" si="0"/>
        <v>Inerisci il Codice</v>
      </c>
      <c r="Q39" s="92"/>
      <c r="R39" s="92"/>
      <c r="S39" s="92"/>
      <c r="T39" s="92"/>
      <c r="U39" s="92"/>
      <c r="V39" s="92"/>
      <c r="W39" s="92"/>
      <c r="X39" s="92"/>
      <c r="Y39" s="92"/>
      <c r="Z39" s="121">
        <f t="shared" si="1"/>
        <v>0</v>
      </c>
      <c r="AA39" s="121"/>
      <c r="AB39" s="47"/>
      <c r="AC39" s="47"/>
      <c r="AD39" s="47"/>
      <c r="AE39" s="47"/>
      <c r="AF39" s="57"/>
      <c r="AG39" s="93">
        <f t="shared" si="11"/>
        <v>0</v>
      </c>
      <c r="AH39" s="93"/>
      <c r="AI39" s="93">
        <f t="shared" si="12"/>
        <v>0</v>
      </c>
      <c r="AJ39" s="93"/>
      <c r="AK39" s="48"/>
      <c r="AL39" s="49" t="str">
        <f t="shared" si="2"/>
        <v>A</v>
      </c>
      <c r="AM39" s="50">
        <f t="shared" si="3"/>
        <v>0</v>
      </c>
      <c r="AN39" s="50">
        <f t="shared" si="13"/>
        <v>0</v>
      </c>
      <c r="AO39" s="50">
        <f t="shared" si="14"/>
        <v>0</v>
      </c>
      <c r="AP39" s="50">
        <f t="shared" si="15"/>
        <v>0</v>
      </c>
      <c r="AQ39" s="50">
        <f t="shared" si="16"/>
        <v>0</v>
      </c>
      <c r="AR39" s="51">
        <f t="shared" si="17"/>
        <v>0</v>
      </c>
      <c r="AS39" s="49">
        <f t="shared" si="4"/>
        <v>0</v>
      </c>
      <c r="AT39" s="49"/>
      <c r="AU39" s="49"/>
      <c r="AV39" s="10">
        <f t="shared" si="5"/>
        <v>0</v>
      </c>
      <c r="AW39" s="52">
        <f t="shared" si="6"/>
        <v>0</v>
      </c>
      <c r="AX39" s="52">
        <f t="shared" si="7"/>
        <v>0</v>
      </c>
      <c r="AY39" s="68" t="e">
        <f t="shared" si="8"/>
        <v>#DIV/0!</v>
      </c>
      <c r="AZ39" s="52">
        <f t="shared" si="18"/>
        <v>0</v>
      </c>
      <c r="BA39" s="53">
        <f t="shared" si="19"/>
        <v>1</v>
      </c>
      <c r="BB39" s="54">
        <f t="shared" si="20"/>
        <v>0</v>
      </c>
      <c r="BD39" s="60" t="e">
        <f t="shared" si="21"/>
        <v>#DIV/0!</v>
      </c>
      <c r="BE39" s="60" t="e">
        <f t="shared" si="22"/>
        <v>#DIV/0!</v>
      </c>
      <c r="BF39" s="60" t="s">
        <v>736</v>
      </c>
      <c r="BG39" s="2" t="e">
        <f t="shared" si="23"/>
        <v>#DIV/0!</v>
      </c>
      <c r="BH39">
        <f t="shared" si="30"/>
        <v>0</v>
      </c>
      <c r="BI39" t="str">
        <f t="shared" si="9"/>
        <v/>
      </c>
      <c r="BJ39" t="e">
        <f t="shared" si="24"/>
        <v>#VALUE!</v>
      </c>
      <c r="BK39">
        <f t="shared" si="25"/>
        <v>0</v>
      </c>
      <c r="BL39" t="str">
        <f t="shared" si="10"/>
        <v>P-A</v>
      </c>
      <c r="BO39" s="86">
        <f t="shared" si="26"/>
        <v>0</v>
      </c>
      <c r="BP39" t="e">
        <f t="shared" si="27"/>
        <v>#DIV/0!</v>
      </c>
      <c r="BQ39" s="85">
        <f t="shared" si="28"/>
        <v>0</v>
      </c>
      <c r="BR39" s="85">
        <f t="shared" si="29"/>
        <v>0</v>
      </c>
    </row>
    <row r="40" spans="1:70" ht="15.75" customHeight="1">
      <c r="A40" s="75" t="s">
        <v>1446</v>
      </c>
      <c r="B40" s="22" t="s">
        <v>35</v>
      </c>
      <c r="C40" s="76" t="s">
        <v>35</v>
      </c>
      <c r="D40" s="76" t="s">
        <v>1241</v>
      </c>
      <c r="E40" s="77">
        <v>60</v>
      </c>
      <c r="F40">
        <v>0</v>
      </c>
      <c r="G40">
        <v>41</v>
      </c>
      <c r="H40">
        <v>28.980665798196839</v>
      </c>
      <c r="J40" s="61" t="s">
        <v>666</v>
      </c>
      <c r="K40" s="59" t="s">
        <v>500</v>
      </c>
      <c r="L40" s="2" t="str">
        <f>+CONCATENATE(AD5,"-",N40,)</f>
        <v>P-A</v>
      </c>
      <c r="M40" s="44">
        <v>1</v>
      </c>
      <c r="N40" s="90" t="s">
        <v>597</v>
      </c>
      <c r="O40" s="91"/>
      <c r="P40" s="92" t="str">
        <f t="shared" si="0"/>
        <v>Inerisci il Codice</v>
      </c>
      <c r="Q40" s="92"/>
      <c r="R40" s="92"/>
      <c r="S40" s="92"/>
      <c r="T40" s="92"/>
      <c r="U40" s="92"/>
      <c r="V40" s="92"/>
      <c r="W40" s="92"/>
      <c r="X40" s="92"/>
      <c r="Y40" s="92"/>
      <c r="Z40" s="121">
        <f t="shared" si="1"/>
        <v>0</v>
      </c>
      <c r="AA40" s="121"/>
      <c r="AB40" s="47"/>
      <c r="AC40" s="47"/>
      <c r="AD40" s="47"/>
      <c r="AE40" s="47"/>
      <c r="AF40" s="57"/>
      <c r="AG40" s="93">
        <f t="shared" si="11"/>
        <v>0</v>
      </c>
      <c r="AH40" s="93"/>
      <c r="AI40" s="93">
        <f t="shared" si="12"/>
        <v>0</v>
      </c>
      <c r="AJ40" s="93"/>
      <c r="AK40" s="48"/>
      <c r="AL40" s="49" t="str">
        <f t="shared" si="2"/>
        <v>A</v>
      </c>
      <c r="AM40" s="50">
        <f t="shared" si="3"/>
        <v>0</v>
      </c>
      <c r="AN40" s="50">
        <f t="shared" si="13"/>
        <v>0</v>
      </c>
      <c r="AO40" s="50">
        <f t="shared" si="14"/>
        <v>0</v>
      </c>
      <c r="AP40" s="50">
        <f t="shared" si="15"/>
        <v>0</v>
      </c>
      <c r="AQ40" s="50">
        <f t="shared" si="16"/>
        <v>0</v>
      </c>
      <c r="AR40" s="51">
        <f t="shared" si="17"/>
        <v>0</v>
      </c>
      <c r="AS40" s="49">
        <f t="shared" si="4"/>
        <v>0</v>
      </c>
      <c r="AT40" s="49"/>
      <c r="AU40" s="49"/>
      <c r="AV40" s="10">
        <f t="shared" si="5"/>
        <v>0</v>
      </c>
      <c r="AW40" s="52">
        <f t="shared" si="6"/>
        <v>0</v>
      </c>
      <c r="AX40" s="52">
        <f t="shared" si="7"/>
        <v>0</v>
      </c>
      <c r="AY40" s="68" t="e">
        <f t="shared" si="8"/>
        <v>#DIV/0!</v>
      </c>
      <c r="AZ40" s="52">
        <f t="shared" si="18"/>
        <v>0</v>
      </c>
      <c r="BA40" s="53">
        <f t="shared" si="19"/>
        <v>1</v>
      </c>
      <c r="BB40" s="54">
        <f t="shared" si="20"/>
        <v>0</v>
      </c>
      <c r="BD40" s="60" t="e">
        <f t="shared" si="21"/>
        <v>#DIV/0!</v>
      </c>
      <c r="BE40" s="60" t="e">
        <f t="shared" si="22"/>
        <v>#DIV/0!</v>
      </c>
      <c r="BF40" s="60" t="s">
        <v>736</v>
      </c>
      <c r="BG40" s="2" t="e">
        <f t="shared" si="23"/>
        <v>#DIV/0!</v>
      </c>
      <c r="BH40">
        <f t="shared" si="30"/>
        <v>0</v>
      </c>
      <c r="BI40" t="str">
        <f t="shared" si="9"/>
        <v/>
      </c>
      <c r="BJ40" t="e">
        <f t="shared" si="24"/>
        <v>#VALUE!</v>
      </c>
      <c r="BK40">
        <f t="shared" si="25"/>
        <v>0</v>
      </c>
      <c r="BL40" t="str">
        <f t="shared" si="10"/>
        <v>P-A</v>
      </c>
      <c r="BO40" s="86">
        <f t="shared" si="26"/>
        <v>0</v>
      </c>
      <c r="BP40" t="e">
        <f t="shared" si="27"/>
        <v>#DIV/0!</v>
      </c>
      <c r="BQ40" s="85">
        <f t="shared" si="28"/>
        <v>0</v>
      </c>
      <c r="BR40" s="85">
        <f t="shared" si="29"/>
        <v>0</v>
      </c>
    </row>
    <row r="41" spans="1:70" ht="15.75" customHeight="1">
      <c r="A41" s="75" t="s">
        <v>1447</v>
      </c>
      <c r="B41" s="22" t="s">
        <v>625</v>
      </c>
      <c r="C41" s="76" t="s">
        <v>625</v>
      </c>
      <c r="D41" s="76" t="s">
        <v>1240</v>
      </c>
      <c r="E41" s="77">
        <v>32</v>
      </c>
      <c r="F41">
        <v>0</v>
      </c>
      <c r="G41">
        <v>27</v>
      </c>
      <c r="H41">
        <v>64.036949322834971</v>
      </c>
      <c r="J41" s="61" t="s">
        <v>667</v>
      </c>
      <c r="K41" s="59" t="s">
        <v>500</v>
      </c>
      <c r="L41" s="2" t="str">
        <f>+CONCATENATE(AD5,"-",N41,)</f>
        <v>P-A</v>
      </c>
      <c r="M41" s="44">
        <v>1</v>
      </c>
      <c r="N41" s="90" t="s">
        <v>597</v>
      </c>
      <c r="O41" s="91"/>
      <c r="P41" s="92" t="str">
        <f t="shared" si="0"/>
        <v>Inerisci il Codice</v>
      </c>
      <c r="Q41" s="92"/>
      <c r="R41" s="92"/>
      <c r="S41" s="92"/>
      <c r="T41" s="92"/>
      <c r="U41" s="92"/>
      <c r="V41" s="92"/>
      <c r="W41" s="92"/>
      <c r="X41" s="92"/>
      <c r="Y41" s="92"/>
      <c r="Z41" s="121">
        <f t="shared" si="1"/>
        <v>0</v>
      </c>
      <c r="AA41" s="121"/>
      <c r="AB41" s="47"/>
      <c r="AC41" s="47"/>
      <c r="AD41" s="47"/>
      <c r="AE41" s="47"/>
      <c r="AF41" s="57"/>
      <c r="AG41" s="93">
        <f t="shared" si="11"/>
        <v>0</v>
      </c>
      <c r="AH41" s="93"/>
      <c r="AI41" s="93">
        <f t="shared" si="12"/>
        <v>0</v>
      </c>
      <c r="AJ41" s="93"/>
      <c r="AK41" s="48"/>
      <c r="AL41" s="49" t="str">
        <f t="shared" si="2"/>
        <v>A</v>
      </c>
      <c r="AM41" s="50">
        <f t="shared" si="3"/>
        <v>0</v>
      </c>
      <c r="AN41" s="50">
        <f t="shared" si="13"/>
        <v>0</v>
      </c>
      <c r="AO41" s="50">
        <f t="shared" si="14"/>
        <v>0</v>
      </c>
      <c r="AP41" s="50">
        <f t="shared" si="15"/>
        <v>0</v>
      </c>
      <c r="AQ41" s="50">
        <f t="shared" si="16"/>
        <v>0</v>
      </c>
      <c r="AR41" s="51">
        <f t="shared" si="17"/>
        <v>0</v>
      </c>
      <c r="AS41" s="49">
        <f t="shared" si="4"/>
        <v>0</v>
      </c>
      <c r="AT41" s="49"/>
      <c r="AU41" s="49"/>
      <c r="AV41" s="10">
        <f t="shared" si="5"/>
        <v>0</v>
      </c>
      <c r="AW41" s="52">
        <f t="shared" si="6"/>
        <v>0</v>
      </c>
      <c r="AX41" s="52">
        <f t="shared" si="7"/>
        <v>0</v>
      </c>
      <c r="AY41" s="68" t="e">
        <f t="shared" si="8"/>
        <v>#DIV/0!</v>
      </c>
      <c r="AZ41" s="52">
        <f t="shared" si="18"/>
        <v>0</v>
      </c>
      <c r="BA41" s="53">
        <f t="shared" si="19"/>
        <v>1</v>
      </c>
      <c r="BB41" s="54">
        <f t="shared" si="20"/>
        <v>0</v>
      </c>
      <c r="BD41" s="60" t="e">
        <f t="shared" si="21"/>
        <v>#DIV/0!</v>
      </c>
      <c r="BE41" s="60" t="e">
        <f t="shared" si="22"/>
        <v>#DIV/0!</v>
      </c>
      <c r="BF41" s="60" t="s">
        <v>736</v>
      </c>
      <c r="BG41" s="2" t="e">
        <f t="shared" si="23"/>
        <v>#DIV/0!</v>
      </c>
      <c r="BH41">
        <f t="shared" si="30"/>
        <v>0</v>
      </c>
      <c r="BI41" t="str">
        <f t="shared" si="9"/>
        <v/>
      </c>
      <c r="BJ41" t="e">
        <f t="shared" si="24"/>
        <v>#VALUE!</v>
      </c>
      <c r="BK41">
        <f t="shared" si="25"/>
        <v>0</v>
      </c>
      <c r="BL41" t="str">
        <f t="shared" si="10"/>
        <v>P-A</v>
      </c>
      <c r="BO41" s="86">
        <f t="shared" si="26"/>
        <v>0</v>
      </c>
      <c r="BP41" t="e">
        <f t="shared" si="27"/>
        <v>#DIV/0!</v>
      </c>
      <c r="BQ41" s="85">
        <f t="shared" si="28"/>
        <v>0</v>
      </c>
      <c r="BR41" s="85">
        <f t="shared" si="29"/>
        <v>0</v>
      </c>
    </row>
    <row r="42" spans="1:70" ht="15.75" customHeight="1">
      <c r="A42" s="75" t="s">
        <v>1447</v>
      </c>
      <c r="B42" s="22" t="s">
        <v>625</v>
      </c>
      <c r="C42" s="76" t="s">
        <v>625</v>
      </c>
      <c r="D42" s="76" t="s">
        <v>1240</v>
      </c>
      <c r="E42" s="77">
        <v>32</v>
      </c>
      <c r="F42">
        <v>0</v>
      </c>
      <c r="G42">
        <v>27</v>
      </c>
      <c r="H42">
        <v>64.036949322834971</v>
      </c>
      <c r="J42" s="61" t="s">
        <v>668</v>
      </c>
      <c r="K42" s="59" t="s">
        <v>500</v>
      </c>
      <c r="L42" s="2" t="str">
        <f>+CONCATENATE(AD5,"-",N42,)</f>
        <v>P-A</v>
      </c>
      <c r="M42" s="44">
        <v>1</v>
      </c>
      <c r="N42" s="90" t="s">
        <v>597</v>
      </c>
      <c r="O42" s="91"/>
      <c r="P42" s="92" t="str">
        <f t="shared" si="0"/>
        <v>Inerisci il Codice</v>
      </c>
      <c r="Q42" s="92"/>
      <c r="R42" s="92"/>
      <c r="S42" s="92"/>
      <c r="T42" s="92"/>
      <c r="U42" s="92"/>
      <c r="V42" s="92"/>
      <c r="W42" s="92"/>
      <c r="X42" s="92"/>
      <c r="Y42" s="92"/>
      <c r="Z42" s="121">
        <f t="shared" si="1"/>
        <v>0</v>
      </c>
      <c r="AA42" s="121"/>
      <c r="AB42" s="47"/>
      <c r="AC42" s="47"/>
      <c r="AD42" s="47"/>
      <c r="AE42" s="47"/>
      <c r="AF42" s="57"/>
      <c r="AG42" s="93">
        <f t="shared" si="11"/>
        <v>0</v>
      </c>
      <c r="AH42" s="93"/>
      <c r="AI42" s="93">
        <f t="shared" si="12"/>
        <v>0</v>
      </c>
      <c r="AJ42" s="93"/>
      <c r="AK42" s="48"/>
      <c r="AL42" s="49" t="str">
        <f t="shared" si="2"/>
        <v>A</v>
      </c>
      <c r="AM42" s="50">
        <f t="shared" si="3"/>
        <v>0</v>
      </c>
      <c r="AN42" s="50">
        <f t="shared" si="13"/>
        <v>0</v>
      </c>
      <c r="AO42" s="50">
        <f t="shared" si="14"/>
        <v>0</v>
      </c>
      <c r="AP42" s="50">
        <f t="shared" si="15"/>
        <v>0</v>
      </c>
      <c r="AQ42" s="50">
        <f t="shared" si="16"/>
        <v>0</v>
      </c>
      <c r="AR42" s="51">
        <f t="shared" si="17"/>
        <v>0</v>
      </c>
      <c r="AS42" s="49">
        <f t="shared" si="4"/>
        <v>0</v>
      </c>
      <c r="AT42" s="49"/>
      <c r="AU42" s="49"/>
      <c r="AV42" s="10">
        <f t="shared" si="5"/>
        <v>0</v>
      </c>
      <c r="AW42" s="52">
        <f t="shared" si="6"/>
        <v>0</v>
      </c>
      <c r="AX42" s="52">
        <f t="shared" si="7"/>
        <v>0</v>
      </c>
      <c r="AY42" s="68" t="e">
        <f t="shared" si="8"/>
        <v>#DIV/0!</v>
      </c>
      <c r="AZ42" s="52">
        <f t="shared" si="18"/>
        <v>0</v>
      </c>
      <c r="BA42" s="53">
        <f t="shared" si="19"/>
        <v>1</v>
      </c>
      <c r="BB42" s="54">
        <f t="shared" si="20"/>
        <v>0</v>
      </c>
      <c r="BD42" s="60" t="e">
        <f t="shared" si="21"/>
        <v>#DIV/0!</v>
      </c>
      <c r="BE42" s="60" t="e">
        <f t="shared" si="22"/>
        <v>#DIV/0!</v>
      </c>
      <c r="BF42" s="60" t="s">
        <v>736</v>
      </c>
      <c r="BG42" s="2" t="e">
        <f t="shared" si="23"/>
        <v>#DIV/0!</v>
      </c>
      <c r="BH42">
        <f t="shared" si="30"/>
        <v>0</v>
      </c>
      <c r="BI42" t="str">
        <f t="shared" si="9"/>
        <v/>
      </c>
      <c r="BJ42" t="e">
        <f t="shared" si="24"/>
        <v>#VALUE!</v>
      </c>
      <c r="BK42">
        <f t="shared" si="25"/>
        <v>0</v>
      </c>
      <c r="BL42" t="str">
        <f t="shared" si="10"/>
        <v>P-A</v>
      </c>
      <c r="BO42" s="86">
        <f t="shared" si="26"/>
        <v>0</v>
      </c>
      <c r="BP42" t="e">
        <f t="shared" si="27"/>
        <v>#DIV/0!</v>
      </c>
      <c r="BQ42" s="85">
        <f t="shared" si="28"/>
        <v>0</v>
      </c>
      <c r="BR42" s="85">
        <f t="shared" si="29"/>
        <v>0</v>
      </c>
    </row>
    <row r="43" spans="1:70" ht="15.75" customHeight="1">
      <c r="A43" s="75" t="s">
        <v>1448</v>
      </c>
      <c r="B43" s="22" t="s">
        <v>36</v>
      </c>
      <c r="C43" s="76" t="s">
        <v>36</v>
      </c>
      <c r="D43" s="76" t="s">
        <v>913</v>
      </c>
      <c r="E43" s="77">
        <v>74.5</v>
      </c>
      <c r="F43">
        <v>0</v>
      </c>
      <c r="G43">
        <v>12</v>
      </c>
      <c r="H43">
        <v>30.649494588129642</v>
      </c>
      <c r="J43" s="61" t="s">
        <v>669</v>
      </c>
      <c r="K43" s="59" t="s">
        <v>500</v>
      </c>
      <c r="L43" s="2" t="str">
        <f>+CONCATENATE(AD5,"-",N43,)</f>
        <v>P-A</v>
      </c>
      <c r="M43" s="44">
        <v>1</v>
      </c>
      <c r="N43" s="90" t="s">
        <v>597</v>
      </c>
      <c r="O43" s="91"/>
      <c r="P43" s="92" t="str">
        <f t="shared" si="0"/>
        <v>Inerisci il Codice</v>
      </c>
      <c r="Q43" s="92"/>
      <c r="R43" s="92"/>
      <c r="S43" s="92"/>
      <c r="T43" s="92"/>
      <c r="U43" s="92"/>
      <c r="V43" s="92"/>
      <c r="W43" s="92"/>
      <c r="X43" s="92"/>
      <c r="Y43" s="92"/>
      <c r="Z43" s="121">
        <f t="shared" si="1"/>
        <v>0</v>
      </c>
      <c r="AA43" s="121"/>
      <c r="AB43" s="47"/>
      <c r="AC43" s="47"/>
      <c r="AD43" s="47"/>
      <c r="AE43" s="47"/>
      <c r="AF43" s="57"/>
      <c r="AG43" s="93">
        <f t="shared" si="11"/>
        <v>0</v>
      </c>
      <c r="AH43" s="93"/>
      <c r="AI43" s="93">
        <f t="shared" si="12"/>
        <v>0</v>
      </c>
      <c r="AJ43" s="93"/>
      <c r="AK43" s="48"/>
      <c r="AL43" s="49" t="str">
        <f t="shared" si="2"/>
        <v>A</v>
      </c>
      <c r="AM43" s="50">
        <f t="shared" si="3"/>
        <v>0</v>
      </c>
      <c r="AN43" s="50">
        <f t="shared" si="13"/>
        <v>0</v>
      </c>
      <c r="AO43" s="50">
        <f t="shared" si="14"/>
        <v>0</v>
      </c>
      <c r="AP43" s="50">
        <f t="shared" si="15"/>
        <v>0</v>
      </c>
      <c r="AQ43" s="50">
        <f t="shared" si="16"/>
        <v>0</v>
      </c>
      <c r="AR43" s="51">
        <f t="shared" si="17"/>
        <v>0</v>
      </c>
      <c r="AS43" s="49">
        <f t="shared" si="4"/>
        <v>0</v>
      </c>
      <c r="AT43" s="49"/>
      <c r="AU43" s="49"/>
      <c r="AV43" s="10">
        <f t="shared" si="5"/>
        <v>0</v>
      </c>
      <c r="AW43" s="52">
        <f t="shared" si="6"/>
        <v>0</v>
      </c>
      <c r="AX43" s="52">
        <f t="shared" si="7"/>
        <v>0</v>
      </c>
      <c r="AY43" s="68" t="e">
        <f t="shared" si="8"/>
        <v>#DIV/0!</v>
      </c>
      <c r="AZ43" s="52">
        <f t="shared" si="18"/>
        <v>0</v>
      </c>
      <c r="BA43" s="53">
        <f t="shared" si="19"/>
        <v>1</v>
      </c>
      <c r="BB43" s="54">
        <f t="shared" si="20"/>
        <v>0</v>
      </c>
      <c r="BD43" s="60" t="e">
        <f t="shared" si="21"/>
        <v>#DIV/0!</v>
      </c>
      <c r="BE43" s="60" t="e">
        <f t="shared" si="22"/>
        <v>#DIV/0!</v>
      </c>
      <c r="BF43" s="60" t="s">
        <v>736</v>
      </c>
      <c r="BG43" s="2" t="e">
        <f t="shared" si="23"/>
        <v>#DIV/0!</v>
      </c>
      <c r="BH43">
        <f t="shared" si="30"/>
        <v>0</v>
      </c>
      <c r="BI43" t="str">
        <f t="shared" si="9"/>
        <v/>
      </c>
      <c r="BJ43" t="e">
        <f t="shared" si="24"/>
        <v>#VALUE!</v>
      </c>
      <c r="BK43">
        <f t="shared" si="25"/>
        <v>0</v>
      </c>
      <c r="BL43" t="str">
        <f t="shared" si="10"/>
        <v>P-A</v>
      </c>
      <c r="BO43" s="86">
        <f t="shared" si="26"/>
        <v>0</v>
      </c>
      <c r="BP43" t="e">
        <f t="shared" si="27"/>
        <v>#DIV/0!</v>
      </c>
      <c r="BQ43" s="85">
        <f t="shared" si="28"/>
        <v>0</v>
      </c>
      <c r="BR43" s="85">
        <f t="shared" si="29"/>
        <v>0</v>
      </c>
    </row>
    <row r="44" spans="1:70" ht="15.75" customHeight="1">
      <c r="A44" s="75" t="s">
        <v>1449</v>
      </c>
      <c r="B44" s="22" t="s">
        <v>37</v>
      </c>
      <c r="C44" s="76" t="s">
        <v>37</v>
      </c>
      <c r="D44" s="76" t="s">
        <v>912</v>
      </c>
      <c r="E44" s="77">
        <v>74.5</v>
      </c>
      <c r="F44">
        <v>0</v>
      </c>
      <c r="G44">
        <v>7</v>
      </c>
      <c r="H44">
        <v>30.649494588129642</v>
      </c>
      <c r="J44" s="61" t="s">
        <v>670</v>
      </c>
      <c r="K44" s="59" t="s">
        <v>500</v>
      </c>
      <c r="L44" s="2" t="str">
        <f>+CONCATENATE(AD5,"-",N44,)</f>
        <v>P-A</v>
      </c>
      <c r="M44" s="44">
        <v>1</v>
      </c>
      <c r="N44" s="90" t="s">
        <v>597</v>
      </c>
      <c r="O44" s="91"/>
      <c r="P44" s="92" t="str">
        <f t="shared" si="0"/>
        <v>Inerisci il Codice</v>
      </c>
      <c r="Q44" s="92"/>
      <c r="R44" s="92"/>
      <c r="S44" s="92"/>
      <c r="T44" s="92"/>
      <c r="U44" s="92"/>
      <c r="V44" s="92"/>
      <c r="W44" s="92"/>
      <c r="X44" s="92"/>
      <c r="Y44" s="92"/>
      <c r="Z44" s="121">
        <f t="shared" si="1"/>
        <v>0</v>
      </c>
      <c r="AA44" s="121"/>
      <c r="AB44" s="47"/>
      <c r="AC44" s="47"/>
      <c r="AD44" s="47"/>
      <c r="AE44" s="47"/>
      <c r="AF44" s="57"/>
      <c r="AG44" s="93">
        <f t="shared" si="11"/>
        <v>0</v>
      </c>
      <c r="AH44" s="93"/>
      <c r="AI44" s="93">
        <f t="shared" si="12"/>
        <v>0</v>
      </c>
      <c r="AJ44" s="93"/>
      <c r="AK44" s="48"/>
      <c r="AL44" s="49" t="str">
        <f t="shared" si="2"/>
        <v>A</v>
      </c>
      <c r="AM44" s="50">
        <f t="shared" si="3"/>
        <v>0</v>
      </c>
      <c r="AN44" s="50">
        <f t="shared" si="13"/>
        <v>0</v>
      </c>
      <c r="AO44" s="50">
        <f t="shared" si="14"/>
        <v>0</v>
      </c>
      <c r="AP44" s="50">
        <f t="shared" si="15"/>
        <v>0</v>
      </c>
      <c r="AQ44" s="50">
        <f t="shared" si="16"/>
        <v>0</v>
      </c>
      <c r="AR44" s="51">
        <f t="shared" si="17"/>
        <v>0</v>
      </c>
      <c r="AS44" s="49">
        <f t="shared" si="4"/>
        <v>0</v>
      </c>
      <c r="AT44" s="49"/>
      <c r="AU44" s="49"/>
      <c r="AV44" s="10">
        <f t="shared" si="5"/>
        <v>0</v>
      </c>
      <c r="AW44" s="52">
        <f t="shared" si="6"/>
        <v>0</v>
      </c>
      <c r="AX44" s="52">
        <f t="shared" si="7"/>
        <v>0</v>
      </c>
      <c r="AY44" s="68" t="e">
        <f t="shared" si="8"/>
        <v>#DIV/0!</v>
      </c>
      <c r="AZ44" s="52">
        <f t="shared" si="18"/>
        <v>0</v>
      </c>
      <c r="BA44" s="53">
        <f t="shared" si="19"/>
        <v>1</v>
      </c>
      <c r="BB44" s="54">
        <f t="shared" si="20"/>
        <v>0</v>
      </c>
      <c r="BD44" s="60" t="e">
        <f t="shared" si="21"/>
        <v>#DIV/0!</v>
      </c>
      <c r="BE44" s="60" t="e">
        <f t="shared" si="22"/>
        <v>#DIV/0!</v>
      </c>
      <c r="BF44" s="60" t="s">
        <v>736</v>
      </c>
      <c r="BG44" s="2" t="e">
        <f t="shared" si="23"/>
        <v>#DIV/0!</v>
      </c>
      <c r="BH44">
        <f t="shared" si="30"/>
        <v>0</v>
      </c>
      <c r="BI44" t="str">
        <f t="shared" si="9"/>
        <v/>
      </c>
      <c r="BJ44" t="e">
        <f t="shared" si="24"/>
        <v>#VALUE!</v>
      </c>
      <c r="BK44">
        <f t="shared" si="25"/>
        <v>0</v>
      </c>
      <c r="BL44" t="str">
        <f t="shared" si="10"/>
        <v>P-A</v>
      </c>
      <c r="BO44" s="86">
        <f t="shared" si="26"/>
        <v>0</v>
      </c>
      <c r="BP44" t="e">
        <f t="shared" si="27"/>
        <v>#DIV/0!</v>
      </c>
      <c r="BQ44" s="85">
        <f t="shared" si="28"/>
        <v>0</v>
      </c>
      <c r="BR44" s="85">
        <f t="shared" si="29"/>
        <v>0</v>
      </c>
    </row>
    <row r="45" spans="1:70" ht="15.75" customHeight="1">
      <c r="A45" s="75" t="s">
        <v>1450</v>
      </c>
      <c r="B45" s="22" t="s">
        <v>38</v>
      </c>
      <c r="C45" s="76" t="s">
        <v>38</v>
      </c>
      <c r="D45" s="76" t="s">
        <v>911</v>
      </c>
      <c r="E45" s="77">
        <v>78</v>
      </c>
      <c r="F45">
        <v>0</v>
      </c>
      <c r="G45">
        <v>3</v>
      </c>
      <c r="H45">
        <v>36.787390307035054</v>
      </c>
      <c r="J45" s="61" t="s">
        <v>671</v>
      </c>
      <c r="K45" s="59" t="s">
        <v>500</v>
      </c>
      <c r="L45" s="2" t="str">
        <f>+CONCATENATE(AD5,"-",N45,)</f>
        <v>P-A</v>
      </c>
      <c r="M45" s="44">
        <v>1</v>
      </c>
      <c r="N45" s="90" t="s">
        <v>597</v>
      </c>
      <c r="O45" s="91"/>
      <c r="P45" s="92" t="str">
        <f t="shared" si="0"/>
        <v>Inerisci il Codice</v>
      </c>
      <c r="Q45" s="92"/>
      <c r="R45" s="92"/>
      <c r="S45" s="92"/>
      <c r="T45" s="92"/>
      <c r="U45" s="92"/>
      <c r="V45" s="92"/>
      <c r="W45" s="92"/>
      <c r="X45" s="92"/>
      <c r="Y45" s="92"/>
      <c r="Z45" s="121">
        <f t="shared" si="1"/>
        <v>0</v>
      </c>
      <c r="AA45" s="121"/>
      <c r="AB45" s="47"/>
      <c r="AC45" s="47"/>
      <c r="AD45" s="47"/>
      <c r="AE45" s="47"/>
      <c r="AF45" s="57"/>
      <c r="AG45" s="93">
        <f t="shared" si="11"/>
        <v>0</v>
      </c>
      <c r="AH45" s="93"/>
      <c r="AI45" s="93">
        <f t="shared" si="12"/>
        <v>0</v>
      </c>
      <c r="AJ45" s="93"/>
      <c r="AK45" s="48"/>
      <c r="AL45" s="49" t="str">
        <f t="shared" si="2"/>
        <v>A</v>
      </c>
      <c r="AM45" s="50">
        <f t="shared" si="3"/>
        <v>0</v>
      </c>
      <c r="AN45" s="50">
        <f t="shared" si="13"/>
        <v>0</v>
      </c>
      <c r="AO45" s="50">
        <f t="shared" si="14"/>
        <v>0</v>
      </c>
      <c r="AP45" s="50">
        <f t="shared" si="15"/>
        <v>0</v>
      </c>
      <c r="AQ45" s="50">
        <f t="shared" si="16"/>
        <v>0</v>
      </c>
      <c r="AR45" s="51">
        <f t="shared" si="17"/>
        <v>0</v>
      </c>
      <c r="AS45" s="49">
        <f t="shared" si="4"/>
        <v>0</v>
      </c>
      <c r="AT45" s="49"/>
      <c r="AU45" s="49"/>
      <c r="AV45" s="10">
        <f t="shared" si="5"/>
        <v>0</v>
      </c>
      <c r="AW45" s="52">
        <f t="shared" si="6"/>
        <v>0</v>
      </c>
      <c r="AX45" s="52">
        <f t="shared" si="7"/>
        <v>0</v>
      </c>
      <c r="AY45" s="68" t="e">
        <f t="shared" si="8"/>
        <v>#DIV/0!</v>
      </c>
      <c r="AZ45" s="52">
        <f t="shared" si="18"/>
        <v>0</v>
      </c>
      <c r="BA45" s="53">
        <f t="shared" si="19"/>
        <v>1</v>
      </c>
      <c r="BB45" s="54">
        <f t="shared" si="20"/>
        <v>0</v>
      </c>
      <c r="BD45" s="60" t="e">
        <f t="shared" si="21"/>
        <v>#DIV/0!</v>
      </c>
      <c r="BE45" s="60" t="e">
        <f t="shared" si="22"/>
        <v>#DIV/0!</v>
      </c>
      <c r="BF45" s="60" t="s">
        <v>736</v>
      </c>
      <c r="BG45" s="2" t="e">
        <f t="shared" si="23"/>
        <v>#DIV/0!</v>
      </c>
      <c r="BH45">
        <f t="shared" si="30"/>
        <v>0</v>
      </c>
      <c r="BI45" t="str">
        <f t="shared" si="9"/>
        <v/>
      </c>
      <c r="BJ45" t="e">
        <f t="shared" si="24"/>
        <v>#VALUE!</v>
      </c>
      <c r="BK45">
        <f t="shared" si="25"/>
        <v>0</v>
      </c>
      <c r="BL45" t="str">
        <f t="shared" si="10"/>
        <v>P-A</v>
      </c>
      <c r="BO45" s="86">
        <f t="shared" si="26"/>
        <v>0</v>
      </c>
      <c r="BP45" t="e">
        <f t="shared" si="27"/>
        <v>#DIV/0!</v>
      </c>
      <c r="BQ45" s="85">
        <f t="shared" si="28"/>
        <v>0</v>
      </c>
      <c r="BR45" s="85">
        <f t="shared" si="29"/>
        <v>0</v>
      </c>
    </row>
    <row r="46" spans="1:70" ht="15.75" customHeight="1">
      <c r="A46" s="75" t="s">
        <v>1451</v>
      </c>
      <c r="B46" s="22" t="s">
        <v>39</v>
      </c>
      <c r="C46" s="76" t="s">
        <v>39</v>
      </c>
      <c r="D46" s="76" t="s">
        <v>910</v>
      </c>
      <c r="E46" s="77">
        <v>78</v>
      </c>
      <c r="F46">
        <v>0</v>
      </c>
      <c r="G46">
        <v>1</v>
      </c>
      <c r="H46">
        <v>36.787390307035054</v>
      </c>
      <c r="J46" s="61" t="s">
        <v>672</v>
      </c>
      <c r="K46" s="59" t="s">
        <v>500</v>
      </c>
      <c r="L46" s="2" t="str">
        <f>+CONCATENATE(AD5,"-",N46,)</f>
        <v>P-A</v>
      </c>
      <c r="M46" s="44">
        <v>1</v>
      </c>
      <c r="N46" s="90" t="s">
        <v>597</v>
      </c>
      <c r="O46" s="91"/>
      <c r="P46" s="92" t="str">
        <f t="shared" si="0"/>
        <v>Inerisci il Codice</v>
      </c>
      <c r="Q46" s="92"/>
      <c r="R46" s="92"/>
      <c r="S46" s="92"/>
      <c r="T46" s="92"/>
      <c r="U46" s="92"/>
      <c r="V46" s="92"/>
      <c r="W46" s="92"/>
      <c r="X46" s="92"/>
      <c r="Y46" s="92"/>
      <c r="Z46" s="121">
        <f t="shared" si="1"/>
        <v>0</v>
      </c>
      <c r="AA46" s="121"/>
      <c r="AB46" s="47"/>
      <c r="AC46" s="47"/>
      <c r="AD46" s="47"/>
      <c r="AE46" s="47"/>
      <c r="AF46" s="57"/>
      <c r="AG46" s="93">
        <f t="shared" si="11"/>
        <v>0</v>
      </c>
      <c r="AH46" s="93"/>
      <c r="AI46" s="93">
        <f t="shared" si="12"/>
        <v>0</v>
      </c>
      <c r="AJ46" s="93"/>
      <c r="AK46" s="48"/>
      <c r="AL46" s="49" t="str">
        <f t="shared" si="2"/>
        <v>A</v>
      </c>
      <c r="AM46" s="50">
        <f t="shared" si="3"/>
        <v>0</v>
      </c>
      <c r="AN46" s="50">
        <f t="shared" si="13"/>
        <v>0</v>
      </c>
      <c r="AO46" s="50">
        <f t="shared" si="14"/>
        <v>0</v>
      </c>
      <c r="AP46" s="50">
        <f t="shared" si="15"/>
        <v>0</v>
      </c>
      <c r="AQ46" s="50">
        <f t="shared" si="16"/>
        <v>0</v>
      </c>
      <c r="AR46" s="51">
        <f t="shared" si="17"/>
        <v>0</v>
      </c>
      <c r="AS46" s="49">
        <f t="shared" si="4"/>
        <v>0</v>
      </c>
      <c r="AT46" s="49"/>
      <c r="AU46" s="49"/>
      <c r="AV46" s="10">
        <f t="shared" si="5"/>
        <v>0</v>
      </c>
      <c r="AW46" s="52">
        <f t="shared" si="6"/>
        <v>0</v>
      </c>
      <c r="AX46" s="52">
        <f t="shared" si="7"/>
        <v>0</v>
      </c>
      <c r="AY46" s="68" t="e">
        <f t="shared" si="8"/>
        <v>#DIV/0!</v>
      </c>
      <c r="AZ46" s="52">
        <f t="shared" si="18"/>
        <v>0</v>
      </c>
      <c r="BA46" s="53">
        <f t="shared" si="19"/>
        <v>1</v>
      </c>
      <c r="BB46" s="54">
        <f t="shared" si="20"/>
        <v>0</v>
      </c>
      <c r="BD46" s="60" t="e">
        <f t="shared" si="21"/>
        <v>#DIV/0!</v>
      </c>
      <c r="BE46" s="60" t="e">
        <f t="shared" si="22"/>
        <v>#DIV/0!</v>
      </c>
      <c r="BF46" s="60" t="s">
        <v>736</v>
      </c>
      <c r="BG46" s="2" t="e">
        <f t="shared" si="23"/>
        <v>#DIV/0!</v>
      </c>
      <c r="BH46">
        <f t="shared" si="30"/>
        <v>0</v>
      </c>
      <c r="BI46" t="str">
        <f t="shared" si="9"/>
        <v/>
      </c>
      <c r="BJ46" t="e">
        <f t="shared" si="24"/>
        <v>#VALUE!</v>
      </c>
      <c r="BK46">
        <f t="shared" si="25"/>
        <v>0</v>
      </c>
      <c r="BL46" t="str">
        <f t="shared" si="10"/>
        <v>P-A</v>
      </c>
      <c r="BO46" s="86">
        <f t="shared" si="26"/>
        <v>0</v>
      </c>
      <c r="BP46" t="e">
        <f t="shared" si="27"/>
        <v>#DIV/0!</v>
      </c>
      <c r="BQ46" s="85">
        <f t="shared" si="28"/>
        <v>0</v>
      </c>
      <c r="BR46" s="85">
        <f t="shared" si="29"/>
        <v>0</v>
      </c>
    </row>
    <row r="47" spans="1:70" ht="15.75" customHeight="1">
      <c r="A47" s="75" t="s">
        <v>1452</v>
      </c>
      <c r="B47" s="22" t="s">
        <v>40</v>
      </c>
      <c r="C47" s="76" t="s">
        <v>40</v>
      </c>
      <c r="D47" s="76" t="s">
        <v>803</v>
      </c>
      <c r="E47" s="77">
        <v>16</v>
      </c>
      <c r="F47">
        <v>0</v>
      </c>
      <c r="G47">
        <v>0</v>
      </c>
      <c r="H47">
        <v>30.506752827224886</v>
      </c>
      <c r="J47" s="61" t="s">
        <v>673</v>
      </c>
      <c r="K47" s="59" t="s">
        <v>500</v>
      </c>
      <c r="L47" s="2" t="str">
        <f>+CONCATENATE(AD5,"-",N47,)</f>
        <v>P-A</v>
      </c>
      <c r="M47" s="44">
        <v>1</v>
      </c>
      <c r="N47" s="90" t="s">
        <v>597</v>
      </c>
      <c r="O47" s="91"/>
      <c r="P47" s="92" t="str">
        <f t="shared" si="0"/>
        <v>Inerisci il Codice</v>
      </c>
      <c r="Q47" s="92"/>
      <c r="R47" s="92"/>
      <c r="S47" s="92"/>
      <c r="T47" s="92"/>
      <c r="U47" s="92"/>
      <c r="V47" s="92"/>
      <c r="W47" s="92"/>
      <c r="X47" s="92"/>
      <c r="Y47" s="92"/>
      <c r="Z47" s="121">
        <f t="shared" si="1"/>
        <v>0</v>
      </c>
      <c r="AA47" s="121"/>
      <c r="AB47" s="47"/>
      <c r="AC47" s="47"/>
      <c r="AD47" s="47"/>
      <c r="AE47" s="47"/>
      <c r="AF47" s="57"/>
      <c r="AG47" s="93">
        <f t="shared" si="11"/>
        <v>0</v>
      </c>
      <c r="AH47" s="93"/>
      <c r="AI47" s="93">
        <f t="shared" si="12"/>
        <v>0</v>
      </c>
      <c r="AJ47" s="93"/>
      <c r="AK47" s="48"/>
      <c r="AL47" s="49" t="str">
        <f t="shared" si="2"/>
        <v>A</v>
      </c>
      <c r="AM47" s="50">
        <f t="shared" si="3"/>
        <v>0</v>
      </c>
      <c r="AN47" s="50">
        <f t="shared" si="13"/>
        <v>0</v>
      </c>
      <c r="AO47" s="50">
        <f t="shared" si="14"/>
        <v>0</v>
      </c>
      <c r="AP47" s="50">
        <f t="shared" si="15"/>
        <v>0</v>
      </c>
      <c r="AQ47" s="50">
        <f t="shared" si="16"/>
        <v>0</v>
      </c>
      <c r="AR47" s="51">
        <f t="shared" si="17"/>
        <v>0</v>
      </c>
      <c r="AS47" s="49">
        <f t="shared" si="4"/>
        <v>0</v>
      </c>
      <c r="AT47" s="49"/>
      <c r="AU47" s="49"/>
      <c r="AV47" s="10">
        <f t="shared" si="5"/>
        <v>0</v>
      </c>
      <c r="AW47" s="52">
        <f t="shared" si="6"/>
        <v>0</v>
      </c>
      <c r="AX47" s="52">
        <f t="shared" si="7"/>
        <v>0</v>
      </c>
      <c r="AY47" s="68" t="e">
        <f t="shared" si="8"/>
        <v>#DIV/0!</v>
      </c>
      <c r="AZ47" s="52">
        <f t="shared" si="18"/>
        <v>0</v>
      </c>
      <c r="BA47" s="53">
        <f t="shared" si="19"/>
        <v>1</v>
      </c>
      <c r="BB47" s="54">
        <f t="shared" si="20"/>
        <v>0</v>
      </c>
      <c r="BD47" s="60" t="e">
        <f t="shared" si="21"/>
        <v>#DIV/0!</v>
      </c>
      <c r="BE47" s="60" t="e">
        <f t="shared" si="22"/>
        <v>#DIV/0!</v>
      </c>
      <c r="BF47" s="60" t="s">
        <v>736</v>
      </c>
      <c r="BG47" s="2" t="e">
        <f t="shared" si="23"/>
        <v>#DIV/0!</v>
      </c>
      <c r="BH47">
        <f t="shared" si="30"/>
        <v>0</v>
      </c>
      <c r="BI47" t="str">
        <f t="shared" si="9"/>
        <v/>
      </c>
      <c r="BJ47" t="e">
        <f t="shared" si="24"/>
        <v>#VALUE!</v>
      </c>
      <c r="BK47">
        <f t="shared" si="25"/>
        <v>0</v>
      </c>
      <c r="BL47" t="str">
        <f t="shared" si="10"/>
        <v>P-A</v>
      </c>
      <c r="BO47" s="86">
        <f t="shared" si="26"/>
        <v>0</v>
      </c>
      <c r="BP47" t="e">
        <f t="shared" si="27"/>
        <v>#DIV/0!</v>
      </c>
      <c r="BQ47" s="85">
        <f t="shared" si="28"/>
        <v>0</v>
      </c>
      <c r="BR47" s="85">
        <f t="shared" si="29"/>
        <v>0</v>
      </c>
    </row>
    <row r="48" spans="1:70" ht="15.75" customHeight="1">
      <c r="A48" s="75" t="s">
        <v>1453</v>
      </c>
      <c r="B48" s="22" t="s">
        <v>41</v>
      </c>
      <c r="C48" s="76" t="s">
        <v>41</v>
      </c>
      <c r="D48" s="76" t="s">
        <v>802</v>
      </c>
      <c r="E48" s="77">
        <v>19</v>
      </c>
      <c r="F48">
        <v>0</v>
      </c>
      <c r="G48">
        <v>0</v>
      </c>
      <c r="H48">
        <v>30.801673820829791</v>
      </c>
      <c r="J48" s="61" t="s">
        <v>674</v>
      </c>
      <c r="K48" s="59" t="s">
        <v>500</v>
      </c>
      <c r="L48" s="2" t="str">
        <f>+CONCATENATE(AD5,"-",N48,)</f>
        <v>P-A</v>
      </c>
      <c r="M48" s="44">
        <v>1</v>
      </c>
      <c r="N48" s="90" t="s">
        <v>597</v>
      </c>
      <c r="O48" s="91"/>
      <c r="P48" s="92" t="str">
        <f t="shared" si="0"/>
        <v>Inerisci il Codice</v>
      </c>
      <c r="Q48" s="92"/>
      <c r="R48" s="92"/>
      <c r="S48" s="92"/>
      <c r="T48" s="92"/>
      <c r="U48" s="92"/>
      <c r="V48" s="92"/>
      <c r="W48" s="92"/>
      <c r="X48" s="92"/>
      <c r="Y48" s="92"/>
      <c r="Z48" s="121">
        <f t="shared" si="1"/>
        <v>0</v>
      </c>
      <c r="AA48" s="121"/>
      <c r="AB48" s="47"/>
      <c r="AC48" s="47"/>
      <c r="AD48" s="47"/>
      <c r="AE48" s="47"/>
      <c r="AF48" s="57"/>
      <c r="AG48" s="93">
        <f t="shared" si="11"/>
        <v>0</v>
      </c>
      <c r="AH48" s="93"/>
      <c r="AI48" s="93">
        <f t="shared" si="12"/>
        <v>0</v>
      </c>
      <c r="AJ48" s="93"/>
      <c r="AK48" s="48"/>
      <c r="AL48" s="49" t="str">
        <f t="shared" si="2"/>
        <v>A</v>
      </c>
      <c r="AM48" s="50">
        <f t="shared" si="3"/>
        <v>0</v>
      </c>
      <c r="AN48" s="50">
        <f t="shared" si="13"/>
        <v>0</v>
      </c>
      <c r="AO48" s="50">
        <f t="shared" si="14"/>
        <v>0</v>
      </c>
      <c r="AP48" s="50">
        <f t="shared" si="15"/>
        <v>0</v>
      </c>
      <c r="AQ48" s="50">
        <f t="shared" si="16"/>
        <v>0</v>
      </c>
      <c r="AR48" s="51">
        <f t="shared" si="17"/>
        <v>0</v>
      </c>
      <c r="AS48" s="49">
        <f t="shared" si="4"/>
        <v>0</v>
      </c>
      <c r="AT48" s="49"/>
      <c r="AU48" s="49"/>
      <c r="AV48" s="10">
        <f t="shared" si="5"/>
        <v>0</v>
      </c>
      <c r="AW48" s="52">
        <f t="shared" si="6"/>
        <v>0</v>
      </c>
      <c r="AX48" s="52">
        <f t="shared" si="7"/>
        <v>0</v>
      </c>
      <c r="AY48" s="68" t="e">
        <f t="shared" si="8"/>
        <v>#DIV/0!</v>
      </c>
      <c r="AZ48" s="52">
        <f t="shared" si="18"/>
        <v>0</v>
      </c>
      <c r="BA48" s="53">
        <f t="shared" si="19"/>
        <v>1</v>
      </c>
      <c r="BB48" s="54">
        <f t="shared" si="20"/>
        <v>0</v>
      </c>
      <c r="BD48" s="60" t="e">
        <f t="shared" si="21"/>
        <v>#DIV/0!</v>
      </c>
      <c r="BE48" s="60" t="e">
        <f t="shared" si="22"/>
        <v>#DIV/0!</v>
      </c>
      <c r="BF48" s="60" t="s">
        <v>736</v>
      </c>
      <c r="BG48" s="2" t="e">
        <f t="shared" si="23"/>
        <v>#DIV/0!</v>
      </c>
      <c r="BH48">
        <f t="shared" si="30"/>
        <v>0</v>
      </c>
      <c r="BI48" t="str">
        <f t="shared" si="9"/>
        <v/>
      </c>
      <c r="BJ48" t="e">
        <f t="shared" si="24"/>
        <v>#VALUE!</v>
      </c>
      <c r="BK48">
        <f t="shared" si="25"/>
        <v>0</v>
      </c>
      <c r="BL48" t="str">
        <f t="shared" si="10"/>
        <v>P-A</v>
      </c>
      <c r="BO48" s="86">
        <f t="shared" si="26"/>
        <v>0</v>
      </c>
      <c r="BP48" t="e">
        <f t="shared" si="27"/>
        <v>#DIV/0!</v>
      </c>
      <c r="BQ48" s="85">
        <f t="shared" si="28"/>
        <v>0</v>
      </c>
      <c r="BR48" s="85">
        <f t="shared" si="29"/>
        <v>0</v>
      </c>
    </row>
    <row r="49" spans="1:70" ht="15.75" customHeight="1">
      <c r="A49" s="75" t="s">
        <v>1454</v>
      </c>
      <c r="B49" s="22" t="s">
        <v>42</v>
      </c>
      <c r="C49" s="76" t="s">
        <v>42</v>
      </c>
      <c r="D49" s="76" t="s">
        <v>1087</v>
      </c>
      <c r="E49" s="77">
        <v>14</v>
      </c>
      <c r="F49">
        <v>0</v>
      </c>
      <c r="G49">
        <v>31</v>
      </c>
      <c r="H49">
        <v>33.280021324803442</v>
      </c>
      <c r="J49" s="61" t="s">
        <v>675</v>
      </c>
      <c r="K49" s="59" t="s">
        <v>500</v>
      </c>
      <c r="L49" s="2" t="str">
        <f>+CONCATENATE(AD5,"-",N49,)</f>
        <v>P-A</v>
      </c>
      <c r="M49" s="44">
        <v>1</v>
      </c>
      <c r="N49" s="90" t="s">
        <v>597</v>
      </c>
      <c r="O49" s="91"/>
      <c r="P49" s="92" t="str">
        <f t="shared" si="0"/>
        <v>Inerisci il Codice</v>
      </c>
      <c r="Q49" s="92"/>
      <c r="R49" s="92"/>
      <c r="S49" s="92"/>
      <c r="T49" s="92"/>
      <c r="U49" s="92"/>
      <c r="V49" s="92"/>
      <c r="W49" s="92"/>
      <c r="X49" s="92"/>
      <c r="Y49" s="92"/>
      <c r="Z49" s="121">
        <f t="shared" si="1"/>
        <v>0</v>
      </c>
      <c r="AA49" s="121"/>
      <c r="AB49" s="47"/>
      <c r="AC49" s="47"/>
      <c r="AD49" s="47"/>
      <c r="AE49" s="47"/>
      <c r="AF49" s="57"/>
      <c r="AG49" s="93">
        <f t="shared" si="11"/>
        <v>0</v>
      </c>
      <c r="AH49" s="93"/>
      <c r="AI49" s="93">
        <f t="shared" si="12"/>
        <v>0</v>
      </c>
      <c r="AJ49" s="93"/>
      <c r="AK49" s="48"/>
      <c r="AL49" s="49" t="str">
        <f t="shared" si="2"/>
        <v>A</v>
      </c>
      <c r="AM49" s="50">
        <f t="shared" si="3"/>
        <v>0</v>
      </c>
      <c r="AN49" s="50">
        <f t="shared" si="13"/>
        <v>0</v>
      </c>
      <c r="AO49" s="50">
        <f t="shared" si="14"/>
        <v>0</v>
      </c>
      <c r="AP49" s="50">
        <f t="shared" si="15"/>
        <v>0</v>
      </c>
      <c r="AQ49" s="50">
        <f t="shared" si="16"/>
        <v>0</v>
      </c>
      <c r="AR49" s="51">
        <f t="shared" si="17"/>
        <v>0</v>
      </c>
      <c r="AS49" s="49">
        <f t="shared" si="4"/>
        <v>0</v>
      </c>
      <c r="AT49" s="49"/>
      <c r="AU49" s="49"/>
      <c r="AV49" s="10">
        <f t="shared" si="5"/>
        <v>0</v>
      </c>
      <c r="AW49" s="52">
        <f t="shared" si="6"/>
        <v>0</v>
      </c>
      <c r="AX49" s="52">
        <f t="shared" si="7"/>
        <v>0</v>
      </c>
      <c r="AY49" s="68" t="e">
        <f t="shared" si="8"/>
        <v>#DIV/0!</v>
      </c>
      <c r="AZ49" s="52">
        <f t="shared" si="18"/>
        <v>0</v>
      </c>
      <c r="BA49" s="53">
        <f t="shared" si="19"/>
        <v>1</v>
      </c>
      <c r="BB49" s="54">
        <f t="shared" si="20"/>
        <v>0</v>
      </c>
      <c r="BD49" s="60" t="e">
        <f t="shared" si="21"/>
        <v>#DIV/0!</v>
      </c>
      <c r="BE49" s="60" t="e">
        <f t="shared" si="22"/>
        <v>#DIV/0!</v>
      </c>
      <c r="BF49" s="60" t="s">
        <v>736</v>
      </c>
      <c r="BG49" s="2" t="e">
        <f t="shared" si="23"/>
        <v>#DIV/0!</v>
      </c>
      <c r="BH49">
        <f t="shared" si="30"/>
        <v>0</v>
      </c>
      <c r="BI49" t="str">
        <f t="shared" si="9"/>
        <v/>
      </c>
      <c r="BJ49" t="e">
        <f t="shared" si="24"/>
        <v>#VALUE!</v>
      </c>
      <c r="BK49">
        <f t="shared" si="25"/>
        <v>0</v>
      </c>
      <c r="BL49" t="str">
        <f t="shared" si="10"/>
        <v>P-A</v>
      </c>
      <c r="BO49" s="86">
        <f t="shared" si="26"/>
        <v>0</v>
      </c>
      <c r="BP49" t="e">
        <f t="shared" si="27"/>
        <v>#DIV/0!</v>
      </c>
      <c r="BQ49" s="85">
        <f t="shared" si="28"/>
        <v>0</v>
      </c>
      <c r="BR49" s="85">
        <f t="shared" si="29"/>
        <v>0</v>
      </c>
    </row>
    <row r="50" spans="1:70" ht="15.75" customHeight="1">
      <c r="A50" s="75" t="s">
        <v>1455</v>
      </c>
      <c r="B50" s="22" t="s">
        <v>43</v>
      </c>
      <c r="C50" s="76" t="s">
        <v>43</v>
      </c>
      <c r="D50" s="76" t="s">
        <v>1086</v>
      </c>
      <c r="E50" s="77">
        <v>20</v>
      </c>
      <c r="F50">
        <v>0</v>
      </c>
      <c r="G50">
        <v>46</v>
      </c>
      <c r="H50">
        <v>30.666687573336674</v>
      </c>
      <c r="J50" s="61" t="s">
        <v>676</v>
      </c>
      <c r="K50" s="59" t="s">
        <v>500</v>
      </c>
      <c r="L50" s="2" t="str">
        <f>+CONCATENATE(AD5,"-",N50,)</f>
        <v>P-A</v>
      </c>
      <c r="M50" s="44">
        <v>1</v>
      </c>
      <c r="N50" s="90" t="s">
        <v>597</v>
      </c>
      <c r="O50" s="91"/>
      <c r="P50" s="92" t="str">
        <f t="shared" si="0"/>
        <v>Inerisci il Codice</v>
      </c>
      <c r="Q50" s="92"/>
      <c r="R50" s="92"/>
      <c r="S50" s="92"/>
      <c r="T50" s="92"/>
      <c r="U50" s="92"/>
      <c r="V50" s="92"/>
      <c r="W50" s="92"/>
      <c r="X50" s="92"/>
      <c r="Y50" s="92"/>
      <c r="Z50" s="121">
        <f t="shared" si="1"/>
        <v>0</v>
      </c>
      <c r="AA50" s="121"/>
      <c r="AB50" s="47"/>
      <c r="AC50" s="47"/>
      <c r="AD50" s="47"/>
      <c r="AE50" s="47"/>
      <c r="AF50" s="57"/>
      <c r="AG50" s="93">
        <f t="shared" si="11"/>
        <v>0</v>
      </c>
      <c r="AH50" s="93"/>
      <c r="AI50" s="93">
        <f t="shared" si="12"/>
        <v>0</v>
      </c>
      <c r="AJ50" s="93"/>
      <c r="AK50" s="48"/>
      <c r="AL50" s="49" t="str">
        <f t="shared" si="2"/>
        <v>A</v>
      </c>
      <c r="AM50" s="50">
        <f t="shared" si="3"/>
        <v>0</v>
      </c>
      <c r="AN50" s="50">
        <f t="shared" si="13"/>
        <v>0</v>
      </c>
      <c r="AO50" s="50">
        <f t="shared" si="14"/>
        <v>0</v>
      </c>
      <c r="AP50" s="50">
        <f t="shared" si="15"/>
        <v>0</v>
      </c>
      <c r="AQ50" s="50">
        <f t="shared" si="16"/>
        <v>0</v>
      </c>
      <c r="AR50" s="51">
        <f t="shared" si="17"/>
        <v>0</v>
      </c>
      <c r="AS50" s="49">
        <f t="shared" si="4"/>
        <v>0</v>
      </c>
      <c r="AT50" s="49"/>
      <c r="AU50" s="49"/>
      <c r="AV50" s="10">
        <f t="shared" si="5"/>
        <v>0</v>
      </c>
      <c r="AW50" s="52">
        <f t="shared" si="6"/>
        <v>0</v>
      </c>
      <c r="AX50" s="52">
        <f t="shared" si="7"/>
        <v>0</v>
      </c>
      <c r="AY50" s="68" t="e">
        <f t="shared" si="8"/>
        <v>#DIV/0!</v>
      </c>
      <c r="AZ50" s="52">
        <f t="shared" si="18"/>
        <v>0</v>
      </c>
      <c r="BA50" s="53">
        <f t="shared" si="19"/>
        <v>1</v>
      </c>
      <c r="BB50" s="54">
        <f t="shared" si="20"/>
        <v>0</v>
      </c>
      <c r="BD50" s="60" t="e">
        <f t="shared" si="21"/>
        <v>#DIV/0!</v>
      </c>
      <c r="BE50" s="60" t="e">
        <f t="shared" si="22"/>
        <v>#DIV/0!</v>
      </c>
      <c r="BF50" s="60" t="s">
        <v>736</v>
      </c>
      <c r="BG50" s="2" t="e">
        <f t="shared" si="23"/>
        <v>#DIV/0!</v>
      </c>
      <c r="BH50">
        <f t="shared" si="30"/>
        <v>0</v>
      </c>
      <c r="BI50" t="str">
        <f t="shared" si="9"/>
        <v/>
      </c>
      <c r="BJ50" t="e">
        <f t="shared" si="24"/>
        <v>#VALUE!</v>
      </c>
      <c r="BK50">
        <f t="shared" si="25"/>
        <v>0</v>
      </c>
      <c r="BL50" t="str">
        <f t="shared" si="10"/>
        <v>P-A</v>
      </c>
      <c r="BO50" s="86">
        <f t="shared" si="26"/>
        <v>0</v>
      </c>
      <c r="BP50" t="e">
        <f t="shared" si="27"/>
        <v>#DIV/0!</v>
      </c>
      <c r="BQ50" s="85">
        <f t="shared" si="28"/>
        <v>0</v>
      </c>
      <c r="BR50" s="85">
        <f t="shared" si="29"/>
        <v>0</v>
      </c>
    </row>
    <row r="51" spans="1:70" ht="15.75" customHeight="1">
      <c r="A51" s="75" t="s">
        <v>1456</v>
      </c>
      <c r="B51" s="22" t="s">
        <v>44</v>
      </c>
      <c r="C51" s="76" t="s">
        <v>44</v>
      </c>
      <c r="D51" s="76" t="s">
        <v>1085</v>
      </c>
      <c r="E51" s="77">
        <v>16.5</v>
      </c>
      <c r="F51">
        <v>0</v>
      </c>
      <c r="G51">
        <v>34</v>
      </c>
      <c r="H51">
        <v>32.477129630075638</v>
      </c>
      <c r="J51" s="61" t="s">
        <v>677</v>
      </c>
      <c r="K51" s="59" t="s">
        <v>500</v>
      </c>
      <c r="L51" s="2" t="str">
        <f>+CONCATENATE(AD5,"-",N51,)</f>
        <v>P-A</v>
      </c>
      <c r="M51" s="44">
        <v>1</v>
      </c>
      <c r="N51" s="90" t="s">
        <v>597</v>
      </c>
      <c r="O51" s="91"/>
      <c r="P51" s="92" t="str">
        <f t="shared" si="0"/>
        <v>Inerisci il Codice</v>
      </c>
      <c r="Q51" s="92"/>
      <c r="R51" s="92"/>
      <c r="S51" s="92"/>
      <c r="T51" s="92"/>
      <c r="U51" s="92"/>
      <c r="V51" s="92"/>
      <c r="W51" s="92"/>
      <c r="X51" s="92"/>
      <c r="Y51" s="92"/>
      <c r="Z51" s="121">
        <f t="shared" si="1"/>
        <v>0</v>
      </c>
      <c r="AA51" s="121"/>
      <c r="AB51" s="47"/>
      <c r="AC51" s="47"/>
      <c r="AD51" s="47"/>
      <c r="AE51" s="47"/>
      <c r="AF51" s="57"/>
      <c r="AG51" s="93">
        <f t="shared" si="11"/>
        <v>0</v>
      </c>
      <c r="AH51" s="93"/>
      <c r="AI51" s="93">
        <f t="shared" si="12"/>
        <v>0</v>
      </c>
      <c r="AJ51" s="93"/>
      <c r="AK51" s="48"/>
      <c r="AL51" s="49" t="str">
        <f t="shared" si="2"/>
        <v>A</v>
      </c>
      <c r="AM51" s="50">
        <f t="shared" si="3"/>
        <v>0</v>
      </c>
      <c r="AN51" s="50">
        <f t="shared" si="13"/>
        <v>0</v>
      </c>
      <c r="AO51" s="50">
        <f t="shared" si="14"/>
        <v>0</v>
      </c>
      <c r="AP51" s="50">
        <f t="shared" si="15"/>
        <v>0</v>
      </c>
      <c r="AQ51" s="50">
        <f t="shared" si="16"/>
        <v>0</v>
      </c>
      <c r="AR51" s="51">
        <f t="shared" si="17"/>
        <v>0</v>
      </c>
      <c r="AS51" s="49">
        <f t="shared" si="4"/>
        <v>0</v>
      </c>
      <c r="AT51" s="49"/>
      <c r="AU51" s="49"/>
      <c r="AV51" s="10">
        <f t="shared" si="5"/>
        <v>0</v>
      </c>
      <c r="AW51" s="52">
        <f t="shared" si="6"/>
        <v>0</v>
      </c>
      <c r="AX51" s="52">
        <f t="shared" si="7"/>
        <v>0</v>
      </c>
      <c r="AY51" s="68" t="e">
        <f t="shared" si="8"/>
        <v>#DIV/0!</v>
      </c>
      <c r="AZ51" s="52">
        <f t="shared" si="18"/>
        <v>0</v>
      </c>
      <c r="BA51" s="53">
        <f t="shared" si="19"/>
        <v>1</v>
      </c>
      <c r="BB51" s="54">
        <f t="shared" si="20"/>
        <v>0</v>
      </c>
      <c r="BD51" s="60" t="e">
        <f t="shared" si="21"/>
        <v>#DIV/0!</v>
      </c>
      <c r="BE51" s="60" t="e">
        <f t="shared" si="22"/>
        <v>#DIV/0!</v>
      </c>
      <c r="BF51" s="60" t="s">
        <v>736</v>
      </c>
      <c r="BG51" s="2" t="e">
        <f t="shared" si="23"/>
        <v>#DIV/0!</v>
      </c>
      <c r="BH51">
        <f t="shared" si="30"/>
        <v>0</v>
      </c>
      <c r="BI51" t="str">
        <f t="shared" si="9"/>
        <v/>
      </c>
      <c r="BJ51" t="e">
        <f t="shared" si="24"/>
        <v>#VALUE!</v>
      </c>
      <c r="BK51">
        <f t="shared" si="25"/>
        <v>0</v>
      </c>
      <c r="BL51" t="str">
        <f t="shared" si="10"/>
        <v>P-A</v>
      </c>
      <c r="BO51" s="86">
        <f t="shared" si="26"/>
        <v>0</v>
      </c>
      <c r="BP51" t="e">
        <f t="shared" si="27"/>
        <v>#DIV/0!</v>
      </c>
      <c r="BQ51" s="85">
        <f t="shared" si="28"/>
        <v>0</v>
      </c>
      <c r="BR51" s="85">
        <f t="shared" si="29"/>
        <v>0</v>
      </c>
    </row>
    <row r="52" spans="1:70" ht="15.75" customHeight="1">
      <c r="A52" s="75" t="s">
        <v>1457</v>
      </c>
      <c r="B52" s="22" t="s">
        <v>45</v>
      </c>
      <c r="C52" s="76" t="s">
        <v>45</v>
      </c>
      <c r="D52" s="76" t="s">
        <v>1084</v>
      </c>
      <c r="E52" s="77">
        <v>21</v>
      </c>
      <c r="F52">
        <v>0</v>
      </c>
      <c r="G52">
        <v>26</v>
      </c>
      <c r="H52">
        <v>32.022662633060008</v>
      </c>
      <c r="J52" s="61" t="s">
        <v>678</v>
      </c>
      <c r="K52" s="59" t="s">
        <v>2</v>
      </c>
      <c r="L52" s="2" t="str">
        <f>+CONCATENATE(AD5,"-",N52,)</f>
        <v>P-A</v>
      </c>
      <c r="M52" s="44">
        <v>1</v>
      </c>
      <c r="N52" s="90" t="s">
        <v>597</v>
      </c>
      <c r="O52" s="91"/>
      <c r="P52" s="92" t="str">
        <f t="shared" si="0"/>
        <v>Inerisci il Codice</v>
      </c>
      <c r="Q52" s="92"/>
      <c r="R52" s="92"/>
      <c r="S52" s="92"/>
      <c r="T52" s="92"/>
      <c r="U52" s="92"/>
      <c r="V52" s="92"/>
      <c r="W52" s="92"/>
      <c r="X52" s="92"/>
      <c r="Y52" s="92"/>
      <c r="Z52" s="121">
        <f t="shared" si="1"/>
        <v>0</v>
      </c>
      <c r="AA52" s="121"/>
      <c r="AB52" s="47"/>
      <c r="AC52" s="47"/>
      <c r="AD52" s="47"/>
      <c r="AE52" s="47"/>
      <c r="AF52" s="57"/>
      <c r="AG52" s="93">
        <f t="shared" si="11"/>
        <v>0</v>
      </c>
      <c r="AH52" s="93"/>
      <c r="AI52" s="93">
        <f t="shared" si="12"/>
        <v>0</v>
      </c>
      <c r="AJ52" s="93"/>
      <c r="AK52" s="48"/>
      <c r="AL52" s="49" t="str">
        <f t="shared" si="2"/>
        <v>A</v>
      </c>
      <c r="AM52" s="50">
        <f t="shared" si="3"/>
        <v>0</v>
      </c>
      <c r="AN52" s="50">
        <f t="shared" si="13"/>
        <v>0</v>
      </c>
      <c r="AO52" s="50">
        <f t="shared" si="14"/>
        <v>0</v>
      </c>
      <c r="AP52" s="50">
        <f t="shared" si="15"/>
        <v>0</v>
      </c>
      <c r="AQ52" s="50">
        <f t="shared" si="16"/>
        <v>0</v>
      </c>
      <c r="AR52" s="51">
        <f t="shared" si="17"/>
        <v>0</v>
      </c>
      <c r="AS52" s="49">
        <f t="shared" si="4"/>
        <v>0</v>
      </c>
      <c r="AT52" s="49"/>
      <c r="AU52" s="49"/>
      <c r="AV52" s="10">
        <f t="shared" si="5"/>
        <v>0</v>
      </c>
      <c r="AW52" s="52">
        <f t="shared" si="6"/>
        <v>0</v>
      </c>
      <c r="AX52" s="52">
        <f t="shared" si="7"/>
        <v>0</v>
      </c>
      <c r="AY52" s="68" t="e">
        <f t="shared" si="8"/>
        <v>#DIV/0!</v>
      </c>
      <c r="AZ52" s="52">
        <f t="shared" si="18"/>
        <v>0</v>
      </c>
      <c r="BA52" s="53">
        <f t="shared" si="19"/>
        <v>1</v>
      </c>
      <c r="BB52" s="54">
        <f t="shared" si="20"/>
        <v>0</v>
      </c>
      <c r="BD52" s="60" t="e">
        <f t="shared" si="21"/>
        <v>#DIV/0!</v>
      </c>
      <c r="BE52" s="60" t="e">
        <f t="shared" si="22"/>
        <v>#DIV/0!</v>
      </c>
      <c r="BF52" s="60" t="s">
        <v>736</v>
      </c>
      <c r="BG52" s="2" t="e">
        <f t="shared" si="23"/>
        <v>#DIV/0!</v>
      </c>
      <c r="BH52">
        <f t="shared" si="30"/>
        <v>0</v>
      </c>
      <c r="BI52" t="str">
        <f t="shared" si="9"/>
        <v/>
      </c>
      <c r="BJ52" t="e">
        <f t="shared" si="24"/>
        <v>#VALUE!</v>
      </c>
      <c r="BK52">
        <f t="shared" si="25"/>
        <v>0</v>
      </c>
      <c r="BL52" t="str">
        <f t="shared" si="10"/>
        <v>P-A</v>
      </c>
      <c r="BO52" s="86">
        <f t="shared" si="26"/>
        <v>0</v>
      </c>
      <c r="BP52" t="e">
        <f t="shared" si="27"/>
        <v>#DIV/0!</v>
      </c>
      <c r="BQ52" s="85">
        <f t="shared" si="28"/>
        <v>0</v>
      </c>
      <c r="BR52" s="85">
        <f t="shared" si="29"/>
        <v>0</v>
      </c>
    </row>
    <row r="53" spans="1:70" ht="15.75" customHeight="1">
      <c r="A53" s="75" t="s">
        <v>1458</v>
      </c>
      <c r="B53" s="22" t="s">
        <v>46</v>
      </c>
      <c r="C53" s="76" t="s">
        <v>46</v>
      </c>
      <c r="D53" s="76" t="s">
        <v>1083</v>
      </c>
      <c r="E53" s="77">
        <v>18.5</v>
      </c>
      <c r="F53">
        <v>0</v>
      </c>
      <c r="G53">
        <v>56</v>
      </c>
      <c r="H53">
        <v>32.563462070368985</v>
      </c>
      <c r="J53" s="61" t="s">
        <v>679</v>
      </c>
      <c r="K53" s="59" t="s">
        <v>2</v>
      </c>
      <c r="L53" s="2" t="str">
        <f>+CONCATENATE(AD5,"-",N53,)</f>
        <v>P-A</v>
      </c>
      <c r="M53" s="44">
        <v>1</v>
      </c>
      <c r="N53" s="90" t="s">
        <v>597</v>
      </c>
      <c r="O53" s="91"/>
      <c r="P53" s="92" t="str">
        <f t="shared" si="0"/>
        <v>Inerisci il Codice</v>
      </c>
      <c r="Q53" s="92"/>
      <c r="R53" s="92"/>
      <c r="S53" s="92"/>
      <c r="T53" s="92"/>
      <c r="U53" s="92"/>
      <c r="V53" s="92"/>
      <c r="W53" s="92"/>
      <c r="X53" s="92"/>
      <c r="Y53" s="92"/>
      <c r="Z53" s="121">
        <f t="shared" si="1"/>
        <v>0</v>
      </c>
      <c r="AA53" s="121"/>
      <c r="AB53" s="47"/>
      <c r="AC53" s="47"/>
      <c r="AD53" s="47"/>
      <c r="AE53" s="47"/>
      <c r="AF53" s="57"/>
      <c r="AG53" s="93">
        <f t="shared" si="11"/>
        <v>0</v>
      </c>
      <c r="AH53" s="93"/>
      <c r="AI53" s="93">
        <f t="shared" si="12"/>
        <v>0</v>
      </c>
      <c r="AJ53" s="93"/>
      <c r="AK53" s="48"/>
      <c r="AL53" s="49" t="str">
        <f t="shared" si="2"/>
        <v>A</v>
      </c>
      <c r="AM53" s="50">
        <f t="shared" si="3"/>
        <v>0</v>
      </c>
      <c r="AN53" s="50">
        <f t="shared" si="13"/>
        <v>0</v>
      </c>
      <c r="AO53" s="50">
        <f t="shared" si="14"/>
        <v>0</v>
      </c>
      <c r="AP53" s="50">
        <f t="shared" si="15"/>
        <v>0</v>
      </c>
      <c r="AQ53" s="50">
        <f t="shared" si="16"/>
        <v>0</v>
      </c>
      <c r="AR53" s="51">
        <f t="shared" si="17"/>
        <v>0</v>
      </c>
      <c r="AS53" s="49">
        <f t="shared" si="4"/>
        <v>0</v>
      </c>
      <c r="AT53" s="49"/>
      <c r="AU53" s="49"/>
      <c r="AV53" s="10">
        <f t="shared" si="5"/>
        <v>0</v>
      </c>
      <c r="AW53" s="52">
        <f t="shared" si="6"/>
        <v>0</v>
      </c>
      <c r="AX53" s="52">
        <f t="shared" si="7"/>
        <v>0</v>
      </c>
      <c r="AY53" s="68" t="e">
        <f t="shared" si="8"/>
        <v>#DIV/0!</v>
      </c>
      <c r="AZ53" s="52">
        <f t="shared" si="18"/>
        <v>0</v>
      </c>
      <c r="BA53" s="53">
        <f t="shared" si="19"/>
        <v>1</v>
      </c>
      <c r="BB53" s="54">
        <f t="shared" si="20"/>
        <v>0</v>
      </c>
      <c r="BD53" s="60" t="e">
        <f t="shared" si="21"/>
        <v>#DIV/0!</v>
      </c>
      <c r="BE53" s="60" t="e">
        <f t="shared" si="22"/>
        <v>#DIV/0!</v>
      </c>
      <c r="BF53" s="60" t="s">
        <v>736</v>
      </c>
      <c r="BG53" s="2" t="e">
        <f t="shared" si="23"/>
        <v>#DIV/0!</v>
      </c>
      <c r="BH53">
        <f t="shared" si="30"/>
        <v>0</v>
      </c>
      <c r="BI53" t="str">
        <f t="shared" si="9"/>
        <v/>
      </c>
      <c r="BJ53" t="e">
        <f t="shared" si="24"/>
        <v>#VALUE!</v>
      </c>
      <c r="BK53">
        <f t="shared" si="25"/>
        <v>0</v>
      </c>
      <c r="BL53" t="str">
        <f t="shared" si="10"/>
        <v>P-A</v>
      </c>
      <c r="BO53" s="86">
        <f t="shared" si="26"/>
        <v>0</v>
      </c>
      <c r="BP53" t="e">
        <f t="shared" si="27"/>
        <v>#DIV/0!</v>
      </c>
      <c r="BQ53" s="85">
        <f t="shared" si="28"/>
        <v>0</v>
      </c>
      <c r="BR53" s="85">
        <f t="shared" si="29"/>
        <v>0</v>
      </c>
    </row>
    <row r="54" spans="1:70" ht="15.75" customHeight="1">
      <c r="A54" s="75" t="s">
        <v>1459</v>
      </c>
      <c r="B54" s="22" t="s">
        <v>47</v>
      </c>
      <c r="C54" s="76" t="s">
        <v>47</v>
      </c>
      <c r="D54" s="76" t="s">
        <v>1082</v>
      </c>
      <c r="E54" s="77">
        <v>23.5</v>
      </c>
      <c r="F54">
        <v>0</v>
      </c>
      <c r="G54">
        <v>25</v>
      </c>
      <c r="H54">
        <v>30.503354213870011</v>
      </c>
      <c r="J54" s="61" t="s">
        <v>680</v>
      </c>
      <c r="K54" s="59" t="s">
        <v>497</v>
      </c>
      <c r="L54" s="2" t="str">
        <f>+CONCATENATE(AD5,"-",N54,)</f>
        <v>P-A</v>
      </c>
      <c r="M54" s="44">
        <v>1</v>
      </c>
      <c r="N54" s="90" t="s">
        <v>597</v>
      </c>
      <c r="O54" s="91"/>
      <c r="P54" s="92" t="str">
        <f t="shared" si="0"/>
        <v>Inerisci il Codice</v>
      </c>
      <c r="Q54" s="92"/>
      <c r="R54" s="92"/>
      <c r="S54" s="92"/>
      <c r="T54" s="92"/>
      <c r="U54" s="92"/>
      <c r="V54" s="92"/>
      <c r="W54" s="92"/>
      <c r="X54" s="92"/>
      <c r="Y54" s="92"/>
      <c r="Z54" s="121">
        <f t="shared" si="1"/>
        <v>0</v>
      </c>
      <c r="AA54" s="121"/>
      <c r="AB54" s="47"/>
      <c r="AC54" s="47"/>
      <c r="AD54" s="47"/>
      <c r="AE54" s="47"/>
      <c r="AF54" s="57"/>
      <c r="AG54" s="93">
        <f t="shared" si="11"/>
        <v>0</v>
      </c>
      <c r="AH54" s="93"/>
      <c r="AI54" s="93">
        <f t="shared" si="12"/>
        <v>0</v>
      </c>
      <c r="AJ54" s="93"/>
      <c r="AK54" s="48"/>
      <c r="AL54" s="49" t="str">
        <f t="shared" si="2"/>
        <v>A</v>
      </c>
      <c r="AM54" s="50">
        <f t="shared" si="3"/>
        <v>0</v>
      </c>
      <c r="AN54" s="50">
        <f t="shared" si="13"/>
        <v>0</v>
      </c>
      <c r="AO54" s="50">
        <f t="shared" si="14"/>
        <v>0</v>
      </c>
      <c r="AP54" s="50">
        <f t="shared" si="15"/>
        <v>0</v>
      </c>
      <c r="AQ54" s="50">
        <f t="shared" si="16"/>
        <v>0</v>
      </c>
      <c r="AR54" s="51">
        <f t="shared" si="17"/>
        <v>0</v>
      </c>
      <c r="AS54" s="49">
        <f t="shared" si="4"/>
        <v>0</v>
      </c>
      <c r="AT54" s="49"/>
      <c r="AU54" s="49"/>
      <c r="AV54" s="10">
        <f t="shared" si="5"/>
        <v>0</v>
      </c>
      <c r="AW54" s="52">
        <f t="shared" si="6"/>
        <v>0</v>
      </c>
      <c r="AX54" s="52">
        <f t="shared" si="7"/>
        <v>0</v>
      </c>
      <c r="AY54" s="68" t="e">
        <f t="shared" si="8"/>
        <v>#DIV/0!</v>
      </c>
      <c r="AZ54" s="52">
        <f t="shared" si="18"/>
        <v>0</v>
      </c>
      <c r="BA54" s="53">
        <f t="shared" si="19"/>
        <v>1</v>
      </c>
      <c r="BB54" s="54">
        <f t="shared" si="20"/>
        <v>0</v>
      </c>
      <c r="BD54" s="60" t="e">
        <f t="shared" si="21"/>
        <v>#DIV/0!</v>
      </c>
      <c r="BE54" s="60" t="e">
        <f t="shared" si="22"/>
        <v>#DIV/0!</v>
      </c>
      <c r="BF54" s="60" t="s">
        <v>736</v>
      </c>
      <c r="BG54" s="2" t="e">
        <f t="shared" si="23"/>
        <v>#DIV/0!</v>
      </c>
      <c r="BH54">
        <f t="shared" si="30"/>
        <v>0</v>
      </c>
      <c r="BI54" t="str">
        <f t="shared" si="9"/>
        <v/>
      </c>
      <c r="BJ54" t="e">
        <f t="shared" si="24"/>
        <v>#VALUE!</v>
      </c>
      <c r="BK54">
        <f t="shared" si="25"/>
        <v>0</v>
      </c>
      <c r="BL54" t="str">
        <f t="shared" si="10"/>
        <v>P-A</v>
      </c>
      <c r="BO54" s="86">
        <f t="shared" si="26"/>
        <v>0</v>
      </c>
      <c r="BP54" t="e">
        <f t="shared" si="27"/>
        <v>#DIV/0!</v>
      </c>
      <c r="BQ54" s="85">
        <f t="shared" si="28"/>
        <v>0</v>
      </c>
      <c r="BR54" s="85">
        <f t="shared" si="29"/>
        <v>0</v>
      </c>
    </row>
    <row r="55" spans="1:70" ht="15.75" customHeight="1">
      <c r="A55" s="75" t="s">
        <v>1460</v>
      </c>
      <c r="B55" s="22" t="s">
        <v>48</v>
      </c>
      <c r="C55" s="76" t="s">
        <v>48</v>
      </c>
      <c r="D55" s="76" t="s">
        <v>819</v>
      </c>
      <c r="E55" s="77">
        <v>38</v>
      </c>
      <c r="F55">
        <v>0</v>
      </c>
      <c r="G55">
        <v>5</v>
      </c>
      <c r="H55">
        <v>33.280021324803414</v>
      </c>
      <c r="J55" s="61" t="s">
        <v>681</v>
      </c>
      <c r="K55" s="59" t="s">
        <v>496</v>
      </c>
      <c r="L55" s="2" t="str">
        <f>+CONCATENATE(AD5,"-",N55,)</f>
        <v>P-A</v>
      </c>
      <c r="M55" s="44">
        <v>1</v>
      </c>
      <c r="N55" s="90" t="s">
        <v>597</v>
      </c>
      <c r="O55" s="91"/>
      <c r="P55" s="92" t="str">
        <f t="shared" si="0"/>
        <v>Inerisci il Codice</v>
      </c>
      <c r="Q55" s="92"/>
      <c r="R55" s="92"/>
      <c r="S55" s="92"/>
      <c r="T55" s="92"/>
      <c r="U55" s="92"/>
      <c r="V55" s="92"/>
      <c r="W55" s="92"/>
      <c r="X55" s="92"/>
      <c r="Y55" s="92"/>
      <c r="Z55" s="121">
        <f t="shared" si="1"/>
        <v>0</v>
      </c>
      <c r="AA55" s="121"/>
      <c r="AB55" s="47"/>
      <c r="AC55" s="47"/>
      <c r="AD55" s="47"/>
      <c r="AE55" s="47"/>
      <c r="AF55" s="57"/>
      <c r="AG55" s="93">
        <f t="shared" si="11"/>
        <v>0</v>
      </c>
      <c r="AH55" s="93"/>
      <c r="AI55" s="93">
        <f t="shared" si="12"/>
        <v>0</v>
      </c>
      <c r="AJ55" s="93"/>
      <c r="AK55" s="48"/>
      <c r="AL55" s="49" t="str">
        <f t="shared" si="2"/>
        <v>A</v>
      </c>
      <c r="AM55" s="50">
        <f t="shared" si="3"/>
        <v>0</v>
      </c>
      <c r="AN55" s="50">
        <f t="shared" si="13"/>
        <v>0</v>
      </c>
      <c r="AO55" s="50">
        <f t="shared" si="14"/>
        <v>0</v>
      </c>
      <c r="AP55" s="50">
        <f t="shared" si="15"/>
        <v>0</v>
      </c>
      <c r="AQ55" s="50">
        <f t="shared" si="16"/>
        <v>0</v>
      </c>
      <c r="AR55" s="51">
        <f t="shared" si="17"/>
        <v>0</v>
      </c>
      <c r="AS55" s="49">
        <f t="shared" si="4"/>
        <v>0</v>
      </c>
      <c r="AT55" s="49"/>
      <c r="AU55" s="49"/>
      <c r="AV55" s="10">
        <f t="shared" si="5"/>
        <v>0</v>
      </c>
      <c r="AW55" s="52">
        <f t="shared" si="6"/>
        <v>0</v>
      </c>
      <c r="AX55" s="52">
        <f t="shared" si="7"/>
        <v>0</v>
      </c>
      <c r="AY55" s="68" t="e">
        <f t="shared" si="8"/>
        <v>#DIV/0!</v>
      </c>
      <c r="AZ55" s="52">
        <f t="shared" si="18"/>
        <v>0</v>
      </c>
      <c r="BA55" s="53">
        <f t="shared" si="19"/>
        <v>1</v>
      </c>
      <c r="BB55" s="54">
        <f t="shared" si="20"/>
        <v>0</v>
      </c>
      <c r="BD55" s="60" t="e">
        <f t="shared" si="21"/>
        <v>#DIV/0!</v>
      </c>
      <c r="BE55" s="60" t="e">
        <f t="shared" si="22"/>
        <v>#DIV/0!</v>
      </c>
      <c r="BF55" s="60" t="s">
        <v>736</v>
      </c>
      <c r="BG55" s="2" t="e">
        <f t="shared" si="23"/>
        <v>#DIV/0!</v>
      </c>
      <c r="BH55">
        <f t="shared" si="30"/>
        <v>0</v>
      </c>
      <c r="BI55" t="str">
        <f t="shared" si="9"/>
        <v/>
      </c>
      <c r="BJ55" t="e">
        <f t="shared" si="24"/>
        <v>#VALUE!</v>
      </c>
      <c r="BK55">
        <f t="shared" si="25"/>
        <v>0</v>
      </c>
      <c r="BL55" t="str">
        <f t="shared" si="10"/>
        <v>P-A</v>
      </c>
      <c r="BO55" s="86">
        <f t="shared" si="26"/>
        <v>0</v>
      </c>
      <c r="BP55" t="e">
        <f t="shared" si="27"/>
        <v>#DIV/0!</v>
      </c>
      <c r="BQ55" s="85">
        <f t="shared" si="28"/>
        <v>0</v>
      </c>
      <c r="BR55" s="85">
        <f t="shared" si="29"/>
        <v>0</v>
      </c>
    </row>
    <row r="56" spans="1:70" ht="15.75" customHeight="1">
      <c r="A56" s="75" t="s">
        <v>1461</v>
      </c>
      <c r="B56" s="22" t="s">
        <v>50</v>
      </c>
      <c r="C56" s="76" t="s">
        <v>50</v>
      </c>
      <c r="D56" s="76" t="s">
        <v>881</v>
      </c>
      <c r="E56" s="77">
        <v>72.5</v>
      </c>
      <c r="F56">
        <v>0</v>
      </c>
      <c r="G56">
        <v>102</v>
      </c>
      <c r="H56">
        <v>30.804655973146083</v>
      </c>
      <c r="J56" s="61" t="s">
        <v>682</v>
      </c>
      <c r="K56" s="59" t="s">
        <v>631</v>
      </c>
      <c r="L56" s="2" t="str">
        <f>+CONCATENATE(AD5,"-",N56,)</f>
        <v>P-a</v>
      </c>
      <c r="M56" s="44">
        <v>1</v>
      </c>
      <c r="N56" s="90" t="s">
        <v>6</v>
      </c>
      <c r="O56" s="91"/>
      <c r="P56" s="92" t="str">
        <f t="shared" si="0"/>
        <v>Inerisci il Codice</v>
      </c>
      <c r="Q56" s="92"/>
      <c r="R56" s="92"/>
      <c r="S56" s="92"/>
      <c r="T56" s="92"/>
      <c r="U56" s="92"/>
      <c r="V56" s="92"/>
      <c r="W56" s="92"/>
      <c r="X56" s="92"/>
      <c r="Y56" s="92"/>
      <c r="Z56" s="121">
        <f t="shared" si="1"/>
        <v>0</v>
      </c>
      <c r="AA56" s="121"/>
      <c r="AB56" s="47"/>
      <c r="AC56" s="47"/>
      <c r="AD56" s="47"/>
      <c r="AE56" s="47"/>
      <c r="AF56" s="57"/>
      <c r="AG56" s="93">
        <f t="shared" si="11"/>
        <v>0</v>
      </c>
      <c r="AH56" s="93"/>
      <c r="AI56" s="93">
        <f t="shared" si="12"/>
        <v>0</v>
      </c>
      <c r="AJ56" s="93"/>
      <c r="AK56" s="48"/>
      <c r="AL56" s="49" t="str">
        <f t="shared" si="2"/>
        <v>a</v>
      </c>
      <c r="AM56" s="50">
        <f t="shared" si="3"/>
        <v>0</v>
      </c>
      <c r="AN56" s="50">
        <f t="shared" si="13"/>
        <v>0</v>
      </c>
      <c r="AO56" s="50">
        <f t="shared" si="14"/>
        <v>0</v>
      </c>
      <c r="AP56" s="50">
        <f t="shared" si="15"/>
        <v>0</v>
      </c>
      <c r="AQ56" s="50">
        <f t="shared" si="16"/>
        <v>0</v>
      </c>
      <c r="AR56" s="51">
        <f t="shared" si="17"/>
        <v>0</v>
      </c>
      <c r="AS56" s="49">
        <f t="shared" si="4"/>
        <v>0</v>
      </c>
      <c r="AT56" s="49"/>
      <c r="AU56" s="49"/>
      <c r="AV56" s="10">
        <f t="shared" si="5"/>
        <v>0</v>
      </c>
      <c r="AW56" s="52">
        <f t="shared" si="6"/>
        <v>0</v>
      </c>
      <c r="AX56" s="52">
        <f t="shared" si="7"/>
        <v>0</v>
      </c>
      <c r="AY56" s="68" t="e">
        <f t="shared" si="8"/>
        <v>#DIV/0!</v>
      </c>
      <c r="AZ56" s="52">
        <f t="shared" si="18"/>
        <v>0</v>
      </c>
      <c r="BA56" s="53">
        <f t="shared" si="19"/>
        <v>1</v>
      </c>
      <c r="BB56" s="54">
        <f t="shared" si="20"/>
        <v>0</v>
      </c>
      <c r="BD56" s="60" t="e">
        <f t="shared" si="21"/>
        <v>#DIV/0!</v>
      </c>
      <c r="BE56" s="60" t="e">
        <f t="shared" si="22"/>
        <v>#DIV/0!</v>
      </c>
      <c r="BF56" s="60" t="s">
        <v>736</v>
      </c>
      <c r="BG56" s="2" t="e">
        <f t="shared" si="23"/>
        <v>#DIV/0!</v>
      </c>
      <c r="BH56">
        <f t="shared" si="30"/>
        <v>0</v>
      </c>
      <c r="BI56" t="str">
        <f t="shared" si="9"/>
        <v/>
      </c>
      <c r="BJ56" t="e">
        <f t="shared" si="24"/>
        <v>#VALUE!</v>
      </c>
      <c r="BK56">
        <f t="shared" si="25"/>
        <v>0</v>
      </c>
      <c r="BL56" t="str">
        <f t="shared" si="10"/>
        <v>P-A</v>
      </c>
      <c r="BO56" s="86">
        <f t="shared" si="26"/>
        <v>0</v>
      </c>
      <c r="BP56" t="e">
        <f t="shared" si="27"/>
        <v>#DIV/0!</v>
      </c>
      <c r="BQ56" s="85">
        <f t="shared" si="28"/>
        <v>0</v>
      </c>
      <c r="BR56" s="85">
        <f t="shared" si="29"/>
        <v>0</v>
      </c>
    </row>
    <row r="57" spans="1:70" ht="15" customHeight="1">
      <c r="A57" s="75" t="s">
        <v>1462</v>
      </c>
      <c r="B57" s="22" t="s">
        <v>1405</v>
      </c>
      <c r="C57" s="76" t="s">
        <v>1405</v>
      </c>
      <c r="D57" s="76" t="s">
        <v>1463</v>
      </c>
      <c r="E57" s="77">
        <v>13</v>
      </c>
      <c r="F57">
        <v>0</v>
      </c>
      <c r="G57">
        <v>100</v>
      </c>
      <c r="H57">
        <v>34.657672901410137</v>
      </c>
      <c r="J57" s="61" t="s">
        <v>683</v>
      </c>
      <c r="K57" s="59" t="s">
        <v>630</v>
      </c>
      <c r="M57" s="94" t="s">
        <v>447</v>
      </c>
      <c r="N57" s="95"/>
      <c r="O57" s="98" t="s">
        <v>448</v>
      </c>
      <c r="P57" s="98"/>
      <c r="Q57" s="98"/>
      <c r="R57" s="98"/>
      <c r="S57" s="98"/>
      <c r="T57" s="98"/>
      <c r="U57" s="98"/>
      <c r="V57" s="98"/>
      <c r="W57" s="98"/>
      <c r="X57" s="98"/>
      <c r="Y57" s="98"/>
      <c r="Z57" s="98"/>
      <c r="AA57" s="98"/>
      <c r="AB57" s="98"/>
      <c r="AC57" s="99" t="str">
        <f>+IF(ISTEXT(O58),VLOOKUP(O58,#REF!,2,FALSE),"")</f>
        <v/>
      </c>
      <c r="AD57" s="102" t="s">
        <v>2286</v>
      </c>
      <c r="AE57" s="102"/>
      <c r="AF57" s="102"/>
      <c r="AG57" s="102"/>
      <c r="AH57" s="102"/>
      <c r="AI57" s="103">
        <f>SUM(AI29:AJ56)</f>
        <v>209</v>
      </c>
      <c r="AJ57" s="104"/>
      <c r="AK57" s="62"/>
      <c r="AL57" s="62"/>
      <c r="AM57" s="63">
        <f>(SUM(AI29:AJ56))</f>
        <v>209</v>
      </c>
      <c r="AN57" s="64"/>
      <c r="AO57" s="9"/>
      <c r="AP57" s="9"/>
      <c r="AQ57" s="9"/>
      <c r="AR57" s="2">
        <f>SUM(AR29:AR56)</f>
        <v>0</v>
      </c>
      <c r="AS57" s="2">
        <f>SUM(AS29:AS56)</f>
        <v>0</v>
      </c>
      <c r="AT57" s="2" t="str">
        <f>+IF(ISTEXT(AL57),VLOOKUP(AL57,$E$1:$RS$877,2,FALSE),"")</f>
        <v/>
      </c>
      <c r="AV57" s="67"/>
      <c r="AW57" s="67"/>
      <c r="AX57" s="67"/>
      <c r="BJ57" t="e">
        <f>SUM(BJ29:BJ56)</f>
        <v>#VALUE!</v>
      </c>
      <c r="BK57">
        <f>SUM(BK29:BK56)</f>
        <v>20.900000000000002</v>
      </c>
    </row>
    <row r="58" spans="1:70" ht="15" customHeight="1">
      <c r="A58" s="75" t="s">
        <v>1464</v>
      </c>
      <c r="B58" s="22" t="s">
        <v>1465</v>
      </c>
      <c r="C58" s="76" t="s">
        <v>1465</v>
      </c>
      <c r="D58" s="76" t="s">
        <v>1466</v>
      </c>
      <c r="E58" s="77">
        <v>29</v>
      </c>
      <c r="F58">
        <v>0</v>
      </c>
      <c r="G58">
        <v>20</v>
      </c>
      <c r="H58">
        <v>30.937592938036062</v>
      </c>
      <c r="J58" s="61" t="s">
        <v>684</v>
      </c>
      <c r="K58" s="59" t="s">
        <v>629</v>
      </c>
      <c r="M58" s="94"/>
      <c r="N58" s="96"/>
      <c r="O58" s="98"/>
      <c r="P58" s="98"/>
      <c r="Q58" s="98"/>
      <c r="R58" s="98"/>
      <c r="S58" s="98"/>
      <c r="T58" s="98"/>
      <c r="U58" s="98"/>
      <c r="V58" s="98"/>
      <c r="W58" s="98"/>
      <c r="X58" s="98"/>
      <c r="Y58" s="98"/>
      <c r="Z58" s="98"/>
      <c r="AA58" s="98"/>
      <c r="AB58" s="98"/>
      <c r="AC58" s="100"/>
      <c r="AD58" s="104" t="s">
        <v>449</v>
      </c>
      <c r="AE58" s="104"/>
      <c r="AF58" s="104"/>
      <c r="AG58" s="104"/>
      <c r="AH58" s="104"/>
      <c r="AI58" s="103">
        <f>+AO61</f>
        <v>171.31147540983608</v>
      </c>
      <c r="AJ58" s="104"/>
      <c r="AK58" s="62"/>
      <c r="AL58" s="62"/>
      <c r="AM58" s="65">
        <f>+P61</f>
        <v>0</v>
      </c>
      <c r="AN58" s="65"/>
      <c r="AO58" s="9"/>
      <c r="AP58" s="9"/>
      <c r="AT58" s="2" t="str">
        <f>+IF(ISTEXT(AL58),VLOOKUP(AL58,$E$1:$RS$877,2,FALSE),"")</f>
        <v/>
      </c>
      <c r="AY58" s="62"/>
    </row>
    <row r="59" spans="1:70" ht="15" customHeight="1">
      <c r="A59" s="75" t="s">
        <v>1467</v>
      </c>
      <c r="B59" s="22" t="s">
        <v>1297</v>
      </c>
      <c r="C59" s="76" t="s">
        <v>1297</v>
      </c>
      <c r="D59" s="76" t="s">
        <v>1468</v>
      </c>
      <c r="E59" s="77">
        <v>29</v>
      </c>
      <c r="F59">
        <v>0</v>
      </c>
      <c r="G59">
        <v>10</v>
      </c>
      <c r="H59">
        <v>30.937592938036062</v>
      </c>
      <c r="J59" s="61" t="s">
        <v>685</v>
      </c>
      <c r="K59" s="59" t="s">
        <v>629</v>
      </c>
      <c r="M59" s="94"/>
      <c r="N59" s="97"/>
      <c r="O59" s="98"/>
      <c r="P59" s="98"/>
      <c r="Q59" s="98"/>
      <c r="R59" s="98"/>
      <c r="S59" s="98"/>
      <c r="T59" s="98"/>
      <c r="U59" s="98"/>
      <c r="V59" s="98"/>
      <c r="W59" s="98"/>
      <c r="X59" s="98"/>
      <c r="Y59" s="98"/>
      <c r="Z59" s="98"/>
      <c r="AA59" s="98"/>
      <c r="AB59" s="98"/>
      <c r="AC59" s="100"/>
      <c r="AD59" s="110" t="s">
        <v>450</v>
      </c>
      <c r="AE59" s="110"/>
      <c r="AF59" s="110"/>
      <c r="AG59" s="110"/>
      <c r="AH59" s="111">
        <f>+AI58*P60%</f>
        <v>37.688524590163937</v>
      </c>
      <c r="AI59" s="111"/>
      <c r="AJ59" s="111"/>
      <c r="AK59" s="62"/>
      <c r="AL59" s="62"/>
      <c r="AM59" s="65">
        <f>-AA61</f>
        <v>0</v>
      </c>
      <c r="AN59" s="65"/>
      <c r="AO59" s="9"/>
      <c r="AP59" s="9"/>
      <c r="AV59" s="66">
        <f>+BK57</f>
        <v>20.900000000000002</v>
      </c>
      <c r="AW59" s="66"/>
      <c r="AX59" s="66"/>
    </row>
    <row r="60" spans="1:70" ht="15" customHeight="1">
      <c r="A60" s="75" t="s">
        <v>1469</v>
      </c>
      <c r="B60" s="22" t="s">
        <v>51</v>
      </c>
      <c r="C60" s="76" t="s">
        <v>51</v>
      </c>
      <c r="D60" s="76" t="s">
        <v>818</v>
      </c>
      <c r="E60" s="77">
        <v>35</v>
      </c>
      <c r="F60">
        <v>0</v>
      </c>
      <c r="G60">
        <v>25</v>
      </c>
      <c r="H60">
        <v>29.577798510225534</v>
      </c>
      <c r="J60" s="61" t="s">
        <v>686</v>
      </c>
      <c r="K60" s="59" t="s">
        <v>1</v>
      </c>
      <c r="M60" s="105" t="s">
        <v>451</v>
      </c>
      <c r="N60" s="105"/>
      <c r="O60" s="105"/>
      <c r="P60" s="105">
        <v>22</v>
      </c>
      <c r="Q60" s="105"/>
      <c r="R60" s="106">
        <f>+(AI57)*P60%</f>
        <v>45.98</v>
      </c>
      <c r="S60" s="106"/>
      <c r="T60" s="106"/>
      <c r="U60" s="11" t="s">
        <v>452</v>
      </c>
      <c r="V60" s="11"/>
      <c r="W60" s="107"/>
      <c r="X60" s="107"/>
      <c r="Y60" s="108">
        <v>0.22</v>
      </c>
      <c r="Z60" s="108"/>
      <c r="AA60" s="109">
        <f>+W60+(W60*Y60)</f>
        <v>0</v>
      </c>
      <c r="AB60" s="109"/>
      <c r="AC60" s="100"/>
      <c r="AD60" s="120" t="s">
        <v>453</v>
      </c>
      <c r="AE60" s="120"/>
      <c r="AF60" s="120"/>
      <c r="AG60" s="120"/>
      <c r="AH60" s="111">
        <f>+AI58+AH59</f>
        <v>209</v>
      </c>
      <c r="AI60" s="112"/>
      <c r="AJ60" s="112"/>
      <c r="AK60" s="62"/>
      <c r="AL60" s="62"/>
      <c r="AM60" s="65">
        <f>+W60</f>
        <v>0</v>
      </c>
      <c r="AN60" s="65"/>
      <c r="AO60" s="9"/>
      <c r="AP60" s="9"/>
      <c r="AV60" s="66"/>
      <c r="AW60" s="66"/>
      <c r="AX60" s="66"/>
    </row>
    <row r="61" spans="1:70" ht="15" customHeight="1">
      <c r="A61" s="75" t="s">
        <v>1470</v>
      </c>
      <c r="B61" s="22" t="s">
        <v>327</v>
      </c>
      <c r="C61" s="76" t="s">
        <v>327</v>
      </c>
      <c r="D61" s="76" t="s">
        <v>997</v>
      </c>
      <c r="E61" s="77">
        <v>17</v>
      </c>
      <c r="F61">
        <v>0</v>
      </c>
      <c r="G61">
        <v>34</v>
      </c>
      <c r="H61">
        <v>33.280021324803386</v>
      </c>
      <c r="J61" s="61" t="s">
        <v>687</v>
      </c>
      <c r="K61" s="59" t="s">
        <v>634</v>
      </c>
      <c r="M61" s="113" t="s">
        <v>454</v>
      </c>
      <c r="N61" s="114"/>
      <c r="O61" s="114"/>
      <c r="P61" s="115">
        <f>+AR57</f>
        <v>0</v>
      </c>
      <c r="Q61" s="115"/>
      <c r="R61" s="12">
        <v>22</v>
      </c>
      <c r="S61" s="116">
        <f>+P61*R61%</f>
        <v>0</v>
      </c>
      <c r="T61" s="116"/>
      <c r="U61" s="114" t="s">
        <v>445</v>
      </c>
      <c r="V61" s="114"/>
      <c r="W61" s="117">
        <f>+P61+S61</f>
        <v>0</v>
      </c>
      <c r="X61" s="117"/>
      <c r="Y61" s="13" t="s">
        <v>455</v>
      </c>
      <c r="Z61" s="14"/>
      <c r="AA61" s="118">
        <f>+AM57*Z61%</f>
        <v>0</v>
      </c>
      <c r="AB61" s="118"/>
      <c r="AC61" s="101"/>
      <c r="AD61" s="120"/>
      <c r="AE61" s="120"/>
      <c r="AF61" s="120"/>
      <c r="AG61" s="120"/>
      <c r="AH61" s="112"/>
      <c r="AI61" s="112"/>
      <c r="AJ61" s="112"/>
      <c r="AK61" s="62"/>
      <c r="AL61" s="62"/>
      <c r="AM61" s="65">
        <f>SUM(AM57:AN60)</f>
        <v>209</v>
      </c>
      <c r="AN61" s="84">
        <v>1.22</v>
      </c>
      <c r="AO61" s="185">
        <f>+AM61/AN61</f>
        <v>171.31147540983608</v>
      </c>
      <c r="AP61" s="185"/>
    </row>
    <row r="62" spans="1:70" ht="15" customHeight="1">
      <c r="A62" s="75" t="s">
        <v>1471</v>
      </c>
      <c r="B62" s="22" t="s">
        <v>326</v>
      </c>
      <c r="C62" s="76" t="s">
        <v>326</v>
      </c>
      <c r="D62" s="76" t="s">
        <v>996</v>
      </c>
      <c r="E62" s="77">
        <v>23.5</v>
      </c>
      <c r="F62">
        <v>0</v>
      </c>
      <c r="G62">
        <v>77</v>
      </c>
      <c r="H62">
        <v>30.503354213870011</v>
      </c>
      <c r="J62" s="61" t="s">
        <v>688</v>
      </c>
      <c r="K62" s="59" t="s">
        <v>634</v>
      </c>
      <c r="M62" s="15" t="s">
        <v>456</v>
      </c>
      <c r="N62" s="15"/>
      <c r="O62" s="15"/>
      <c r="P62" s="15"/>
      <c r="Q62" s="15"/>
      <c r="R62" s="15"/>
      <c r="S62" s="15"/>
      <c r="T62" s="15"/>
      <c r="U62" s="15"/>
      <c r="V62" s="15"/>
      <c r="W62" s="119"/>
      <c r="X62" s="119"/>
      <c r="Y62" s="15"/>
      <c r="Z62" s="15"/>
      <c r="AA62" s="15"/>
      <c r="AB62" s="15" t="s">
        <v>457</v>
      </c>
      <c r="AC62" s="15"/>
      <c r="AD62" s="15"/>
      <c r="AE62" s="15"/>
      <c r="AF62" s="15"/>
      <c r="AG62" s="15"/>
      <c r="AH62" s="15"/>
      <c r="AI62" s="15"/>
      <c r="AJ62" s="15"/>
      <c r="AK62" s="15"/>
      <c r="AL62" s="15"/>
      <c r="AM62" s="9"/>
      <c r="AN62" s="9"/>
      <c r="AO62" s="9"/>
      <c r="AP62" s="9"/>
    </row>
    <row r="63" spans="1:70" ht="15" customHeight="1">
      <c r="A63" s="75" t="s">
        <v>1472</v>
      </c>
      <c r="B63" s="22" t="s">
        <v>1293</v>
      </c>
      <c r="C63" s="76" t="s">
        <v>1293</v>
      </c>
      <c r="D63" s="76" t="s">
        <v>2428</v>
      </c>
      <c r="E63" s="77">
        <v>4</v>
      </c>
      <c r="F63" t="e">
        <v>#N/A</v>
      </c>
      <c r="G63" t="e">
        <v>#N/A</v>
      </c>
      <c r="H63">
        <v>67.647825565790441</v>
      </c>
      <c r="J63" s="61" t="s">
        <v>689</v>
      </c>
      <c r="K63" s="59" t="s">
        <v>634</v>
      </c>
      <c r="M63" s="16"/>
      <c r="N63" s="16"/>
      <c r="O63" s="16"/>
      <c r="P63" s="16"/>
      <c r="Q63" s="16"/>
      <c r="R63" s="16"/>
      <c r="S63" s="16"/>
      <c r="T63" s="16"/>
      <c r="U63" s="15"/>
      <c r="V63" s="15"/>
      <c r="W63" s="15"/>
      <c r="X63" s="15"/>
      <c r="Y63" s="15"/>
      <c r="Z63" s="15"/>
      <c r="AA63" s="16"/>
      <c r="AB63" s="16"/>
      <c r="AC63" s="16"/>
      <c r="AD63" s="16"/>
      <c r="AE63" s="16"/>
      <c r="AF63" s="16"/>
      <c r="AG63" s="16"/>
      <c r="AH63" s="16"/>
      <c r="AI63" s="16"/>
      <c r="AJ63" s="16"/>
      <c r="AK63" s="16"/>
      <c r="AL63" s="16"/>
    </row>
    <row r="64" spans="1:70" ht="15" customHeight="1">
      <c r="A64" s="75" t="s">
        <v>1473</v>
      </c>
      <c r="B64" s="22" t="s">
        <v>774</v>
      </c>
      <c r="C64" s="76" t="s">
        <v>774</v>
      </c>
      <c r="D64" s="76" t="s">
        <v>1233</v>
      </c>
      <c r="E64" s="77">
        <v>98</v>
      </c>
      <c r="F64">
        <v>0</v>
      </c>
      <c r="G64">
        <v>28</v>
      </c>
      <c r="H64">
        <v>30.614420898307344</v>
      </c>
      <c r="J64" s="61" t="s">
        <v>690</v>
      </c>
      <c r="K64" s="59" t="s">
        <v>634</v>
      </c>
      <c r="M64" s="17"/>
      <c r="N64" s="17"/>
      <c r="O64" s="17"/>
      <c r="P64" s="17"/>
      <c r="Q64" s="17"/>
      <c r="R64" s="17"/>
      <c r="S64" s="17"/>
      <c r="T64" s="17"/>
      <c r="AB64" s="17"/>
      <c r="AC64" s="17"/>
      <c r="AD64" s="17"/>
      <c r="AE64" s="17"/>
      <c r="AF64" s="17"/>
      <c r="AG64" s="17"/>
      <c r="AH64" s="17"/>
      <c r="AI64" s="17"/>
      <c r="AJ64" s="17"/>
    </row>
    <row r="65" spans="1:27" ht="15" customHeight="1">
      <c r="A65" s="75" t="s">
        <v>1474</v>
      </c>
      <c r="B65" s="22" t="s">
        <v>1298</v>
      </c>
      <c r="C65" s="76" t="s">
        <v>1298</v>
      </c>
      <c r="D65" s="76" t="s">
        <v>1475</v>
      </c>
      <c r="E65" s="77">
        <v>30</v>
      </c>
      <c r="F65">
        <v>0</v>
      </c>
      <c r="G65">
        <v>16</v>
      </c>
      <c r="H65">
        <v>32.067640386059395</v>
      </c>
      <c r="J65" s="61" t="s">
        <v>691</v>
      </c>
      <c r="K65" s="59" t="s">
        <v>634</v>
      </c>
    </row>
    <row r="66" spans="1:27" ht="15" customHeight="1">
      <c r="A66" s="75" t="s">
        <v>1476</v>
      </c>
      <c r="B66" s="22" t="s">
        <v>1299</v>
      </c>
      <c r="C66" s="76" t="s">
        <v>1299</v>
      </c>
      <c r="D66" s="76" t="s">
        <v>1477</v>
      </c>
      <c r="E66" s="77">
        <v>23</v>
      </c>
      <c r="F66">
        <v>0</v>
      </c>
      <c r="G66">
        <v>20</v>
      </c>
      <c r="H66">
        <v>30.180591247960677</v>
      </c>
      <c r="J66" s="61" t="s">
        <v>692</v>
      </c>
      <c r="K66" s="59" t="s">
        <v>634</v>
      </c>
      <c r="X66" s="2" t="s">
        <v>458</v>
      </c>
      <c r="AA66" s="2" t="s">
        <v>458</v>
      </c>
    </row>
    <row r="67" spans="1:27" ht="15" customHeight="1">
      <c r="A67" s="75" t="s">
        <v>1478</v>
      </c>
      <c r="B67" s="22" t="s">
        <v>53</v>
      </c>
      <c r="C67" s="76" t="s">
        <v>53</v>
      </c>
      <c r="D67" s="76" t="s">
        <v>896</v>
      </c>
      <c r="E67" s="77">
        <v>33</v>
      </c>
      <c r="F67">
        <v>0</v>
      </c>
      <c r="G67">
        <v>218</v>
      </c>
      <c r="H67">
        <v>31.683853404745889</v>
      </c>
      <c r="J67" s="61" t="s">
        <v>693</v>
      </c>
      <c r="K67" s="59" t="s">
        <v>634</v>
      </c>
    </row>
    <row r="68" spans="1:27" ht="15" customHeight="1">
      <c r="A68" s="75" t="s">
        <v>1479</v>
      </c>
      <c r="B68" s="22" t="s">
        <v>54</v>
      </c>
      <c r="C68" s="76" t="s">
        <v>54</v>
      </c>
      <c r="D68" s="76" t="s">
        <v>895</v>
      </c>
      <c r="E68" s="77">
        <v>74</v>
      </c>
      <c r="F68">
        <v>0</v>
      </c>
      <c r="G68">
        <v>43</v>
      </c>
      <c r="H68">
        <v>31.748885626976403</v>
      </c>
      <c r="J68" s="61" t="s">
        <v>694</v>
      </c>
      <c r="K68" s="59" t="s">
        <v>634</v>
      </c>
    </row>
    <row r="69" spans="1:27" ht="15" customHeight="1">
      <c r="A69" s="75" t="s">
        <v>1480</v>
      </c>
      <c r="B69" s="22" t="s">
        <v>55</v>
      </c>
      <c r="C69" s="76" t="s">
        <v>55</v>
      </c>
      <c r="D69" s="76" t="s">
        <v>894</v>
      </c>
      <c r="E69" s="77">
        <v>148</v>
      </c>
      <c r="F69">
        <v>0</v>
      </c>
      <c r="G69">
        <v>20</v>
      </c>
      <c r="H69">
        <v>30.459280132744084</v>
      </c>
      <c r="J69" s="61" t="s">
        <v>695</v>
      </c>
      <c r="K69" s="59" t="s">
        <v>634</v>
      </c>
    </row>
    <row r="70" spans="1:27" ht="15" customHeight="1">
      <c r="A70" s="75" t="s">
        <v>1481</v>
      </c>
      <c r="B70" s="22" t="s">
        <v>56</v>
      </c>
      <c r="C70" s="76" t="s">
        <v>56</v>
      </c>
      <c r="D70" s="76" t="s">
        <v>916</v>
      </c>
      <c r="E70" s="77">
        <v>130</v>
      </c>
      <c r="F70">
        <v>0</v>
      </c>
      <c r="G70">
        <v>7</v>
      </c>
      <c r="H70">
        <v>30.078098890573926</v>
      </c>
      <c r="J70" s="61" t="s">
        <v>696</v>
      </c>
      <c r="K70" s="59" t="s">
        <v>634</v>
      </c>
    </row>
    <row r="71" spans="1:27" ht="15" customHeight="1">
      <c r="A71" s="75" t="s">
        <v>1482</v>
      </c>
      <c r="B71" s="22" t="s">
        <v>1483</v>
      </c>
      <c r="C71" s="76" t="s">
        <v>1483</v>
      </c>
      <c r="D71" s="76" t="s">
        <v>1484</v>
      </c>
      <c r="E71" s="77">
        <v>219</v>
      </c>
      <c r="F71">
        <v>0</v>
      </c>
      <c r="G71">
        <v>0</v>
      </c>
      <c r="H71">
        <v>30.305020848803366</v>
      </c>
      <c r="J71" s="61" t="s">
        <v>697</v>
      </c>
      <c r="K71" s="59" t="s">
        <v>634</v>
      </c>
    </row>
    <row r="72" spans="1:27" ht="15" customHeight="1">
      <c r="A72" s="75" t="s">
        <v>1485</v>
      </c>
      <c r="B72" s="22" t="s">
        <v>1486</v>
      </c>
      <c r="C72" s="76" t="s">
        <v>1486</v>
      </c>
      <c r="D72" s="76" t="s">
        <v>1487</v>
      </c>
      <c r="E72" s="77">
        <v>200</v>
      </c>
      <c r="F72">
        <v>0</v>
      </c>
      <c r="G72">
        <v>0</v>
      </c>
      <c r="H72">
        <v>30.666687573336674</v>
      </c>
      <c r="J72" s="61" t="s">
        <v>698</v>
      </c>
      <c r="K72" s="59" t="s">
        <v>634</v>
      </c>
    </row>
    <row r="73" spans="1:27" ht="15" customHeight="1">
      <c r="A73" s="75" t="s">
        <v>1488</v>
      </c>
      <c r="B73" s="22" t="s">
        <v>779</v>
      </c>
      <c r="C73" s="76" t="s">
        <v>779</v>
      </c>
      <c r="D73" s="76" t="s">
        <v>1239</v>
      </c>
      <c r="E73" s="77">
        <v>69</v>
      </c>
      <c r="F73">
        <v>0</v>
      </c>
      <c r="G73">
        <v>0</v>
      </c>
      <c r="H73">
        <v>31.376021020163364</v>
      </c>
      <c r="J73" s="61" t="s">
        <v>699</v>
      </c>
      <c r="K73" s="59" t="s">
        <v>634</v>
      </c>
    </row>
    <row r="74" spans="1:27" ht="15" customHeight="1">
      <c r="A74" s="75" t="s">
        <v>1489</v>
      </c>
      <c r="B74" s="22" t="s">
        <v>780</v>
      </c>
      <c r="C74" s="76" t="s">
        <v>780</v>
      </c>
      <c r="D74" s="76" t="s">
        <v>1238</v>
      </c>
      <c r="E74" s="77">
        <v>69</v>
      </c>
      <c r="F74">
        <v>0</v>
      </c>
      <c r="G74">
        <v>0</v>
      </c>
      <c r="H74">
        <v>31.376021020163364</v>
      </c>
      <c r="J74" s="61" t="s">
        <v>700</v>
      </c>
      <c r="K74" s="59" t="s">
        <v>634</v>
      </c>
    </row>
    <row r="75" spans="1:27" ht="15" customHeight="1">
      <c r="A75" s="75" t="s">
        <v>1490</v>
      </c>
      <c r="B75" s="22" t="s">
        <v>777</v>
      </c>
      <c r="C75" s="76" t="s">
        <v>777</v>
      </c>
      <c r="D75" s="76" t="s">
        <v>1237</v>
      </c>
      <c r="E75" s="77">
        <v>68</v>
      </c>
      <c r="F75">
        <v>0</v>
      </c>
      <c r="G75">
        <v>32</v>
      </c>
      <c r="H75">
        <v>29.472020715523314</v>
      </c>
      <c r="J75" s="61" t="s">
        <v>701</v>
      </c>
      <c r="K75" s="59" t="s">
        <v>634</v>
      </c>
    </row>
    <row r="76" spans="1:27" ht="15" customHeight="1">
      <c r="A76" s="75" t="s">
        <v>1490</v>
      </c>
      <c r="B76" s="22" t="s">
        <v>777</v>
      </c>
      <c r="C76" s="76" t="s">
        <v>777</v>
      </c>
      <c r="D76" s="76" t="s">
        <v>1237</v>
      </c>
      <c r="E76" s="77">
        <v>68</v>
      </c>
      <c r="F76">
        <v>0</v>
      </c>
      <c r="G76">
        <v>32</v>
      </c>
      <c r="H76">
        <v>29.472020715523314</v>
      </c>
      <c r="J76" s="61" t="s">
        <v>702</v>
      </c>
      <c r="K76" s="59" t="s">
        <v>634</v>
      </c>
    </row>
    <row r="77" spans="1:27" ht="15" customHeight="1">
      <c r="A77" s="75" t="s">
        <v>1490</v>
      </c>
      <c r="B77" s="22" t="s">
        <v>777</v>
      </c>
      <c r="C77" s="76" t="s">
        <v>777</v>
      </c>
      <c r="D77" s="76" t="s">
        <v>1237</v>
      </c>
      <c r="E77" s="77">
        <v>68</v>
      </c>
      <c r="F77">
        <v>0</v>
      </c>
      <c r="G77">
        <v>32</v>
      </c>
      <c r="H77">
        <v>29.472020715523314</v>
      </c>
      <c r="J77" s="61" t="s">
        <v>703</v>
      </c>
      <c r="K77" s="59" t="s">
        <v>634</v>
      </c>
    </row>
    <row r="78" spans="1:27" ht="15" customHeight="1">
      <c r="A78" s="75" t="s">
        <v>1491</v>
      </c>
      <c r="B78" s="22" t="s">
        <v>608</v>
      </c>
      <c r="C78" s="76" t="s">
        <v>608</v>
      </c>
      <c r="D78" s="76" t="s">
        <v>1236</v>
      </c>
      <c r="E78" s="77">
        <v>68</v>
      </c>
      <c r="F78">
        <v>0</v>
      </c>
      <c r="G78">
        <v>30</v>
      </c>
      <c r="H78">
        <v>29.472020715523314</v>
      </c>
      <c r="J78" s="61" t="s">
        <v>704</v>
      </c>
      <c r="K78" s="59" t="s">
        <v>634</v>
      </c>
    </row>
    <row r="79" spans="1:27" ht="15" customHeight="1">
      <c r="A79" s="75" t="s">
        <v>1491</v>
      </c>
      <c r="B79" s="22" t="s">
        <v>608</v>
      </c>
      <c r="C79" s="76" t="s">
        <v>608</v>
      </c>
      <c r="D79" s="76" t="s">
        <v>1236</v>
      </c>
      <c r="E79" s="77">
        <v>68</v>
      </c>
      <c r="F79">
        <v>0</v>
      </c>
      <c r="G79">
        <v>30</v>
      </c>
      <c r="H79">
        <v>29.472020715523314</v>
      </c>
      <c r="J79" s="61" t="s">
        <v>705</v>
      </c>
      <c r="K79" s="59" t="s">
        <v>634</v>
      </c>
    </row>
    <row r="80" spans="1:27" ht="15" customHeight="1">
      <c r="A80" s="75" t="s">
        <v>1491</v>
      </c>
      <c r="B80" s="22" t="s">
        <v>608</v>
      </c>
      <c r="C80" s="76" t="s">
        <v>608</v>
      </c>
      <c r="D80" s="76" t="s">
        <v>1236</v>
      </c>
      <c r="E80" s="77">
        <v>68</v>
      </c>
      <c r="F80">
        <v>0</v>
      </c>
      <c r="G80">
        <v>30</v>
      </c>
      <c r="H80">
        <v>29.472020715523314</v>
      </c>
      <c r="J80" s="61" t="s">
        <v>706</v>
      </c>
      <c r="K80" s="59" t="s">
        <v>634</v>
      </c>
    </row>
    <row r="81" spans="1:11" ht="15" customHeight="1">
      <c r="A81" s="75" t="s">
        <v>1492</v>
      </c>
      <c r="B81" s="22" t="s">
        <v>785</v>
      </c>
      <c r="C81" s="76" t="s">
        <v>785</v>
      </c>
      <c r="D81" s="76" t="s">
        <v>1235</v>
      </c>
      <c r="E81" s="77">
        <v>88</v>
      </c>
      <c r="F81">
        <v>0</v>
      </c>
      <c r="G81">
        <v>3</v>
      </c>
      <c r="H81">
        <v>30.318243073141105</v>
      </c>
      <c r="J81" s="61" t="s">
        <v>707</v>
      </c>
      <c r="K81" s="59" t="s">
        <v>634</v>
      </c>
    </row>
    <row r="82" spans="1:11" ht="15" customHeight="1">
      <c r="A82" s="75" t="s">
        <v>1493</v>
      </c>
      <c r="B82" s="22" t="s">
        <v>786</v>
      </c>
      <c r="C82" s="76" t="s">
        <v>786</v>
      </c>
      <c r="D82" s="76" t="s">
        <v>1234</v>
      </c>
      <c r="E82" s="77">
        <v>88</v>
      </c>
      <c r="F82">
        <v>0</v>
      </c>
      <c r="G82">
        <v>3</v>
      </c>
      <c r="H82">
        <v>30.318243073141105</v>
      </c>
      <c r="J82" s="61" t="s">
        <v>708</v>
      </c>
      <c r="K82" s="59" t="s">
        <v>634</v>
      </c>
    </row>
    <row r="83" spans="1:11" ht="15" customHeight="1">
      <c r="A83" s="75" t="s">
        <v>1494</v>
      </c>
      <c r="B83" s="22" t="s">
        <v>775</v>
      </c>
      <c r="C83" s="76" t="s">
        <v>775</v>
      </c>
      <c r="D83" s="76" t="s">
        <v>1232</v>
      </c>
      <c r="E83" s="77">
        <v>58.5</v>
      </c>
      <c r="F83">
        <v>0</v>
      </c>
      <c r="G83">
        <v>4</v>
      </c>
      <c r="H83">
        <v>29.948020791683319</v>
      </c>
      <c r="J83" s="61" t="s">
        <v>709</v>
      </c>
      <c r="K83" s="59" t="s">
        <v>634</v>
      </c>
    </row>
    <row r="84" spans="1:11" ht="15" customHeight="1">
      <c r="A84" s="75" t="s">
        <v>1495</v>
      </c>
      <c r="B84" s="22" t="s">
        <v>1300</v>
      </c>
      <c r="C84" s="76" t="s">
        <v>1300</v>
      </c>
      <c r="D84" s="76" t="s">
        <v>1496</v>
      </c>
      <c r="E84" s="77">
        <v>68</v>
      </c>
      <c r="F84">
        <v>0</v>
      </c>
      <c r="G84">
        <v>0</v>
      </c>
      <c r="H84">
        <v>29.472020715523314</v>
      </c>
      <c r="J84" s="61" t="s">
        <v>710</v>
      </c>
      <c r="K84" s="59" t="s">
        <v>634</v>
      </c>
    </row>
    <row r="85" spans="1:11" ht="15" customHeight="1">
      <c r="A85" s="75" t="s">
        <v>1497</v>
      </c>
      <c r="B85" s="22" t="s">
        <v>1301</v>
      </c>
      <c r="C85" s="76" t="s">
        <v>1301</v>
      </c>
      <c r="D85" s="76" t="s">
        <v>1498</v>
      </c>
      <c r="E85" s="77">
        <v>68</v>
      </c>
      <c r="F85">
        <v>0</v>
      </c>
      <c r="G85">
        <v>0</v>
      </c>
      <c r="H85">
        <v>29.472020715523314</v>
      </c>
      <c r="J85" s="61" t="s">
        <v>711</v>
      </c>
      <c r="K85" s="59" t="s">
        <v>634</v>
      </c>
    </row>
    <row r="86" spans="1:11" ht="15" customHeight="1">
      <c r="A86" s="75" t="s">
        <v>1499</v>
      </c>
      <c r="B86" s="22" t="s">
        <v>1302</v>
      </c>
      <c r="C86" s="76" t="s">
        <v>1302</v>
      </c>
      <c r="D86" s="76" t="s">
        <v>1500</v>
      </c>
      <c r="E86" s="77">
        <v>24</v>
      </c>
      <c r="F86">
        <v>0</v>
      </c>
      <c r="G86">
        <v>40</v>
      </c>
      <c r="H86">
        <v>30.954487877577407</v>
      </c>
      <c r="J86" s="61" t="s">
        <v>712</v>
      </c>
      <c r="K86" s="59" t="s">
        <v>634</v>
      </c>
    </row>
    <row r="87" spans="1:11" ht="15" customHeight="1">
      <c r="A87" s="75" t="s">
        <v>1501</v>
      </c>
      <c r="B87" s="22" t="s">
        <v>354</v>
      </c>
      <c r="C87" s="76" t="s">
        <v>354</v>
      </c>
      <c r="D87" s="76" t="s">
        <v>1357</v>
      </c>
      <c r="E87" s="77">
        <v>37</v>
      </c>
      <c r="F87">
        <v>0</v>
      </c>
      <c r="G87">
        <v>40</v>
      </c>
      <c r="H87">
        <v>30.036146639710068</v>
      </c>
      <c r="J87" s="61" t="s">
        <v>713</v>
      </c>
      <c r="K87" s="59" t="s">
        <v>634</v>
      </c>
    </row>
    <row r="88" spans="1:11" ht="15" customHeight="1">
      <c r="A88" s="75" t="s">
        <v>1502</v>
      </c>
      <c r="B88" s="22" t="s">
        <v>1303</v>
      </c>
      <c r="C88" s="76" t="s">
        <v>1303</v>
      </c>
      <c r="D88" s="76" t="s">
        <v>1503</v>
      </c>
      <c r="E88" s="77">
        <v>28</v>
      </c>
      <c r="F88">
        <v>0</v>
      </c>
      <c r="G88">
        <v>40</v>
      </c>
      <c r="H88">
        <v>31.206028882538703</v>
      </c>
      <c r="J88" s="61" t="s">
        <v>714</v>
      </c>
      <c r="K88" s="59" t="s">
        <v>634</v>
      </c>
    </row>
    <row r="89" spans="1:11" ht="15" customHeight="1">
      <c r="A89" s="75" t="s">
        <v>1504</v>
      </c>
      <c r="B89" s="22" t="s">
        <v>741</v>
      </c>
      <c r="C89" s="76" t="s">
        <v>741</v>
      </c>
      <c r="D89" s="76" t="s">
        <v>1505</v>
      </c>
      <c r="E89" s="77">
        <v>203</v>
      </c>
      <c r="F89">
        <v>0</v>
      </c>
      <c r="G89">
        <v>0</v>
      </c>
      <c r="H89">
        <v>30.076174658341813</v>
      </c>
      <c r="J89" s="61" t="s">
        <v>715</v>
      </c>
      <c r="K89" s="59" t="s">
        <v>634</v>
      </c>
    </row>
    <row r="90" spans="1:11" ht="15" customHeight="1">
      <c r="A90" s="75" t="s">
        <v>1506</v>
      </c>
      <c r="B90" s="22" t="s">
        <v>1507</v>
      </c>
      <c r="C90" s="76" t="s">
        <v>1507</v>
      </c>
      <c r="D90" s="76" t="s">
        <v>2429</v>
      </c>
      <c r="E90" s="77">
        <v>254</v>
      </c>
      <c r="F90" t="e">
        <v>#N/A</v>
      </c>
      <c r="G90" t="e">
        <v>#N/A</v>
      </c>
      <c r="H90">
        <v>30.20432852500025</v>
      </c>
      <c r="J90" s="61" t="s">
        <v>716</v>
      </c>
      <c r="K90" s="59" t="s">
        <v>634</v>
      </c>
    </row>
    <row r="91" spans="1:11" ht="15" customHeight="1">
      <c r="A91" s="75" t="s">
        <v>1508</v>
      </c>
      <c r="B91" s="22" t="s">
        <v>1509</v>
      </c>
      <c r="C91" s="76" t="s">
        <v>1509</v>
      </c>
      <c r="D91" s="76" t="s">
        <v>2430</v>
      </c>
      <c r="E91" s="77">
        <v>145</v>
      </c>
      <c r="F91" t="e">
        <v>#N/A</v>
      </c>
      <c r="G91" t="e">
        <v>#N/A</v>
      </c>
      <c r="H91">
        <v>30.578399270922262</v>
      </c>
      <c r="J91" s="61" t="s">
        <v>717</v>
      </c>
      <c r="K91" s="59" t="s">
        <v>634</v>
      </c>
    </row>
    <row r="92" spans="1:11" ht="15" customHeight="1">
      <c r="A92" s="75" t="s">
        <v>1510</v>
      </c>
      <c r="B92" s="22" t="s">
        <v>742</v>
      </c>
      <c r="C92" s="76" t="s">
        <v>742</v>
      </c>
      <c r="D92" s="76" t="s">
        <v>1511</v>
      </c>
      <c r="E92" s="77">
        <v>145</v>
      </c>
      <c r="F92">
        <v>0</v>
      </c>
      <c r="G92">
        <v>0</v>
      </c>
      <c r="H92">
        <v>30.578399270922262</v>
      </c>
      <c r="J92" s="61" t="s">
        <v>718</v>
      </c>
      <c r="K92" s="59" t="s">
        <v>634</v>
      </c>
    </row>
    <row r="93" spans="1:11" ht="15" customHeight="1">
      <c r="A93" s="75" t="s">
        <v>1512</v>
      </c>
      <c r="B93" s="22" t="s">
        <v>743</v>
      </c>
      <c r="C93" s="76" t="s">
        <v>743</v>
      </c>
      <c r="D93" s="76" t="s">
        <v>1513</v>
      </c>
      <c r="E93" s="77">
        <v>188</v>
      </c>
      <c r="F93">
        <v>0</v>
      </c>
      <c r="G93">
        <v>0</v>
      </c>
      <c r="H93">
        <v>30.503354213870011</v>
      </c>
      <c r="J93" s="61" t="s">
        <v>719</v>
      </c>
      <c r="K93" s="59" t="s">
        <v>634</v>
      </c>
    </row>
    <row r="94" spans="1:11" ht="15" customHeight="1">
      <c r="A94" s="75" t="s">
        <v>1514</v>
      </c>
      <c r="B94" s="22" t="s">
        <v>744</v>
      </c>
      <c r="C94" s="76" t="s">
        <v>744</v>
      </c>
      <c r="D94" s="76" t="s">
        <v>1515</v>
      </c>
      <c r="E94" s="77">
        <v>254</v>
      </c>
      <c r="F94">
        <v>0</v>
      </c>
      <c r="G94">
        <v>0</v>
      </c>
      <c r="H94">
        <v>30.20432852500025</v>
      </c>
      <c r="J94" s="61" t="s">
        <v>720</v>
      </c>
      <c r="K94" s="59" t="s">
        <v>634</v>
      </c>
    </row>
    <row r="95" spans="1:11" ht="15" customHeight="1">
      <c r="A95" s="75" t="s">
        <v>1516</v>
      </c>
      <c r="B95" s="22" t="s">
        <v>745</v>
      </c>
      <c r="C95" s="76" t="s">
        <v>745</v>
      </c>
      <c r="D95" s="76" t="s">
        <v>1517</v>
      </c>
      <c r="E95" s="77">
        <v>295</v>
      </c>
      <c r="F95">
        <v>0</v>
      </c>
      <c r="G95">
        <v>2</v>
      </c>
      <c r="H95">
        <v>31.058687636056675</v>
      </c>
      <c r="J95" s="61" t="s">
        <v>721</v>
      </c>
      <c r="K95" s="59" t="s">
        <v>634</v>
      </c>
    </row>
    <row r="96" spans="1:11" ht="15" customHeight="1">
      <c r="A96" s="75" t="s">
        <v>1518</v>
      </c>
      <c r="B96" s="22" t="s">
        <v>746</v>
      </c>
      <c r="C96" s="76" t="s">
        <v>746</v>
      </c>
      <c r="D96" s="76" t="s">
        <v>1519</v>
      </c>
      <c r="E96" s="77">
        <v>232</v>
      </c>
      <c r="F96">
        <v>0</v>
      </c>
      <c r="G96">
        <v>0</v>
      </c>
      <c r="H96">
        <v>-9.0559854489576708</v>
      </c>
      <c r="J96" s="61" t="s">
        <v>722</v>
      </c>
      <c r="K96" s="59" t="s">
        <v>634</v>
      </c>
    </row>
    <row r="97" spans="1:11" ht="15" customHeight="1">
      <c r="A97" s="75" t="s">
        <v>1520</v>
      </c>
      <c r="B97" s="22" t="s">
        <v>747</v>
      </c>
      <c r="C97" s="76" t="s">
        <v>747</v>
      </c>
      <c r="D97" s="76" t="s">
        <v>1521</v>
      </c>
      <c r="E97" s="77">
        <v>352</v>
      </c>
      <c r="F97">
        <v>0</v>
      </c>
      <c r="G97">
        <v>0</v>
      </c>
      <c r="H97">
        <v>30.318243073141105</v>
      </c>
      <c r="J97" s="61" t="s">
        <v>723</v>
      </c>
      <c r="K97" s="59" t="s">
        <v>634</v>
      </c>
    </row>
    <row r="98" spans="1:11" ht="15" customHeight="1">
      <c r="A98" s="75" t="s">
        <v>1522</v>
      </c>
      <c r="B98" s="22" t="s">
        <v>748</v>
      </c>
      <c r="C98" s="76" t="s">
        <v>748</v>
      </c>
      <c r="D98" s="76" t="s">
        <v>1523</v>
      </c>
      <c r="E98" s="77">
        <v>390</v>
      </c>
      <c r="F98">
        <v>0</v>
      </c>
      <c r="G98">
        <v>0</v>
      </c>
      <c r="H98">
        <v>29.948020791683319</v>
      </c>
      <c r="J98" s="61" t="s">
        <v>724</v>
      </c>
      <c r="K98" s="59" t="s">
        <v>634</v>
      </c>
    </row>
    <row r="99" spans="1:11" ht="15" customHeight="1">
      <c r="A99" s="75" t="s">
        <v>1524</v>
      </c>
      <c r="B99" s="22" t="s">
        <v>1355</v>
      </c>
      <c r="C99" s="76" t="s">
        <v>1355</v>
      </c>
      <c r="D99" s="76" t="s">
        <v>1356</v>
      </c>
      <c r="E99" s="77">
        <v>469</v>
      </c>
      <c r="F99">
        <v>0</v>
      </c>
      <c r="G99">
        <v>0</v>
      </c>
      <c r="H99">
        <v>30.225687502776651</v>
      </c>
      <c r="J99" s="61" t="s">
        <v>725</v>
      </c>
      <c r="K99" s="59" t="s">
        <v>634</v>
      </c>
    </row>
    <row r="100" spans="1:11" ht="15" customHeight="1">
      <c r="A100" s="75" t="s">
        <v>1525</v>
      </c>
      <c r="B100" s="22" t="s">
        <v>749</v>
      </c>
      <c r="C100" s="76" t="s">
        <v>749</v>
      </c>
      <c r="D100" s="76" t="s">
        <v>1526</v>
      </c>
      <c r="E100" s="77">
        <v>469</v>
      </c>
      <c r="F100">
        <v>0</v>
      </c>
      <c r="G100">
        <v>0</v>
      </c>
      <c r="H100">
        <v>30.225687502776651</v>
      </c>
      <c r="J100" s="61" t="s">
        <v>726</v>
      </c>
      <c r="K100" s="59" t="s">
        <v>634</v>
      </c>
    </row>
    <row r="101" spans="1:11" ht="15" customHeight="1">
      <c r="A101" s="75" t="s">
        <v>1527</v>
      </c>
      <c r="B101" s="22" t="s">
        <v>750</v>
      </c>
      <c r="C101" s="76" t="s">
        <v>750</v>
      </c>
      <c r="D101" s="76" t="s">
        <v>1528</v>
      </c>
      <c r="E101" s="77">
        <v>145</v>
      </c>
      <c r="F101">
        <v>0</v>
      </c>
      <c r="G101">
        <v>34</v>
      </c>
      <c r="H101">
        <v>30.578399270922262</v>
      </c>
      <c r="J101" s="61" t="s">
        <v>727</v>
      </c>
      <c r="K101" s="59" t="s">
        <v>634</v>
      </c>
    </row>
    <row r="102" spans="1:11" ht="15" customHeight="1">
      <c r="A102" s="75" t="s">
        <v>1529</v>
      </c>
      <c r="B102" s="22" t="s">
        <v>751</v>
      </c>
      <c r="C102" s="76" t="s">
        <v>751</v>
      </c>
      <c r="D102" s="76" t="s">
        <v>1530</v>
      </c>
      <c r="E102" s="77">
        <v>153</v>
      </c>
      <c r="F102">
        <v>0</v>
      </c>
      <c r="G102">
        <v>35</v>
      </c>
      <c r="H102">
        <v>30.71694399163411</v>
      </c>
      <c r="J102" s="61" t="s">
        <v>728</v>
      </c>
      <c r="K102" s="59" t="s">
        <v>634</v>
      </c>
    </row>
    <row r="103" spans="1:11" ht="15" customHeight="1">
      <c r="A103" s="75" t="s">
        <v>1531</v>
      </c>
      <c r="B103" s="22" t="s">
        <v>752</v>
      </c>
      <c r="C103" s="76" t="s">
        <v>752</v>
      </c>
      <c r="D103" s="76" t="s">
        <v>1532</v>
      </c>
      <c r="E103" s="77">
        <v>168</v>
      </c>
      <c r="F103">
        <v>0</v>
      </c>
      <c r="G103">
        <v>48</v>
      </c>
      <c r="H103">
        <v>30.180485945156818</v>
      </c>
      <c r="J103" s="61" t="s">
        <v>729</v>
      </c>
      <c r="K103" s="59" t="s">
        <v>634</v>
      </c>
    </row>
    <row r="104" spans="1:11" ht="15" customHeight="1">
      <c r="A104" s="75" t="s">
        <v>1533</v>
      </c>
      <c r="B104" s="22" t="s">
        <v>1351</v>
      </c>
      <c r="C104" s="76" t="s">
        <v>1351</v>
      </c>
      <c r="D104" s="76" t="s">
        <v>1352</v>
      </c>
      <c r="E104" s="77">
        <v>235</v>
      </c>
      <c r="F104">
        <v>0</v>
      </c>
      <c r="G104">
        <v>0</v>
      </c>
      <c r="H104">
        <v>30.503354213870011</v>
      </c>
      <c r="J104" s="61" t="s">
        <v>730</v>
      </c>
      <c r="K104" s="59" t="s">
        <v>634</v>
      </c>
    </row>
    <row r="105" spans="1:11" ht="15" customHeight="1">
      <c r="A105" s="75" t="s">
        <v>1534</v>
      </c>
      <c r="B105" s="22" t="s">
        <v>753</v>
      </c>
      <c r="C105" s="76" t="s">
        <v>753</v>
      </c>
      <c r="D105" s="76" t="s">
        <v>1535</v>
      </c>
      <c r="E105" s="77">
        <v>192</v>
      </c>
      <c r="F105">
        <v>0</v>
      </c>
      <c r="G105">
        <v>21</v>
      </c>
      <c r="H105">
        <v>30.560020889603322</v>
      </c>
      <c r="J105" s="61" t="s">
        <v>731</v>
      </c>
      <c r="K105" s="59" t="s">
        <v>634</v>
      </c>
    </row>
    <row r="106" spans="1:11" ht="15" customHeight="1">
      <c r="A106" s="75" t="s">
        <v>1536</v>
      </c>
      <c r="B106" s="22" t="s">
        <v>754</v>
      </c>
      <c r="C106" s="76" t="s">
        <v>754</v>
      </c>
      <c r="D106" s="76" t="s">
        <v>1537</v>
      </c>
      <c r="E106" s="77">
        <v>199</v>
      </c>
      <c r="F106">
        <v>0</v>
      </c>
      <c r="G106">
        <v>37</v>
      </c>
      <c r="H106">
        <v>30.013354135470024</v>
      </c>
      <c r="J106" s="61" t="s">
        <v>732</v>
      </c>
      <c r="K106" s="59" t="s">
        <v>634</v>
      </c>
    </row>
    <row r="107" spans="1:11" ht="15" customHeight="1">
      <c r="A107" s="75" t="s">
        <v>1538</v>
      </c>
      <c r="B107" s="22" t="s">
        <v>755</v>
      </c>
      <c r="C107" s="76" t="s">
        <v>755</v>
      </c>
      <c r="D107" s="76" t="s">
        <v>1539</v>
      </c>
      <c r="E107" s="77">
        <v>205</v>
      </c>
      <c r="F107">
        <v>0</v>
      </c>
      <c r="G107">
        <v>3</v>
      </c>
      <c r="H107">
        <v>28.879265903701395</v>
      </c>
      <c r="J107" s="61" t="s">
        <v>733</v>
      </c>
      <c r="K107" s="59" t="s">
        <v>634</v>
      </c>
    </row>
    <row r="108" spans="1:11" ht="15" customHeight="1">
      <c r="A108" s="75" t="s">
        <v>1540</v>
      </c>
      <c r="B108" s="22" t="s">
        <v>756</v>
      </c>
      <c r="C108" s="76" t="s">
        <v>756</v>
      </c>
      <c r="D108" s="76" t="s">
        <v>1541</v>
      </c>
      <c r="E108" s="77">
        <v>215</v>
      </c>
      <c r="F108">
        <v>0</v>
      </c>
      <c r="G108">
        <v>23</v>
      </c>
      <c r="H108">
        <v>30.250929931057897</v>
      </c>
      <c r="J108" s="61" t="s">
        <v>734</v>
      </c>
      <c r="K108" s="59" t="s">
        <v>634</v>
      </c>
    </row>
    <row r="109" spans="1:11" ht="15" customHeight="1">
      <c r="A109" s="75" t="s">
        <v>1542</v>
      </c>
      <c r="B109" s="22" t="s">
        <v>757</v>
      </c>
      <c r="C109" s="76" t="s">
        <v>757</v>
      </c>
      <c r="D109" s="76" t="s">
        <v>1543</v>
      </c>
      <c r="E109" s="77">
        <v>235</v>
      </c>
      <c r="F109">
        <v>0</v>
      </c>
      <c r="G109">
        <v>0</v>
      </c>
      <c r="H109">
        <v>30.503354213870011</v>
      </c>
      <c r="J109" s="61" t="s">
        <v>735</v>
      </c>
      <c r="K109" s="59" t="s">
        <v>634</v>
      </c>
    </row>
    <row r="110" spans="1:11" ht="15" customHeight="1">
      <c r="A110" s="75" t="s">
        <v>1544</v>
      </c>
      <c r="B110" s="22" t="s">
        <v>758</v>
      </c>
      <c r="C110" s="76" t="s">
        <v>758</v>
      </c>
      <c r="D110" s="76" t="s">
        <v>1545</v>
      </c>
      <c r="E110" s="77">
        <v>157</v>
      </c>
      <c r="F110">
        <v>0</v>
      </c>
      <c r="G110">
        <v>45</v>
      </c>
      <c r="H110">
        <v>30.781020924963343</v>
      </c>
    </row>
    <row r="111" spans="1:11" ht="15" customHeight="1">
      <c r="A111" s="75" t="s">
        <v>1546</v>
      </c>
      <c r="B111" s="22" t="s">
        <v>759</v>
      </c>
      <c r="C111" s="76" t="s">
        <v>759</v>
      </c>
      <c r="D111" s="76" t="s">
        <v>1547</v>
      </c>
      <c r="E111" s="77">
        <v>180</v>
      </c>
      <c r="F111">
        <v>0</v>
      </c>
      <c r="G111">
        <v>24</v>
      </c>
      <c r="H111">
        <v>30.382629556872928</v>
      </c>
    </row>
    <row r="112" spans="1:11" ht="15" customHeight="1">
      <c r="A112" s="75" t="s">
        <v>1548</v>
      </c>
      <c r="B112" s="22" t="s">
        <v>1353</v>
      </c>
      <c r="C112" s="76" t="s">
        <v>1353</v>
      </c>
      <c r="D112" s="76" t="s">
        <v>1354</v>
      </c>
      <c r="E112" s="77">
        <v>274</v>
      </c>
      <c r="F112">
        <v>0</v>
      </c>
      <c r="G112">
        <v>0</v>
      </c>
      <c r="H112">
        <v>30.424020867843325</v>
      </c>
    </row>
    <row r="113" spans="1:8" ht="15" customHeight="1">
      <c r="A113" s="75" t="s">
        <v>1549</v>
      </c>
      <c r="B113" s="22" t="s">
        <v>760</v>
      </c>
      <c r="C113" s="76" t="s">
        <v>760</v>
      </c>
      <c r="D113" s="76" t="s">
        <v>1550</v>
      </c>
      <c r="E113" s="77">
        <v>207</v>
      </c>
      <c r="F113">
        <v>0</v>
      </c>
      <c r="G113">
        <v>19</v>
      </c>
      <c r="H113">
        <v>30.136624595444829</v>
      </c>
    </row>
    <row r="114" spans="1:8" ht="15" customHeight="1">
      <c r="A114" s="75" t="s">
        <v>1551</v>
      </c>
      <c r="B114" s="22" t="s">
        <v>761</v>
      </c>
      <c r="C114" s="76" t="s">
        <v>761</v>
      </c>
      <c r="D114" s="76" t="s">
        <v>1552</v>
      </c>
      <c r="E114" s="77">
        <v>230</v>
      </c>
      <c r="F114">
        <v>0</v>
      </c>
      <c r="G114">
        <v>1</v>
      </c>
      <c r="H114">
        <v>29.891546206376205</v>
      </c>
    </row>
    <row r="115" spans="1:8" ht="15" customHeight="1">
      <c r="A115" s="75" t="s">
        <v>1553</v>
      </c>
      <c r="B115" s="22" t="s">
        <v>762</v>
      </c>
      <c r="C115" s="76" t="s">
        <v>762</v>
      </c>
      <c r="D115" s="76" t="s">
        <v>1554</v>
      </c>
      <c r="E115" s="77">
        <v>239</v>
      </c>
      <c r="F115">
        <v>0</v>
      </c>
      <c r="G115">
        <v>21</v>
      </c>
      <c r="H115">
        <v>30.548873346836103</v>
      </c>
    </row>
    <row r="116" spans="1:8" ht="15" customHeight="1">
      <c r="A116" s="75" t="s">
        <v>1555</v>
      </c>
      <c r="B116" s="22" t="s">
        <v>763</v>
      </c>
      <c r="C116" s="76" t="s">
        <v>763</v>
      </c>
      <c r="D116" s="76" t="s">
        <v>1556</v>
      </c>
      <c r="E116" s="77">
        <v>254</v>
      </c>
      <c r="F116">
        <v>0</v>
      </c>
      <c r="G116">
        <v>4</v>
      </c>
      <c r="H116">
        <v>30.20432852500025</v>
      </c>
    </row>
    <row r="117" spans="1:8" ht="15" customHeight="1">
      <c r="A117" s="75" t="s">
        <v>1557</v>
      </c>
      <c r="B117" s="22" t="s">
        <v>764</v>
      </c>
      <c r="C117" s="76" t="s">
        <v>764</v>
      </c>
      <c r="D117" s="76" t="s">
        <v>1558</v>
      </c>
      <c r="E117" s="77">
        <v>274</v>
      </c>
      <c r="F117">
        <v>0</v>
      </c>
      <c r="G117">
        <v>7</v>
      </c>
      <c r="H117">
        <v>30.424020867843325</v>
      </c>
    </row>
    <row r="118" spans="1:8" ht="15" customHeight="1">
      <c r="A118" s="75" t="s">
        <v>1559</v>
      </c>
      <c r="B118" s="22" t="s">
        <v>765</v>
      </c>
      <c r="C118" s="76" t="s">
        <v>765</v>
      </c>
      <c r="D118" s="76" t="s">
        <v>1560</v>
      </c>
      <c r="E118" s="77">
        <v>195</v>
      </c>
      <c r="F118">
        <v>0</v>
      </c>
      <c r="G118">
        <v>0</v>
      </c>
      <c r="H118">
        <v>29.948020791683319</v>
      </c>
    </row>
    <row r="119" spans="1:8" ht="15" customHeight="1">
      <c r="A119" s="75" t="s">
        <v>1561</v>
      </c>
      <c r="B119" s="22" t="s">
        <v>766</v>
      </c>
      <c r="C119" s="76" t="s">
        <v>766</v>
      </c>
      <c r="D119" s="76" t="s">
        <v>1562</v>
      </c>
      <c r="E119" s="77">
        <v>215</v>
      </c>
      <c r="F119">
        <v>0</v>
      </c>
      <c r="G119">
        <v>0</v>
      </c>
      <c r="H119">
        <v>30.250929931057897</v>
      </c>
    </row>
    <row r="120" spans="1:8" ht="15" customHeight="1">
      <c r="A120" s="75" t="s">
        <v>1563</v>
      </c>
      <c r="B120" s="22" t="s">
        <v>1365</v>
      </c>
      <c r="C120" s="76" t="s">
        <v>1365</v>
      </c>
      <c r="D120" s="76" t="s">
        <v>1366</v>
      </c>
      <c r="E120" s="77">
        <v>352</v>
      </c>
      <c r="F120">
        <v>0</v>
      </c>
      <c r="G120">
        <v>0</v>
      </c>
      <c r="H120">
        <v>30.318243073141105</v>
      </c>
    </row>
    <row r="121" spans="1:8" ht="15" customHeight="1">
      <c r="A121" s="75" t="s">
        <v>1564</v>
      </c>
      <c r="B121" s="22" t="s">
        <v>767</v>
      </c>
      <c r="C121" s="76" t="s">
        <v>767</v>
      </c>
      <c r="D121" s="76" t="s">
        <v>1565</v>
      </c>
      <c r="E121" s="77">
        <v>235</v>
      </c>
      <c r="F121">
        <v>0</v>
      </c>
      <c r="G121">
        <v>0</v>
      </c>
      <c r="H121">
        <v>30.503354213870011</v>
      </c>
    </row>
    <row r="122" spans="1:8" ht="15" customHeight="1">
      <c r="A122" s="75" t="s">
        <v>1566</v>
      </c>
      <c r="B122" s="22" t="s">
        <v>768</v>
      </c>
      <c r="C122" s="76" t="s">
        <v>768</v>
      </c>
      <c r="D122" s="76" t="s">
        <v>1567</v>
      </c>
      <c r="E122" s="77">
        <v>254</v>
      </c>
      <c r="F122">
        <v>0</v>
      </c>
      <c r="G122">
        <v>0</v>
      </c>
      <c r="H122">
        <v>30.20432852500025</v>
      </c>
    </row>
    <row r="123" spans="1:8" ht="15" customHeight="1">
      <c r="A123" s="75" t="s">
        <v>1568</v>
      </c>
      <c r="B123" s="22" t="s">
        <v>769</v>
      </c>
      <c r="C123" s="76" t="s">
        <v>769</v>
      </c>
      <c r="D123" s="76" t="s">
        <v>1569</v>
      </c>
      <c r="E123" s="77">
        <v>274</v>
      </c>
      <c r="F123">
        <v>0</v>
      </c>
      <c r="G123">
        <v>0</v>
      </c>
      <c r="H123">
        <v>30.424020867843325</v>
      </c>
    </row>
    <row r="124" spans="1:8" ht="15" customHeight="1">
      <c r="A124" s="75" t="s">
        <v>1570</v>
      </c>
      <c r="B124" s="22" t="s">
        <v>770</v>
      </c>
      <c r="C124" s="76" t="s">
        <v>770</v>
      </c>
      <c r="D124" s="76" t="s">
        <v>1571</v>
      </c>
      <c r="E124" s="77">
        <v>293</v>
      </c>
      <c r="F124">
        <v>0</v>
      </c>
      <c r="G124">
        <v>0</v>
      </c>
      <c r="H124">
        <v>30.170154160557985</v>
      </c>
    </row>
    <row r="125" spans="1:8" ht="15" customHeight="1">
      <c r="A125" s="75" t="s">
        <v>1572</v>
      </c>
      <c r="B125" s="22" t="s">
        <v>771</v>
      </c>
      <c r="C125" s="76" t="s">
        <v>771</v>
      </c>
      <c r="D125" s="76" t="s">
        <v>1573</v>
      </c>
      <c r="E125" s="77">
        <v>352</v>
      </c>
      <c r="F125">
        <v>0</v>
      </c>
      <c r="G125">
        <v>0</v>
      </c>
      <c r="H125">
        <v>30.318243073141105</v>
      </c>
    </row>
    <row r="126" spans="1:8" ht="15" customHeight="1">
      <c r="A126" s="75" t="s">
        <v>1574</v>
      </c>
      <c r="B126" s="22" t="s">
        <v>325</v>
      </c>
      <c r="C126" s="76" t="s">
        <v>325</v>
      </c>
      <c r="D126" s="76" t="s">
        <v>995</v>
      </c>
      <c r="E126" s="77">
        <v>48.5</v>
      </c>
      <c r="F126">
        <v>0</v>
      </c>
      <c r="G126">
        <v>42</v>
      </c>
      <c r="H126">
        <v>30.149457266109692</v>
      </c>
    </row>
    <row r="127" spans="1:8" ht="15" customHeight="1">
      <c r="A127" s="75" t="s">
        <v>1574</v>
      </c>
      <c r="B127" s="22" t="s">
        <v>325</v>
      </c>
      <c r="C127" s="76" t="s">
        <v>325</v>
      </c>
      <c r="D127" s="76" t="s">
        <v>995</v>
      </c>
      <c r="E127" s="77">
        <v>48.5</v>
      </c>
      <c r="F127">
        <v>0</v>
      </c>
      <c r="G127">
        <v>42</v>
      </c>
      <c r="H127">
        <v>30.149457266109692</v>
      </c>
    </row>
    <row r="128" spans="1:8" ht="15" customHeight="1">
      <c r="A128" s="75" t="s">
        <v>1575</v>
      </c>
      <c r="B128" s="22" t="s">
        <v>57</v>
      </c>
      <c r="C128" s="76" t="s">
        <v>57</v>
      </c>
      <c r="D128" s="76" t="s">
        <v>1102</v>
      </c>
      <c r="E128" s="77">
        <v>15</v>
      </c>
      <c r="F128">
        <v>0</v>
      </c>
      <c r="G128">
        <v>0</v>
      </c>
      <c r="H128">
        <v>30.431399558446941</v>
      </c>
    </row>
    <row r="129" spans="1:8" ht="15" customHeight="1">
      <c r="A129" s="75" t="s">
        <v>1576</v>
      </c>
      <c r="B129" s="22" t="s">
        <v>58</v>
      </c>
      <c r="C129" s="76" t="s">
        <v>58</v>
      </c>
      <c r="D129" s="76" t="s">
        <v>1101</v>
      </c>
      <c r="E129" s="77">
        <v>82</v>
      </c>
      <c r="F129">
        <v>0</v>
      </c>
      <c r="G129">
        <v>10</v>
      </c>
      <c r="H129">
        <v>30.261761008747072</v>
      </c>
    </row>
    <row r="130" spans="1:8" ht="15" customHeight="1">
      <c r="A130" s="75" t="s">
        <v>1577</v>
      </c>
      <c r="B130" s="22" t="s">
        <v>59</v>
      </c>
      <c r="C130" s="76" t="s">
        <v>59</v>
      </c>
      <c r="D130" s="76" t="s">
        <v>1100</v>
      </c>
      <c r="E130" s="77">
        <v>90</v>
      </c>
      <c r="F130">
        <v>0</v>
      </c>
      <c r="G130">
        <v>10</v>
      </c>
      <c r="H130">
        <v>30.12803123489158</v>
      </c>
    </row>
    <row r="131" spans="1:8" ht="15" customHeight="1">
      <c r="A131" s="75" t="s">
        <v>1578</v>
      </c>
      <c r="B131" s="22" t="s">
        <v>353</v>
      </c>
      <c r="C131" s="76" t="s">
        <v>353</v>
      </c>
      <c r="D131" s="76" t="s">
        <v>1078</v>
      </c>
      <c r="E131" s="77">
        <v>24</v>
      </c>
      <c r="F131">
        <v>0</v>
      </c>
      <c r="G131">
        <v>20</v>
      </c>
      <c r="H131">
        <v>6.6240170598427284</v>
      </c>
    </row>
    <row r="132" spans="1:8" ht="15" customHeight="1">
      <c r="A132" s="75" t="s">
        <v>1579</v>
      </c>
      <c r="B132" s="22" t="s">
        <v>352</v>
      </c>
      <c r="C132" s="76" t="s">
        <v>352</v>
      </c>
      <c r="D132" s="76" t="s">
        <v>1077</v>
      </c>
      <c r="E132" s="77">
        <v>38</v>
      </c>
      <c r="F132">
        <v>0</v>
      </c>
      <c r="G132">
        <v>0</v>
      </c>
      <c r="H132">
        <v>63.461952079838255</v>
      </c>
    </row>
    <row r="133" spans="1:8" ht="15" customHeight="1">
      <c r="A133" s="75" t="s">
        <v>1580</v>
      </c>
      <c r="B133" s="22" t="s">
        <v>351</v>
      </c>
      <c r="C133" s="76" t="s">
        <v>351</v>
      </c>
      <c r="D133" s="76" t="s">
        <v>1076</v>
      </c>
      <c r="E133" s="77">
        <v>24</v>
      </c>
      <c r="F133">
        <v>0</v>
      </c>
      <c r="G133">
        <v>15</v>
      </c>
      <c r="H133">
        <v>14.041339985744813</v>
      </c>
    </row>
    <row r="134" spans="1:8" ht="15" customHeight="1">
      <c r="A134" s="75" t="s">
        <v>1581</v>
      </c>
      <c r="B134" s="22" t="s">
        <v>350</v>
      </c>
      <c r="C134" s="76" t="s">
        <v>350</v>
      </c>
      <c r="D134" s="76" t="s">
        <v>1075</v>
      </c>
      <c r="E134" s="77">
        <v>64</v>
      </c>
      <c r="F134">
        <v>0</v>
      </c>
      <c r="G134">
        <v>0</v>
      </c>
      <c r="H134">
        <v>14.041339985744841</v>
      </c>
    </row>
    <row r="135" spans="1:8" ht="15" customHeight="1">
      <c r="A135" s="75" t="s">
        <v>1582</v>
      </c>
      <c r="B135" s="22" t="s">
        <v>60</v>
      </c>
      <c r="C135" s="76" t="s">
        <v>60</v>
      </c>
      <c r="D135" s="76" t="s">
        <v>1304</v>
      </c>
      <c r="E135" s="77">
        <v>143</v>
      </c>
      <c r="F135">
        <v>0</v>
      </c>
      <c r="G135">
        <v>39</v>
      </c>
      <c r="H135">
        <v>31.263390564000304</v>
      </c>
    </row>
    <row r="136" spans="1:8" ht="15" customHeight="1">
      <c r="A136" s="75" t="s">
        <v>1583</v>
      </c>
      <c r="B136" s="22" t="s">
        <v>61</v>
      </c>
      <c r="C136" s="76" t="s">
        <v>61</v>
      </c>
      <c r="D136" s="76" t="s">
        <v>1305</v>
      </c>
      <c r="E136" s="77">
        <v>49.5</v>
      </c>
      <c r="F136">
        <v>0</v>
      </c>
      <c r="G136">
        <v>95</v>
      </c>
      <c r="H136">
        <v>30.997436446329061</v>
      </c>
    </row>
    <row r="137" spans="1:8" ht="15" customHeight="1">
      <c r="A137" s="75" t="s">
        <v>1584</v>
      </c>
      <c r="B137" s="22" t="s">
        <v>62</v>
      </c>
      <c r="C137" s="76" t="s">
        <v>62</v>
      </c>
      <c r="D137" s="76" t="s">
        <v>1306</v>
      </c>
      <c r="E137" s="77">
        <v>36.5</v>
      </c>
      <c r="F137">
        <v>0</v>
      </c>
      <c r="G137">
        <v>286</v>
      </c>
      <c r="H137">
        <v>31.531830144335117</v>
      </c>
    </row>
    <row r="138" spans="1:8" ht="15" customHeight="1">
      <c r="A138" s="75" t="s">
        <v>1585</v>
      </c>
      <c r="B138" s="22" t="s">
        <v>63</v>
      </c>
      <c r="C138" s="76" t="s">
        <v>63</v>
      </c>
      <c r="D138" s="76" t="s">
        <v>1307</v>
      </c>
      <c r="E138" s="77">
        <v>163</v>
      </c>
      <c r="F138">
        <v>0</v>
      </c>
      <c r="G138">
        <v>52</v>
      </c>
      <c r="H138">
        <v>30.879179248605396</v>
      </c>
    </row>
    <row r="139" spans="1:8" ht="15" customHeight="1">
      <c r="A139" s="75" t="s">
        <v>1586</v>
      </c>
      <c r="B139" s="22" t="s">
        <v>64</v>
      </c>
      <c r="C139" s="76" t="s">
        <v>64</v>
      </c>
      <c r="D139" s="76" t="s">
        <v>1308</v>
      </c>
      <c r="E139" s="77">
        <v>53.5</v>
      </c>
      <c r="F139">
        <v>0</v>
      </c>
      <c r="G139">
        <v>289</v>
      </c>
      <c r="H139">
        <v>30.815001913322249</v>
      </c>
    </row>
    <row r="140" spans="1:8" ht="15" customHeight="1">
      <c r="A140" s="75" t="s">
        <v>1587</v>
      </c>
      <c r="B140" s="22" t="s">
        <v>470</v>
      </c>
      <c r="C140" s="76" t="s">
        <v>470</v>
      </c>
      <c r="D140" s="76" t="s">
        <v>1066</v>
      </c>
      <c r="E140" s="77">
        <v>143</v>
      </c>
      <c r="F140">
        <v>0</v>
      </c>
      <c r="G140">
        <v>2</v>
      </c>
      <c r="H140">
        <v>31.025128695538541</v>
      </c>
    </row>
    <row r="141" spans="1:8" ht="15" customHeight="1">
      <c r="A141" s="75" t="s">
        <v>1588</v>
      </c>
      <c r="B141" s="22" t="s">
        <v>1064</v>
      </c>
      <c r="C141" s="76" t="s">
        <v>1064</v>
      </c>
      <c r="D141" s="76" t="s">
        <v>1065</v>
      </c>
      <c r="E141" s="77">
        <v>158</v>
      </c>
      <c r="F141">
        <v>0</v>
      </c>
      <c r="G141">
        <v>22</v>
      </c>
      <c r="H141">
        <v>30.282072230359802</v>
      </c>
    </row>
    <row r="142" spans="1:8" ht="15" customHeight="1">
      <c r="A142" s="75" t="s">
        <v>1589</v>
      </c>
      <c r="B142" s="22" t="s">
        <v>469</v>
      </c>
      <c r="C142" s="76" t="s">
        <v>469</v>
      </c>
      <c r="D142" s="76" t="s">
        <v>1063</v>
      </c>
      <c r="E142" s="77">
        <v>143</v>
      </c>
      <c r="F142">
        <v>0</v>
      </c>
      <c r="G142">
        <v>3</v>
      </c>
      <c r="H142">
        <v>31.025128695538541</v>
      </c>
    </row>
    <row r="143" spans="1:8" ht="15" customHeight="1">
      <c r="A143" s="75" t="s">
        <v>1590</v>
      </c>
      <c r="B143" s="22" t="s">
        <v>471</v>
      </c>
      <c r="C143" s="76" t="s">
        <v>471</v>
      </c>
      <c r="D143" s="76" t="s">
        <v>1061</v>
      </c>
      <c r="E143" s="77">
        <v>143</v>
      </c>
      <c r="F143">
        <v>0</v>
      </c>
      <c r="G143">
        <v>1</v>
      </c>
      <c r="H143">
        <v>31.025128695538541</v>
      </c>
    </row>
    <row r="144" spans="1:8" ht="15" customHeight="1">
      <c r="A144" s="75" t="s">
        <v>1591</v>
      </c>
      <c r="B144" s="22" t="s">
        <v>472</v>
      </c>
      <c r="C144" s="76" t="s">
        <v>472</v>
      </c>
      <c r="D144" s="76" t="s">
        <v>1060</v>
      </c>
      <c r="E144" s="77">
        <v>155</v>
      </c>
      <c r="F144">
        <v>0</v>
      </c>
      <c r="G144">
        <v>4</v>
      </c>
      <c r="H144">
        <v>30.982925023641343</v>
      </c>
    </row>
    <row r="145" spans="1:8" ht="15" customHeight="1">
      <c r="A145" s="75" t="s">
        <v>1592</v>
      </c>
      <c r="B145" s="22" t="s">
        <v>468</v>
      </c>
      <c r="C145" s="76" t="s">
        <v>468</v>
      </c>
      <c r="D145" s="76" t="s">
        <v>1062</v>
      </c>
      <c r="E145" s="77">
        <v>159</v>
      </c>
      <c r="F145">
        <v>0</v>
      </c>
      <c r="G145">
        <v>3</v>
      </c>
      <c r="H145">
        <v>31.106642307767174</v>
      </c>
    </row>
    <row r="146" spans="1:8" ht="15" customHeight="1">
      <c r="A146" s="75" t="s">
        <v>1593</v>
      </c>
      <c r="B146" s="22" t="s">
        <v>65</v>
      </c>
      <c r="C146" s="76" t="s">
        <v>65</v>
      </c>
      <c r="D146" s="76" t="s">
        <v>1059</v>
      </c>
      <c r="E146" s="77">
        <v>44</v>
      </c>
      <c r="F146">
        <v>0</v>
      </c>
      <c r="G146">
        <v>171</v>
      </c>
      <c r="H146">
        <v>31.494207530733007</v>
      </c>
    </row>
    <row r="147" spans="1:8" ht="15" customHeight="1">
      <c r="A147" s="75" t="s">
        <v>1594</v>
      </c>
      <c r="B147" s="22" t="s">
        <v>66</v>
      </c>
      <c r="C147" s="76" t="s">
        <v>66</v>
      </c>
      <c r="D147" s="76" t="s">
        <v>1058</v>
      </c>
      <c r="E147" s="77">
        <v>104</v>
      </c>
      <c r="F147">
        <v>0</v>
      </c>
      <c r="G147">
        <v>525</v>
      </c>
      <c r="H147">
        <v>31.275605385722059</v>
      </c>
    </row>
    <row r="148" spans="1:8" ht="15" customHeight="1">
      <c r="A148" s="75" t="s">
        <v>1595</v>
      </c>
      <c r="B148" s="22" t="s">
        <v>292</v>
      </c>
      <c r="C148" s="76" t="s">
        <v>292</v>
      </c>
      <c r="D148" s="76" t="s">
        <v>931</v>
      </c>
      <c r="E148" s="77">
        <v>29</v>
      </c>
      <c r="F148">
        <v>0</v>
      </c>
      <c r="G148">
        <v>20</v>
      </c>
      <c r="H148">
        <v>61.046692434137441</v>
      </c>
    </row>
    <row r="149" spans="1:8" ht="15" customHeight="1">
      <c r="A149" s="75" t="s">
        <v>1596</v>
      </c>
      <c r="B149" s="22" t="s">
        <v>291</v>
      </c>
      <c r="C149" s="76" t="s">
        <v>291</v>
      </c>
      <c r="D149" s="76" t="s">
        <v>930</v>
      </c>
      <c r="E149" s="77">
        <v>29</v>
      </c>
      <c r="F149">
        <v>0</v>
      </c>
      <c r="G149">
        <v>32</v>
      </c>
      <c r="H149">
        <v>61.046692434137441</v>
      </c>
    </row>
    <row r="150" spans="1:8" ht="15" customHeight="1">
      <c r="A150" s="75" t="s">
        <v>1597</v>
      </c>
      <c r="B150" s="22" t="s">
        <v>290</v>
      </c>
      <c r="C150" s="76" t="s">
        <v>290</v>
      </c>
      <c r="D150" s="76" t="s">
        <v>929</v>
      </c>
      <c r="E150" s="77">
        <v>29</v>
      </c>
      <c r="F150">
        <v>0</v>
      </c>
      <c r="G150">
        <v>22</v>
      </c>
      <c r="H150">
        <v>61.046692434137441</v>
      </c>
    </row>
    <row r="151" spans="1:8" ht="15" customHeight="1">
      <c r="A151" s="75" t="s">
        <v>1598</v>
      </c>
      <c r="B151" s="22" t="s">
        <v>289</v>
      </c>
      <c r="C151" s="76" t="s">
        <v>289</v>
      </c>
      <c r="D151" s="76" t="s">
        <v>928</v>
      </c>
      <c r="E151" s="77">
        <v>29</v>
      </c>
      <c r="F151">
        <v>0</v>
      </c>
      <c r="G151">
        <v>10</v>
      </c>
      <c r="H151">
        <v>61.046692434137441</v>
      </c>
    </row>
    <row r="152" spans="1:8" ht="15" customHeight="1">
      <c r="A152" s="75" t="s">
        <v>1599</v>
      </c>
      <c r="B152" s="22" t="s">
        <v>773</v>
      </c>
      <c r="C152" s="76" t="s">
        <v>773</v>
      </c>
      <c r="D152" s="76" t="s">
        <v>1258</v>
      </c>
      <c r="E152" s="77">
        <v>5.5</v>
      </c>
      <c r="F152">
        <v>0</v>
      </c>
      <c r="G152">
        <v>21</v>
      </c>
      <c r="H152">
        <v>34.266268094076281</v>
      </c>
    </row>
    <row r="153" spans="1:8" ht="15" customHeight="1">
      <c r="A153" s="75" t="s">
        <v>1600</v>
      </c>
      <c r="B153" s="22" t="s">
        <v>476</v>
      </c>
      <c r="C153" s="76" t="s">
        <v>476</v>
      </c>
      <c r="D153" s="76" t="s">
        <v>1257</v>
      </c>
      <c r="E153" s="77">
        <v>6</v>
      </c>
      <c r="F153">
        <v>0</v>
      </c>
      <c r="G153">
        <v>1</v>
      </c>
      <c r="H153">
        <v>33.280021324803414</v>
      </c>
    </row>
    <row r="154" spans="1:8" ht="15" customHeight="1">
      <c r="A154" s="75" t="s">
        <v>1601</v>
      </c>
      <c r="B154" s="22" t="s">
        <v>67</v>
      </c>
      <c r="C154" s="76" t="s">
        <v>67</v>
      </c>
      <c r="D154" s="76" t="s">
        <v>1017</v>
      </c>
      <c r="E154" s="77">
        <v>12</v>
      </c>
      <c r="F154">
        <v>0</v>
      </c>
      <c r="G154">
        <v>71</v>
      </c>
      <c r="H154">
        <v>33.280021324803414</v>
      </c>
    </row>
    <row r="155" spans="1:8" ht="15" customHeight="1">
      <c r="A155" s="75" t="s">
        <v>1602</v>
      </c>
      <c r="B155" s="22" t="s">
        <v>68</v>
      </c>
      <c r="C155" s="76" t="s">
        <v>68</v>
      </c>
      <c r="D155" s="76" t="s">
        <v>1309</v>
      </c>
      <c r="E155" s="77">
        <v>9</v>
      </c>
      <c r="F155">
        <v>0</v>
      </c>
      <c r="G155">
        <v>484</v>
      </c>
      <c r="H155">
        <v>36.309112718548931</v>
      </c>
    </row>
    <row r="156" spans="1:8" ht="15" customHeight="1">
      <c r="A156" s="75" t="s">
        <v>1603</v>
      </c>
      <c r="B156" s="22" t="s">
        <v>69</v>
      </c>
      <c r="C156" s="76" t="s">
        <v>69</v>
      </c>
      <c r="D156" s="76" t="s">
        <v>1310</v>
      </c>
      <c r="E156" s="77" t="e">
        <v>#N/A</v>
      </c>
      <c r="F156">
        <v>0</v>
      </c>
      <c r="G156">
        <v>24</v>
      </c>
      <c r="H156" t="e">
        <v>#N/A</v>
      </c>
    </row>
    <row r="157" spans="1:8" ht="15" customHeight="1">
      <c r="A157" s="75" t="s">
        <v>1604</v>
      </c>
      <c r="B157" s="22" t="s">
        <v>490</v>
      </c>
      <c r="C157" s="76" t="s">
        <v>490</v>
      </c>
      <c r="D157" s="76" t="s">
        <v>899</v>
      </c>
      <c r="E157" s="77">
        <v>207</v>
      </c>
      <c r="F157">
        <v>0</v>
      </c>
      <c r="G157">
        <v>0</v>
      </c>
      <c r="H157">
        <v>30.237497223010962</v>
      </c>
    </row>
    <row r="158" spans="1:8" ht="15" customHeight="1">
      <c r="A158" s="75" t="s">
        <v>1605</v>
      </c>
      <c r="B158" s="22" t="s">
        <v>495</v>
      </c>
      <c r="C158" s="76" t="s">
        <v>495</v>
      </c>
      <c r="D158" s="76" t="s">
        <v>898</v>
      </c>
      <c r="E158" s="77">
        <v>237</v>
      </c>
      <c r="F158">
        <v>0</v>
      </c>
      <c r="G158">
        <v>0</v>
      </c>
      <c r="H158">
        <v>30.191140386436643</v>
      </c>
    </row>
    <row r="159" spans="1:8" ht="15" customHeight="1">
      <c r="A159" s="75" t="s">
        <v>1606</v>
      </c>
      <c r="B159" s="22" t="s">
        <v>489</v>
      </c>
      <c r="C159" s="76" t="s">
        <v>489</v>
      </c>
      <c r="D159" s="76" t="s">
        <v>897</v>
      </c>
      <c r="E159" s="77">
        <v>318</v>
      </c>
      <c r="F159">
        <v>0</v>
      </c>
      <c r="G159">
        <v>1</v>
      </c>
      <c r="H159">
        <v>30.009345954869588</v>
      </c>
    </row>
    <row r="160" spans="1:8" ht="15" customHeight="1">
      <c r="A160" s="75" t="s">
        <v>1607</v>
      </c>
      <c r="B160" s="22" t="s">
        <v>70</v>
      </c>
      <c r="C160" s="76" t="s">
        <v>70</v>
      </c>
      <c r="D160" s="76" t="s">
        <v>921</v>
      </c>
      <c r="E160" s="77">
        <v>4</v>
      </c>
      <c r="F160">
        <v>0</v>
      </c>
      <c r="G160">
        <v>36</v>
      </c>
      <c r="H160">
        <v>43.775643284577569</v>
      </c>
    </row>
    <row r="161" spans="1:8" ht="15" customHeight="1">
      <c r="A161" s="75" t="s">
        <v>1608</v>
      </c>
      <c r="B161" s="22" t="s">
        <v>71</v>
      </c>
      <c r="C161" s="76" t="s">
        <v>71</v>
      </c>
      <c r="D161" s="76" t="s">
        <v>920</v>
      </c>
      <c r="E161" s="77">
        <v>6</v>
      </c>
      <c r="F161">
        <v>0</v>
      </c>
      <c r="G161">
        <v>47</v>
      </c>
      <c r="H161">
        <v>38.640798881556947</v>
      </c>
    </row>
    <row r="162" spans="1:8" ht="15" customHeight="1">
      <c r="A162" s="75" t="s">
        <v>390</v>
      </c>
      <c r="B162" s="22" t="s">
        <v>491</v>
      </c>
      <c r="C162" s="76" t="s">
        <v>491</v>
      </c>
      <c r="D162" s="76" t="s">
        <v>907</v>
      </c>
      <c r="E162" s="77">
        <v>43</v>
      </c>
      <c r="F162">
        <v>0</v>
      </c>
      <c r="G162">
        <v>1</v>
      </c>
      <c r="H162">
        <v>30.123763525794033</v>
      </c>
    </row>
    <row r="163" spans="1:8" ht="15" customHeight="1">
      <c r="A163" s="75" t="s">
        <v>390</v>
      </c>
      <c r="B163" s="22" t="s">
        <v>491</v>
      </c>
      <c r="C163" s="76" t="s">
        <v>491</v>
      </c>
      <c r="D163" s="76" t="s">
        <v>907</v>
      </c>
      <c r="E163" s="77">
        <v>43</v>
      </c>
      <c r="F163">
        <v>0</v>
      </c>
      <c r="G163">
        <v>1</v>
      </c>
      <c r="H163">
        <v>30.123763525794033</v>
      </c>
    </row>
    <row r="164" spans="1:8" ht="15" customHeight="1">
      <c r="A164" s="75" t="s">
        <v>1609</v>
      </c>
      <c r="B164" s="22" t="s">
        <v>492</v>
      </c>
      <c r="C164" s="76" t="s">
        <v>492</v>
      </c>
      <c r="D164" s="76" t="s">
        <v>906</v>
      </c>
      <c r="E164" s="77">
        <v>72</v>
      </c>
      <c r="F164">
        <v>0</v>
      </c>
      <c r="G164">
        <v>4</v>
      </c>
      <c r="H164">
        <v>30.97629384528031</v>
      </c>
    </row>
    <row r="165" spans="1:8" ht="15" customHeight="1">
      <c r="A165" s="75" t="s">
        <v>1609</v>
      </c>
      <c r="B165" s="22" t="s">
        <v>492</v>
      </c>
      <c r="C165" s="76" t="s">
        <v>492</v>
      </c>
      <c r="D165" s="76" t="s">
        <v>906</v>
      </c>
      <c r="E165" s="77">
        <v>72</v>
      </c>
      <c r="F165">
        <v>0</v>
      </c>
      <c r="G165">
        <v>4</v>
      </c>
      <c r="H165">
        <v>30.97629384528031</v>
      </c>
    </row>
    <row r="166" spans="1:8" ht="15" customHeight="1">
      <c r="A166" s="75" t="s">
        <v>1610</v>
      </c>
      <c r="B166" s="22" t="s">
        <v>488</v>
      </c>
      <c r="C166" s="76" t="s">
        <v>488</v>
      </c>
      <c r="D166" s="76" t="s">
        <v>903</v>
      </c>
      <c r="E166" s="77">
        <v>129</v>
      </c>
      <c r="F166">
        <v>0</v>
      </c>
      <c r="G166">
        <v>16</v>
      </c>
      <c r="H166">
        <v>30.294558866678386</v>
      </c>
    </row>
    <row r="167" spans="1:8" ht="15" customHeight="1">
      <c r="A167" s="75" t="s">
        <v>1611</v>
      </c>
      <c r="B167" s="22" t="s">
        <v>487</v>
      </c>
      <c r="C167" s="76" t="s">
        <v>487</v>
      </c>
      <c r="D167" s="76" t="s">
        <v>902</v>
      </c>
      <c r="E167" s="77">
        <v>57</v>
      </c>
      <c r="F167">
        <v>0</v>
      </c>
      <c r="G167">
        <v>21</v>
      </c>
      <c r="H167">
        <v>30.288863315425061</v>
      </c>
    </row>
    <row r="168" spans="1:8" ht="15" customHeight="1">
      <c r="A168" s="75" t="s">
        <v>1612</v>
      </c>
      <c r="B168" s="22" t="s">
        <v>498</v>
      </c>
      <c r="C168" s="76" t="s">
        <v>498</v>
      </c>
      <c r="D168" s="76" t="s">
        <v>1225</v>
      </c>
      <c r="E168" s="77">
        <v>26.5</v>
      </c>
      <c r="F168">
        <v>0</v>
      </c>
      <c r="G168">
        <v>20</v>
      </c>
      <c r="H168">
        <v>31.422256149199967</v>
      </c>
    </row>
    <row r="169" spans="1:8" ht="15" customHeight="1">
      <c r="A169" s="75" t="s">
        <v>1613</v>
      </c>
      <c r="B169" s="22" t="s">
        <v>494</v>
      </c>
      <c r="C169" s="76" t="s">
        <v>494</v>
      </c>
      <c r="D169" s="76" t="s">
        <v>905</v>
      </c>
      <c r="E169" s="77">
        <v>21</v>
      </c>
      <c r="F169">
        <v>0</v>
      </c>
      <c r="G169">
        <v>39</v>
      </c>
      <c r="H169">
        <v>33.590460108293172</v>
      </c>
    </row>
    <row r="170" spans="1:8" ht="15" customHeight="1">
      <c r="A170" s="75" t="s">
        <v>392</v>
      </c>
      <c r="B170" s="22" t="s">
        <v>486</v>
      </c>
      <c r="C170" s="76" t="s">
        <v>486</v>
      </c>
      <c r="D170" s="76" t="s">
        <v>901</v>
      </c>
      <c r="E170" s="77">
        <v>75.5</v>
      </c>
      <c r="F170">
        <v>0</v>
      </c>
      <c r="G170">
        <v>35</v>
      </c>
      <c r="H170">
        <v>30.14684379782426</v>
      </c>
    </row>
    <row r="171" spans="1:8" ht="15" customHeight="1">
      <c r="A171" s="75" t="s">
        <v>391</v>
      </c>
      <c r="B171" s="22" t="s">
        <v>485</v>
      </c>
      <c r="C171" s="76" t="s">
        <v>485</v>
      </c>
      <c r="D171" s="76" t="s">
        <v>900</v>
      </c>
      <c r="E171" s="77">
        <v>51.5</v>
      </c>
      <c r="F171">
        <v>0</v>
      </c>
      <c r="G171">
        <v>46</v>
      </c>
      <c r="H171">
        <v>30.676140635099728</v>
      </c>
    </row>
    <row r="172" spans="1:8" ht="15" customHeight="1">
      <c r="A172" s="75" t="s">
        <v>1614</v>
      </c>
      <c r="B172" s="22" t="s">
        <v>493</v>
      </c>
      <c r="C172" s="76" t="s">
        <v>493</v>
      </c>
      <c r="D172" s="76" t="s">
        <v>904</v>
      </c>
      <c r="E172" s="77">
        <v>63</v>
      </c>
      <c r="F172">
        <v>0</v>
      </c>
      <c r="G172">
        <v>6</v>
      </c>
      <c r="H172">
        <v>30.588245210045272</v>
      </c>
    </row>
    <row r="173" spans="1:8" ht="15" customHeight="1">
      <c r="A173" s="75" t="s">
        <v>1615</v>
      </c>
      <c r="B173" s="22" t="s">
        <v>49</v>
      </c>
      <c r="C173" s="76" t="s">
        <v>49</v>
      </c>
      <c r="D173" s="76" t="s">
        <v>801</v>
      </c>
      <c r="E173" s="77">
        <v>8</v>
      </c>
      <c r="F173">
        <v>0</v>
      </c>
      <c r="G173">
        <v>16</v>
      </c>
      <c r="H173">
        <v>33.280021324803414</v>
      </c>
    </row>
    <row r="174" spans="1:8" ht="15" customHeight="1">
      <c r="A174" s="75" t="s">
        <v>1616</v>
      </c>
      <c r="B174" s="22" t="s">
        <v>14</v>
      </c>
      <c r="C174" s="76" t="s">
        <v>14</v>
      </c>
      <c r="D174" s="76" t="s">
        <v>800</v>
      </c>
      <c r="E174" s="77">
        <v>10</v>
      </c>
      <c r="F174">
        <v>0</v>
      </c>
      <c r="G174">
        <v>10</v>
      </c>
      <c r="H174">
        <v>33.280021324803414</v>
      </c>
    </row>
    <row r="175" spans="1:8" ht="15" customHeight="1">
      <c r="A175" s="75" t="s">
        <v>1617</v>
      </c>
      <c r="B175" s="22" t="s">
        <v>13</v>
      </c>
      <c r="C175" s="76" t="s">
        <v>13</v>
      </c>
      <c r="D175" s="76" t="s">
        <v>799</v>
      </c>
      <c r="E175" s="77">
        <v>12</v>
      </c>
      <c r="F175">
        <v>0</v>
      </c>
      <c r="G175">
        <v>10</v>
      </c>
      <c r="H175">
        <v>33.280021324803414</v>
      </c>
    </row>
    <row r="176" spans="1:8" ht="15" customHeight="1">
      <c r="A176" s="75" t="s">
        <v>1618</v>
      </c>
      <c r="B176" s="22" t="s">
        <v>12</v>
      </c>
      <c r="C176" s="76" t="s">
        <v>12</v>
      </c>
      <c r="D176" s="76" t="s">
        <v>798</v>
      </c>
      <c r="E176" s="77">
        <v>10</v>
      </c>
      <c r="F176">
        <v>0</v>
      </c>
      <c r="G176">
        <v>16</v>
      </c>
      <c r="H176">
        <v>33.280021324803414</v>
      </c>
    </row>
    <row r="177" spans="1:8" ht="15" customHeight="1">
      <c r="A177" s="75" t="s">
        <v>1619</v>
      </c>
      <c r="B177" s="22" t="s">
        <v>11</v>
      </c>
      <c r="C177" s="76" t="s">
        <v>11</v>
      </c>
      <c r="D177" s="76" t="s">
        <v>797</v>
      </c>
      <c r="E177" s="77">
        <v>8</v>
      </c>
      <c r="F177">
        <v>0</v>
      </c>
      <c r="G177">
        <v>4</v>
      </c>
      <c r="H177">
        <v>33.280021324803414</v>
      </c>
    </row>
    <row r="178" spans="1:8" ht="15" customHeight="1">
      <c r="A178" s="75" t="s">
        <v>1620</v>
      </c>
      <c r="B178" s="22" t="s">
        <v>738</v>
      </c>
      <c r="C178" s="76" t="s">
        <v>738</v>
      </c>
      <c r="D178" s="76" t="s">
        <v>796</v>
      </c>
      <c r="E178" s="77">
        <v>20</v>
      </c>
      <c r="F178">
        <v>0</v>
      </c>
      <c r="G178">
        <v>0</v>
      </c>
      <c r="H178">
        <v>34.035984276120701</v>
      </c>
    </row>
    <row r="179" spans="1:8" ht="15" customHeight="1">
      <c r="A179" s="75" t="s">
        <v>1621</v>
      </c>
      <c r="B179" s="22" t="s">
        <v>10</v>
      </c>
      <c r="C179" s="76" t="s">
        <v>10</v>
      </c>
      <c r="D179" s="76" t="s">
        <v>795</v>
      </c>
      <c r="E179" s="77">
        <v>60</v>
      </c>
      <c r="F179">
        <v>0</v>
      </c>
      <c r="G179">
        <v>0</v>
      </c>
      <c r="H179">
        <v>31.129497564741627</v>
      </c>
    </row>
    <row r="180" spans="1:8" ht="15" customHeight="1">
      <c r="A180" s="75" t="s">
        <v>1622</v>
      </c>
      <c r="B180" s="22" t="s">
        <v>9</v>
      </c>
      <c r="C180" s="76" t="s">
        <v>9</v>
      </c>
      <c r="D180" s="76" t="s">
        <v>794</v>
      </c>
      <c r="E180" s="77">
        <v>89</v>
      </c>
      <c r="F180">
        <v>0</v>
      </c>
      <c r="G180">
        <v>3</v>
      </c>
      <c r="H180">
        <v>30.236296639300662</v>
      </c>
    </row>
    <row r="181" spans="1:8" ht="15" customHeight="1">
      <c r="A181" s="75" t="s">
        <v>1623</v>
      </c>
      <c r="B181" s="22" t="s">
        <v>739</v>
      </c>
      <c r="C181" s="76" t="s">
        <v>739</v>
      </c>
      <c r="D181" s="76" t="s">
        <v>793</v>
      </c>
      <c r="E181" s="77">
        <v>28</v>
      </c>
      <c r="F181">
        <v>0</v>
      </c>
      <c r="G181">
        <v>0</v>
      </c>
      <c r="H181">
        <v>30.886665161843951</v>
      </c>
    </row>
    <row r="182" spans="1:8" ht="15" customHeight="1">
      <c r="A182" s="75" t="s">
        <v>1624</v>
      </c>
      <c r="B182" s="22" t="s">
        <v>18</v>
      </c>
      <c r="C182" s="76" t="s">
        <v>18</v>
      </c>
      <c r="D182" s="76" t="s">
        <v>809</v>
      </c>
      <c r="E182" s="77">
        <v>21</v>
      </c>
      <c r="F182">
        <v>0</v>
      </c>
      <c r="G182">
        <v>6</v>
      </c>
      <c r="H182">
        <v>60.633634516808542</v>
      </c>
    </row>
    <row r="183" spans="1:8" ht="15" customHeight="1">
      <c r="A183" s="75" t="s">
        <v>1625</v>
      </c>
      <c r="B183" s="22" t="s">
        <v>34</v>
      </c>
      <c r="C183" s="76" t="s">
        <v>34</v>
      </c>
      <c r="D183" s="76" t="s">
        <v>815</v>
      </c>
      <c r="E183" s="77">
        <v>44.5</v>
      </c>
      <c r="F183">
        <v>0</v>
      </c>
      <c r="G183">
        <v>14</v>
      </c>
      <c r="H183">
        <v>59.331639505527392</v>
      </c>
    </row>
    <row r="184" spans="1:8" ht="15" customHeight="1">
      <c r="A184" s="75" t="s">
        <v>1626</v>
      </c>
      <c r="B184" s="22" t="s">
        <v>33</v>
      </c>
      <c r="C184" s="76" t="s">
        <v>33</v>
      </c>
      <c r="D184" s="76" t="s">
        <v>814</v>
      </c>
      <c r="E184" s="77">
        <v>49</v>
      </c>
      <c r="F184">
        <v>0</v>
      </c>
      <c r="G184">
        <v>18</v>
      </c>
      <c r="H184">
        <v>58.574228946080211</v>
      </c>
    </row>
    <row r="185" spans="1:8" ht="15" customHeight="1">
      <c r="A185" s="75" t="s">
        <v>1627</v>
      </c>
      <c r="B185" s="22" t="s">
        <v>20</v>
      </c>
      <c r="C185" s="76" t="s">
        <v>20</v>
      </c>
      <c r="D185" s="76" t="s">
        <v>813</v>
      </c>
      <c r="E185" s="77">
        <v>25</v>
      </c>
      <c r="F185">
        <v>0</v>
      </c>
      <c r="G185">
        <v>13</v>
      </c>
      <c r="H185">
        <v>61.747598695149776</v>
      </c>
    </row>
    <row r="186" spans="1:8" ht="15" customHeight="1">
      <c r="A186" s="75" t="s">
        <v>1628</v>
      </c>
      <c r="B186" s="22" t="s">
        <v>740</v>
      </c>
      <c r="C186" s="76" t="s">
        <v>740</v>
      </c>
      <c r="D186" s="76" t="s">
        <v>816</v>
      </c>
      <c r="E186" s="77">
        <v>31</v>
      </c>
      <c r="F186">
        <v>0</v>
      </c>
      <c r="G186">
        <v>0</v>
      </c>
      <c r="H186">
        <v>58.910794656496392</v>
      </c>
    </row>
    <row r="187" spans="1:8" ht="15" customHeight="1">
      <c r="A187" s="75" t="s">
        <v>1629</v>
      </c>
      <c r="B187" s="22" t="s">
        <v>52</v>
      </c>
      <c r="C187" s="76" t="s">
        <v>52</v>
      </c>
      <c r="D187" s="76" t="s">
        <v>817</v>
      </c>
      <c r="E187" s="77">
        <v>51</v>
      </c>
      <c r="F187">
        <v>0</v>
      </c>
      <c r="G187">
        <v>1</v>
      </c>
      <c r="H187">
        <v>58.963542740060205</v>
      </c>
    </row>
    <row r="188" spans="1:8" ht="15" customHeight="1">
      <c r="A188" s="75" t="s">
        <v>1630</v>
      </c>
      <c r="B188" s="22" t="s">
        <v>482</v>
      </c>
      <c r="C188" s="76" t="s">
        <v>482</v>
      </c>
      <c r="D188" s="76" t="s">
        <v>812</v>
      </c>
      <c r="E188" s="77">
        <v>32</v>
      </c>
      <c r="F188">
        <v>0</v>
      </c>
      <c r="G188">
        <v>0</v>
      </c>
      <c r="H188">
        <v>60.747801989812643</v>
      </c>
    </row>
    <row r="189" spans="1:8" ht="15" customHeight="1">
      <c r="A189" s="75" t="s">
        <v>1631</v>
      </c>
      <c r="B189" s="22" t="s">
        <v>31</v>
      </c>
      <c r="C189" s="76" t="s">
        <v>31</v>
      </c>
      <c r="D189" s="76" t="s">
        <v>808</v>
      </c>
      <c r="E189" s="77">
        <v>120</v>
      </c>
      <c r="F189">
        <v>0</v>
      </c>
      <c r="G189">
        <v>0</v>
      </c>
      <c r="H189">
        <v>29.944772172379004</v>
      </c>
    </row>
    <row r="190" spans="1:8" ht="15" customHeight="1">
      <c r="A190" s="75" t="s">
        <v>1632</v>
      </c>
      <c r="B190" s="22" t="s">
        <v>29</v>
      </c>
      <c r="C190" s="76" t="s">
        <v>29</v>
      </c>
      <c r="D190" s="76" t="s">
        <v>807</v>
      </c>
      <c r="E190" s="77">
        <v>175</v>
      </c>
      <c r="F190">
        <v>0</v>
      </c>
      <c r="G190">
        <v>0</v>
      </c>
      <c r="H190">
        <v>29.73347868464711</v>
      </c>
    </row>
    <row r="191" spans="1:8" ht="15" customHeight="1">
      <c r="A191" s="75" t="s">
        <v>1633</v>
      </c>
      <c r="B191" s="22" t="s">
        <v>1176</v>
      </c>
      <c r="C191" s="76" t="s">
        <v>1176</v>
      </c>
      <c r="D191" s="76" t="s">
        <v>2431</v>
      </c>
      <c r="E191" s="77">
        <v>53</v>
      </c>
      <c r="F191" t="e">
        <v>#N/A</v>
      </c>
      <c r="G191" t="e">
        <v>#N/A</v>
      </c>
      <c r="H191">
        <v>30.811872781751504</v>
      </c>
    </row>
    <row r="192" spans="1:8" ht="15" customHeight="1">
      <c r="A192" s="75" t="s">
        <v>1634</v>
      </c>
      <c r="B192" s="22" t="s">
        <v>586</v>
      </c>
      <c r="C192" s="76" t="s">
        <v>586</v>
      </c>
      <c r="D192" s="76" t="s">
        <v>2432</v>
      </c>
      <c r="E192" s="77">
        <v>136.5</v>
      </c>
      <c r="F192" t="e">
        <v>#N/A</v>
      </c>
      <c r="G192" t="e">
        <v>#N/A</v>
      </c>
      <c r="H192">
        <v>30.133926400827363</v>
      </c>
    </row>
    <row r="193" spans="1:8" ht="15" customHeight="1">
      <c r="A193" s="75" t="s">
        <v>1635</v>
      </c>
      <c r="B193" s="22" t="s">
        <v>588</v>
      </c>
      <c r="C193" s="76" t="s">
        <v>588</v>
      </c>
      <c r="D193" s="76" t="s">
        <v>2433</v>
      </c>
      <c r="E193" s="77">
        <v>155.5</v>
      </c>
      <c r="F193" t="e">
        <v>#N/A</v>
      </c>
      <c r="G193" t="e">
        <v>#N/A</v>
      </c>
      <c r="H193">
        <v>30.346184377402096</v>
      </c>
    </row>
    <row r="194" spans="1:8" ht="15" customHeight="1">
      <c r="A194" s="75" t="s">
        <v>1636</v>
      </c>
      <c r="B194" s="22" t="s">
        <v>1177</v>
      </c>
      <c r="C194" s="76" t="s">
        <v>1177</v>
      </c>
      <c r="D194" s="76" t="s">
        <v>2434</v>
      </c>
      <c r="E194" s="77">
        <v>69</v>
      </c>
      <c r="F194" t="e">
        <v>#N/A</v>
      </c>
      <c r="G194" t="e">
        <v>#N/A</v>
      </c>
      <c r="H194">
        <v>31.376021020163364</v>
      </c>
    </row>
    <row r="195" spans="1:8" ht="15" customHeight="1">
      <c r="A195" s="75" t="s">
        <v>1637</v>
      </c>
      <c r="B195" s="22" t="s">
        <v>409</v>
      </c>
      <c r="C195" s="76" t="s">
        <v>409</v>
      </c>
      <c r="D195" s="76" t="s">
        <v>908</v>
      </c>
      <c r="E195" s="77">
        <v>68.5</v>
      </c>
      <c r="F195">
        <v>0</v>
      </c>
      <c r="G195">
        <v>0</v>
      </c>
      <c r="H195">
        <v>30.424020867843325</v>
      </c>
    </row>
    <row r="196" spans="1:8" ht="15" customHeight="1">
      <c r="A196" s="75" t="s">
        <v>1638</v>
      </c>
      <c r="B196" s="22" t="s">
        <v>610</v>
      </c>
      <c r="C196" s="76" t="s">
        <v>610</v>
      </c>
      <c r="D196" s="76" t="s">
        <v>909</v>
      </c>
      <c r="E196" s="77">
        <v>98</v>
      </c>
      <c r="F196">
        <v>0</v>
      </c>
      <c r="G196">
        <v>0</v>
      </c>
      <c r="H196">
        <v>30.614420898307344</v>
      </c>
    </row>
    <row r="197" spans="1:8" ht="15" customHeight="1">
      <c r="A197" s="75" t="s">
        <v>1639</v>
      </c>
      <c r="B197" s="22" t="s">
        <v>72</v>
      </c>
      <c r="C197" s="76" t="s">
        <v>72</v>
      </c>
      <c r="D197" s="76" t="s">
        <v>973</v>
      </c>
      <c r="E197" s="77">
        <v>8</v>
      </c>
      <c r="F197">
        <v>0</v>
      </c>
      <c r="G197">
        <v>158</v>
      </c>
      <c r="H197">
        <v>33.280021324803414</v>
      </c>
    </row>
    <row r="198" spans="1:8" ht="15" customHeight="1">
      <c r="A198" s="75" t="s">
        <v>1640</v>
      </c>
      <c r="B198" s="22" t="s">
        <v>772</v>
      </c>
      <c r="C198" s="76" t="s">
        <v>772</v>
      </c>
      <c r="D198" s="76" t="s">
        <v>1231</v>
      </c>
      <c r="E198" s="77">
        <v>39</v>
      </c>
      <c r="F198">
        <v>0</v>
      </c>
      <c r="G198">
        <v>9</v>
      </c>
      <c r="H198">
        <v>31.260627062306384</v>
      </c>
    </row>
    <row r="199" spans="1:8" ht="15" customHeight="1">
      <c r="A199" s="75" t="s">
        <v>1641</v>
      </c>
      <c r="B199" s="22" t="s">
        <v>73</v>
      </c>
      <c r="C199" s="76" t="s">
        <v>73</v>
      </c>
      <c r="D199" s="76" t="s">
        <v>1230</v>
      </c>
      <c r="E199" s="77">
        <v>39</v>
      </c>
      <c r="F199">
        <v>0</v>
      </c>
      <c r="G199">
        <v>4</v>
      </c>
      <c r="H199">
        <v>31.260627062306384</v>
      </c>
    </row>
    <row r="200" spans="1:8" ht="15" customHeight="1">
      <c r="A200" s="75" t="s">
        <v>1642</v>
      </c>
      <c r="B200" s="22" t="s">
        <v>74</v>
      </c>
      <c r="C200" s="76" t="s">
        <v>74</v>
      </c>
      <c r="D200" s="76" t="s">
        <v>1229</v>
      </c>
      <c r="E200" s="77">
        <v>39</v>
      </c>
      <c r="F200">
        <v>0</v>
      </c>
      <c r="G200">
        <v>10</v>
      </c>
      <c r="H200">
        <v>31.260627062306384</v>
      </c>
    </row>
    <row r="201" spans="1:8" ht="15" customHeight="1">
      <c r="A201" s="75" t="s">
        <v>1643</v>
      </c>
      <c r="B201" s="22" t="s">
        <v>1644</v>
      </c>
      <c r="C201" s="76" t="s">
        <v>1644</v>
      </c>
      <c r="D201" s="76" t="s">
        <v>2435</v>
      </c>
      <c r="E201" s="77">
        <v>649</v>
      </c>
      <c r="F201" t="e">
        <v>#N/A</v>
      </c>
      <c r="G201" t="e">
        <v>#N/A</v>
      </c>
      <c r="H201">
        <v>29.053526496211362</v>
      </c>
    </row>
    <row r="202" spans="1:8" ht="15" customHeight="1">
      <c r="A202" s="75" t="s">
        <v>1645</v>
      </c>
      <c r="B202" s="22" t="s">
        <v>1646</v>
      </c>
      <c r="C202" s="76" t="s">
        <v>1646</v>
      </c>
      <c r="D202" s="76" t="s">
        <v>2436</v>
      </c>
      <c r="E202" s="77">
        <v>710</v>
      </c>
      <c r="F202" t="e">
        <v>#N/A</v>
      </c>
      <c r="G202" t="e">
        <v>#N/A</v>
      </c>
      <c r="H202">
        <v>29.867610880318495</v>
      </c>
    </row>
    <row r="203" spans="1:8" ht="15" customHeight="1">
      <c r="A203" s="75" t="s">
        <v>1647</v>
      </c>
      <c r="B203" s="22" t="s">
        <v>1648</v>
      </c>
      <c r="C203" s="76" t="s">
        <v>1648</v>
      </c>
      <c r="D203" s="76" t="s">
        <v>2437</v>
      </c>
      <c r="E203" s="77">
        <v>483</v>
      </c>
      <c r="F203" t="e">
        <v>#N/A</v>
      </c>
      <c r="G203" t="e">
        <v>#N/A</v>
      </c>
      <c r="H203">
        <v>30.963841500925241</v>
      </c>
    </row>
    <row r="204" spans="1:8" ht="15" customHeight="1">
      <c r="A204" s="75" t="s">
        <v>1649</v>
      </c>
      <c r="B204" s="22" t="s">
        <v>1650</v>
      </c>
      <c r="C204" s="76" t="s">
        <v>1650</v>
      </c>
      <c r="D204" s="76">
        <v>0</v>
      </c>
      <c r="E204" s="77">
        <v>483</v>
      </c>
      <c r="F204" t="e">
        <v>#N/A</v>
      </c>
      <c r="G204" t="e">
        <v>#N/A</v>
      </c>
      <c r="H204">
        <v>30.963841500925241</v>
      </c>
    </row>
    <row r="205" spans="1:8" ht="15" customHeight="1">
      <c r="A205" s="75" t="s">
        <v>1651</v>
      </c>
      <c r="B205" s="22" t="s">
        <v>75</v>
      </c>
      <c r="C205" s="76" t="s">
        <v>75</v>
      </c>
      <c r="D205" s="76" t="s">
        <v>1099</v>
      </c>
      <c r="E205" s="77">
        <v>79</v>
      </c>
      <c r="F205">
        <v>0</v>
      </c>
      <c r="G205">
        <v>41</v>
      </c>
      <c r="H205">
        <v>30.085516242395244</v>
      </c>
    </row>
    <row r="206" spans="1:8" ht="15" customHeight="1">
      <c r="A206" s="75" t="s">
        <v>1652</v>
      </c>
      <c r="B206" s="22" t="s">
        <v>76</v>
      </c>
      <c r="C206" s="76" t="s">
        <v>76</v>
      </c>
      <c r="D206" s="76" t="s">
        <v>1098</v>
      </c>
      <c r="E206" s="77">
        <v>137</v>
      </c>
      <c r="F206">
        <v>0</v>
      </c>
      <c r="G206">
        <v>1</v>
      </c>
      <c r="H206">
        <v>30.405391526196723</v>
      </c>
    </row>
    <row r="207" spans="1:8" ht="15" customHeight="1">
      <c r="A207" s="75" t="s">
        <v>1653</v>
      </c>
      <c r="B207" s="22" t="s">
        <v>77</v>
      </c>
      <c r="C207" s="76" t="s">
        <v>77</v>
      </c>
      <c r="D207" s="76" t="s">
        <v>1097</v>
      </c>
      <c r="E207" s="77">
        <v>139</v>
      </c>
      <c r="F207">
        <v>0</v>
      </c>
      <c r="G207">
        <v>12</v>
      </c>
      <c r="H207">
        <v>30.152613208849772</v>
      </c>
    </row>
    <row r="208" spans="1:8" ht="15" customHeight="1">
      <c r="A208" s="75" t="s">
        <v>1654</v>
      </c>
      <c r="B208" s="22" t="s">
        <v>78</v>
      </c>
      <c r="C208" s="76" t="s">
        <v>78</v>
      </c>
      <c r="D208" s="76" t="s">
        <v>1096</v>
      </c>
      <c r="E208" s="77">
        <v>38.5</v>
      </c>
      <c r="F208">
        <v>0</v>
      </c>
      <c r="G208">
        <v>62</v>
      </c>
      <c r="H208">
        <v>30.90002094400333</v>
      </c>
    </row>
    <row r="209" spans="1:8" ht="15" customHeight="1">
      <c r="A209" s="75" t="s">
        <v>1655</v>
      </c>
      <c r="B209" s="22" t="s">
        <v>1396</v>
      </c>
      <c r="C209" s="76" t="s">
        <v>1396</v>
      </c>
      <c r="D209" s="76" t="s">
        <v>2438</v>
      </c>
      <c r="E209" s="77">
        <v>92</v>
      </c>
      <c r="F209" t="e">
        <v>#N/A</v>
      </c>
      <c r="G209" t="e">
        <v>#N/A</v>
      </c>
      <c r="H209">
        <v>13.302411216938694</v>
      </c>
    </row>
    <row r="210" spans="1:8" ht="15" customHeight="1">
      <c r="A210" s="75" t="s">
        <v>1656</v>
      </c>
      <c r="B210" s="22" t="s">
        <v>1395</v>
      </c>
      <c r="C210" s="76" t="s">
        <v>1395</v>
      </c>
      <c r="D210" s="76" t="s">
        <v>2438</v>
      </c>
      <c r="E210" s="77">
        <v>92</v>
      </c>
      <c r="F210" t="e">
        <v>#N/A</v>
      </c>
      <c r="G210" t="e">
        <v>#N/A</v>
      </c>
      <c r="H210">
        <v>13.302411216938694</v>
      </c>
    </row>
    <row r="211" spans="1:8" ht="15" customHeight="1">
      <c r="A211" s="75" t="s">
        <v>1657</v>
      </c>
      <c r="B211" s="22" t="s">
        <v>1397</v>
      </c>
      <c r="C211" s="76" t="s">
        <v>1397</v>
      </c>
      <c r="D211" s="76" t="s">
        <v>2438</v>
      </c>
      <c r="E211" s="77">
        <v>92</v>
      </c>
      <c r="F211" t="e">
        <v>#N/A</v>
      </c>
      <c r="G211" t="e">
        <v>#N/A</v>
      </c>
      <c r="H211">
        <v>12.381253402166848</v>
      </c>
    </row>
    <row r="212" spans="1:8" ht="15" customHeight="1">
      <c r="A212" s="75" t="s">
        <v>1658</v>
      </c>
      <c r="B212" s="22" t="s">
        <v>1398</v>
      </c>
      <c r="C212" s="76" t="s">
        <v>1398</v>
      </c>
      <c r="D212" s="76" t="s">
        <v>2438</v>
      </c>
      <c r="E212" s="77">
        <v>113</v>
      </c>
      <c r="F212" t="e">
        <v>#N/A</v>
      </c>
      <c r="G212" t="e">
        <v>#N/A</v>
      </c>
      <c r="H212">
        <v>36.92032267152149</v>
      </c>
    </row>
    <row r="213" spans="1:8" ht="15" customHeight="1">
      <c r="A213" s="75" t="s">
        <v>1659</v>
      </c>
      <c r="B213" s="22" t="s">
        <v>1399</v>
      </c>
      <c r="C213" s="76" t="s">
        <v>1399</v>
      </c>
      <c r="D213" s="76" t="s">
        <v>2438</v>
      </c>
      <c r="E213" s="77">
        <v>113</v>
      </c>
      <c r="F213" t="e">
        <v>#N/A</v>
      </c>
      <c r="G213" t="e">
        <v>#N/A</v>
      </c>
      <c r="H213">
        <v>35.824960090149318</v>
      </c>
    </row>
    <row r="214" spans="1:8" ht="15" customHeight="1">
      <c r="A214" s="75" t="s">
        <v>1660</v>
      </c>
      <c r="B214" s="22" t="s">
        <v>1361</v>
      </c>
      <c r="C214" s="76" t="s">
        <v>1361</v>
      </c>
      <c r="D214" s="76" t="s">
        <v>2438</v>
      </c>
      <c r="E214" s="77">
        <v>92</v>
      </c>
      <c r="F214" t="e">
        <v>#N/A</v>
      </c>
      <c r="G214" t="e">
        <v>#N/A</v>
      </c>
      <c r="H214">
        <v>13.302411216938694</v>
      </c>
    </row>
    <row r="215" spans="1:8" ht="15" customHeight="1">
      <c r="A215" s="75" t="s">
        <v>1661</v>
      </c>
      <c r="B215" s="22" t="s">
        <v>1401</v>
      </c>
      <c r="C215" s="76" t="s">
        <v>1401</v>
      </c>
      <c r="D215" s="76" t="s">
        <v>2439</v>
      </c>
      <c r="E215" s="77">
        <v>102</v>
      </c>
      <c r="F215" t="e">
        <v>#N/A</v>
      </c>
      <c r="G215" t="e">
        <v>#N/A</v>
      </c>
      <c r="H215">
        <v>12.280083769748757</v>
      </c>
    </row>
    <row r="216" spans="1:8" ht="15" customHeight="1">
      <c r="A216" s="75" t="s">
        <v>1662</v>
      </c>
      <c r="B216" s="22" t="s">
        <v>1400</v>
      </c>
      <c r="C216" s="76" t="s">
        <v>1400</v>
      </c>
      <c r="D216" s="76" t="s">
        <v>2439</v>
      </c>
      <c r="E216" s="77">
        <v>102</v>
      </c>
      <c r="F216" t="e">
        <v>#N/A</v>
      </c>
      <c r="G216" t="e">
        <v>#N/A</v>
      </c>
      <c r="H216">
        <v>12.280083769748757</v>
      </c>
    </row>
    <row r="217" spans="1:8" ht="15" customHeight="1">
      <c r="A217" s="75" t="s">
        <v>1663</v>
      </c>
      <c r="B217" s="22" t="s">
        <v>1402</v>
      </c>
      <c r="C217" s="76" t="s">
        <v>1402</v>
      </c>
      <c r="D217" s="76" t="s">
        <v>2439</v>
      </c>
      <c r="E217" s="77">
        <v>102</v>
      </c>
      <c r="F217" t="e">
        <v>#N/A</v>
      </c>
      <c r="G217" t="e">
        <v>#N/A</v>
      </c>
      <c r="H217">
        <v>12.280083769748757</v>
      </c>
    </row>
    <row r="218" spans="1:8" ht="15" customHeight="1">
      <c r="A218" s="75" t="s">
        <v>1664</v>
      </c>
      <c r="B218" s="22" t="s">
        <v>1403</v>
      </c>
      <c r="C218" s="76" t="s">
        <v>1403</v>
      </c>
      <c r="D218" s="76" t="s">
        <v>2439</v>
      </c>
      <c r="E218" s="77">
        <v>102</v>
      </c>
      <c r="F218" t="e">
        <v>#N/A</v>
      </c>
      <c r="G218" t="e">
        <v>#N/A</v>
      </c>
      <c r="H218">
        <v>12.280083769748757</v>
      </c>
    </row>
    <row r="219" spans="1:8" ht="15" customHeight="1">
      <c r="A219" s="75" t="s">
        <v>1665</v>
      </c>
      <c r="B219" s="22" t="s">
        <v>1404</v>
      </c>
      <c r="C219" s="76" t="s">
        <v>1404</v>
      </c>
      <c r="D219" s="76" t="s">
        <v>2439</v>
      </c>
      <c r="E219" s="77">
        <v>102</v>
      </c>
      <c r="F219" t="e">
        <v>#N/A</v>
      </c>
      <c r="G219" t="e">
        <v>#N/A</v>
      </c>
      <c r="H219">
        <v>12.280083769748757</v>
      </c>
    </row>
    <row r="220" spans="1:8" ht="15" customHeight="1">
      <c r="A220" s="75" t="s">
        <v>1666</v>
      </c>
      <c r="B220" s="22" t="s">
        <v>1362</v>
      </c>
      <c r="C220" s="76" t="s">
        <v>1362</v>
      </c>
      <c r="D220" s="76" t="s">
        <v>2439</v>
      </c>
      <c r="E220" s="77">
        <v>102</v>
      </c>
      <c r="F220" t="e">
        <v>#N/A</v>
      </c>
      <c r="G220" t="e">
        <v>#N/A</v>
      </c>
      <c r="H220">
        <v>12.280083769748757</v>
      </c>
    </row>
    <row r="221" spans="1:8" ht="15" customHeight="1">
      <c r="A221" s="75" t="s">
        <v>1667</v>
      </c>
      <c r="B221" s="22" t="s">
        <v>1374</v>
      </c>
      <c r="C221" s="76" t="s">
        <v>1374</v>
      </c>
      <c r="D221" s="76" t="s">
        <v>2440</v>
      </c>
      <c r="E221" s="77">
        <v>110</v>
      </c>
      <c r="F221" t="e">
        <v>#N/A</v>
      </c>
      <c r="G221" t="e">
        <v>#N/A</v>
      </c>
      <c r="H221">
        <v>14.876807677948108</v>
      </c>
    </row>
    <row r="222" spans="1:8" ht="15" customHeight="1">
      <c r="A222" s="75" t="s">
        <v>1668</v>
      </c>
      <c r="B222" s="22" t="s">
        <v>1373</v>
      </c>
      <c r="C222" s="76" t="s">
        <v>1373</v>
      </c>
      <c r="D222" s="76" t="s">
        <v>2440</v>
      </c>
      <c r="E222" s="77">
        <v>110</v>
      </c>
      <c r="F222" t="e">
        <v>#N/A</v>
      </c>
      <c r="G222" t="e">
        <v>#N/A</v>
      </c>
      <c r="H222">
        <v>14.876807677948108</v>
      </c>
    </row>
    <row r="223" spans="1:8" ht="15" customHeight="1">
      <c r="A223" s="75" t="s">
        <v>1669</v>
      </c>
      <c r="B223" s="22" t="s">
        <v>1375</v>
      </c>
      <c r="C223" s="76" t="s">
        <v>1375</v>
      </c>
      <c r="D223" s="76" t="s">
        <v>2440</v>
      </c>
      <c r="E223" s="77">
        <v>110</v>
      </c>
      <c r="F223" t="e">
        <v>#N/A</v>
      </c>
      <c r="G223" t="e">
        <v>#N/A</v>
      </c>
      <c r="H223">
        <v>14.876807677948108</v>
      </c>
    </row>
    <row r="224" spans="1:8" ht="15" customHeight="1">
      <c r="A224" s="75" t="s">
        <v>1670</v>
      </c>
      <c r="B224" s="22" t="s">
        <v>1376</v>
      </c>
      <c r="C224" s="76" t="s">
        <v>1376</v>
      </c>
      <c r="D224" s="76" t="s">
        <v>2440</v>
      </c>
      <c r="E224" s="77">
        <v>110</v>
      </c>
      <c r="F224" t="e">
        <v>#N/A</v>
      </c>
      <c r="G224" t="e">
        <v>#N/A</v>
      </c>
      <c r="H224">
        <v>14.876807677948108</v>
      </c>
    </row>
    <row r="225" spans="1:8" ht="15" customHeight="1">
      <c r="A225" s="75" t="s">
        <v>1671</v>
      </c>
      <c r="B225" s="22" t="s">
        <v>1377</v>
      </c>
      <c r="C225" s="76" t="s">
        <v>1377</v>
      </c>
      <c r="D225" s="76" t="s">
        <v>2440</v>
      </c>
      <c r="E225" s="77">
        <v>110</v>
      </c>
      <c r="F225" t="e">
        <v>#N/A</v>
      </c>
      <c r="G225" t="e">
        <v>#N/A</v>
      </c>
      <c r="H225">
        <v>14.876807677948108</v>
      </c>
    </row>
    <row r="226" spans="1:8" ht="15" customHeight="1">
      <c r="A226" s="75" t="s">
        <v>1672</v>
      </c>
      <c r="B226" s="22" t="s">
        <v>1363</v>
      </c>
      <c r="C226" s="76" t="s">
        <v>1363</v>
      </c>
      <c r="D226" s="76" t="s">
        <v>2440</v>
      </c>
      <c r="E226" s="77">
        <v>110</v>
      </c>
      <c r="F226" t="e">
        <v>#N/A</v>
      </c>
      <c r="G226" t="e">
        <v>#N/A</v>
      </c>
      <c r="H226">
        <v>14.876807677948108</v>
      </c>
    </row>
    <row r="227" spans="1:8" ht="15" customHeight="1">
      <c r="A227" s="75" t="s">
        <v>1673</v>
      </c>
      <c r="B227" s="22" t="s">
        <v>1674</v>
      </c>
      <c r="C227" s="76" t="s">
        <v>1674</v>
      </c>
      <c r="D227" s="76" t="s">
        <v>2441</v>
      </c>
      <c r="E227" s="77">
        <v>112</v>
      </c>
      <c r="F227" t="e">
        <v>#N/A</v>
      </c>
      <c r="G227" t="e">
        <v>#N/A</v>
      </c>
      <c r="H227">
        <v>14.041339985744813</v>
      </c>
    </row>
    <row r="228" spans="1:8" ht="15" customHeight="1">
      <c r="A228" s="75" t="s">
        <v>1675</v>
      </c>
      <c r="B228" s="22" t="s">
        <v>1676</v>
      </c>
      <c r="C228" s="76" t="s">
        <v>1676</v>
      </c>
      <c r="D228" s="76" t="s">
        <v>2441</v>
      </c>
      <c r="E228" s="77">
        <v>112</v>
      </c>
      <c r="F228" t="e">
        <v>#N/A</v>
      </c>
      <c r="G228" t="e">
        <v>#N/A</v>
      </c>
      <c r="H228">
        <v>14.041339985744813</v>
      </c>
    </row>
    <row r="229" spans="1:8" ht="15" customHeight="1">
      <c r="A229" s="75" t="s">
        <v>1677</v>
      </c>
      <c r="B229" s="22" t="s">
        <v>1678</v>
      </c>
      <c r="C229" s="76" t="s">
        <v>1678</v>
      </c>
      <c r="D229" s="76" t="s">
        <v>2441</v>
      </c>
      <c r="E229" s="77">
        <v>112</v>
      </c>
      <c r="F229" t="e">
        <v>#N/A</v>
      </c>
      <c r="G229" t="e">
        <v>#N/A</v>
      </c>
      <c r="H229">
        <v>14.041339985744813</v>
      </c>
    </row>
    <row r="230" spans="1:8" ht="15" customHeight="1">
      <c r="A230" s="75" t="s">
        <v>1679</v>
      </c>
      <c r="B230" s="22" t="s">
        <v>1680</v>
      </c>
      <c r="C230" s="76" t="s">
        <v>1680</v>
      </c>
      <c r="D230" s="76" t="s">
        <v>2441</v>
      </c>
      <c r="E230" s="77">
        <v>112</v>
      </c>
      <c r="F230" t="e">
        <v>#N/A</v>
      </c>
      <c r="G230" t="e">
        <v>#N/A</v>
      </c>
      <c r="H230">
        <v>14.041339985744813</v>
      </c>
    </row>
    <row r="231" spans="1:8" ht="15" customHeight="1">
      <c r="A231" s="75" t="s">
        <v>1681</v>
      </c>
      <c r="B231" s="22" t="s">
        <v>1682</v>
      </c>
      <c r="C231" s="76" t="s">
        <v>1682</v>
      </c>
      <c r="D231" s="76" t="s">
        <v>2441</v>
      </c>
      <c r="E231" s="77">
        <v>112</v>
      </c>
      <c r="F231" t="e">
        <v>#N/A</v>
      </c>
      <c r="G231" t="e">
        <v>#N/A</v>
      </c>
      <c r="H231">
        <v>14.041339985744813</v>
      </c>
    </row>
    <row r="232" spans="1:8" ht="15" customHeight="1">
      <c r="A232" s="75" t="s">
        <v>1683</v>
      </c>
      <c r="B232" s="22" t="s">
        <v>1684</v>
      </c>
      <c r="C232" s="76" t="s">
        <v>1684</v>
      </c>
      <c r="D232" s="76" t="s">
        <v>2441</v>
      </c>
      <c r="E232" s="77">
        <v>112</v>
      </c>
      <c r="F232" t="e">
        <v>#N/A</v>
      </c>
      <c r="G232" t="e">
        <v>#N/A</v>
      </c>
      <c r="H232">
        <v>14.041339985744813</v>
      </c>
    </row>
    <row r="233" spans="1:8" ht="15" customHeight="1">
      <c r="A233" s="75" t="s">
        <v>1685</v>
      </c>
      <c r="B233" s="22" t="s">
        <v>1379</v>
      </c>
      <c r="C233" s="76" t="s">
        <v>1379</v>
      </c>
      <c r="D233" s="76" t="s">
        <v>2442</v>
      </c>
      <c r="E233" s="77">
        <v>160</v>
      </c>
      <c r="F233" t="e">
        <v>#N/A</v>
      </c>
      <c r="G233" t="e">
        <v>#N/A</v>
      </c>
      <c r="H233">
        <v>13.16431653261705</v>
      </c>
    </row>
    <row r="234" spans="1:8" ht="15" customHeight="1">
      <c r="A234" s="75" t="s">
        <v>1686</v>
      </c>
      <c r="B234" s="22" t="s">
        <v>1378</v>
      </c>
      <c r="C234" s="76" t="s">
        <v>1378</v>
      </c>
      <c r="D234" s="76" t="s">
        <v>2442</v>
      </c>
      <c r="E234" s="77">
        <v>160</v>
      </c>
      <c r="F234" t="e">
        <v>#N/A</v>
      </c>
      <c r="G234" t="e">
        <v>#N/A</v>
      </c>
      <c r="H234">
        <v>13.16431653261705</v>
      </c>
    </row>
    <row r="235" spans="1:8" ht="15" customHeight="1">
      <c r="A235" s="75" t="s">
        <v>1687</v>
      </c>
      <c r="B235" s="22" t="s">
        <v>1380</v>
      </c>
      <c r="C235" s="76" t="s">
        <v>1380</v>
      </c>
      <c r="D235" s="76" t="s">
        <v>2442</v>
      </c>
      <c r="E235" s="77">
        <v>160</v>
      </c>
      <c r="F235" t="e">
        <v>#N/A</v>
      </c>
      <c r="G235" t="e">
        <v>#N/A</v>
      </c>
      <c r="H235">
        <v>13.16431653261705</v>
      </c>
    </row>
    <row r="236" spans="1:8" ht="15" customHeight="1">
      <c r="A236" s="75" t="s">
        <v>1688</v>
      </c>
      <c r="B236" s="22" t="s">
        <v>1381</v>
      </c>
      <c r="C236" s="76" t="s">
        <v>1381</v>
      </c>
      <c r="D236" s="76" t="s">
        <v>2442</v>
      </c>
      <c r="E236" s="77">
        <v>160</v>
      </c>
      <c r="F236" t="e">
        <v>#N/A</v>
      </c>
      <c r="G236" t="e">
        <v>#N/A</v>
      </c>
      <c r="H236">
        <v>13.16431653261705</v>
      </c>
    </row>
    <row r="237" spans="1:8" ht="15" customHeight="1">
      <c r="A237" s="75" t="s">
        <v>1689</v>
      </c>
      <c r="B237" s="22" t="s">
        <v>1382</v>
      </c>
      <c r="C237" s="76" t="s">
        <v>1382</v>
      </c>
      <c r="D237" s="76" t="s">
        <v>2442</v>
      </c>
      <c r="E237" s="77">
        <v>160</v>
      </c>
      <c r="F237" t="e">
        <v>#N/A</v>
      </c>
      <c r="G237" t="e">
        <v>#N/A</v>
      </c>
      <c r="H237">
        <v>13.16431653261705</v>
      </c>
    </row>
    <row r="238" spans="1:8" ht="15" customHeight="1">
      <c r="A238" s="75" t="s">
        <v>1690</v>
      </c>
      <c r="B238" s="22" t="s">
        <v>1364</v>
      </c>
      <c r="C238" s="76" t="s">
        <v>1364</v>
      </c>
      <c r="D238" s="76" t="s">
        <v>2442</v>
      </c>
      <c r="E238" s="77">
        <v>160</v>
      </c>
      <c r="F238" t="e">
        <v>#N/A</v>
      </c>
      <c r="G238" t="e">
        <v>#N/A</v>
      </c>
      <c r="H238">
        <v>13.158702109292349</v>
      </c>
    </row>
    <row r="239" spans="1:8" ht="15" customHeight="1">
      <c r="A239" s="75" t="s">
        <v>1691</v>
      </c>
      <c r="B239" s="22" t="s">
        <v>1692</v>
      </c>
      <c r="C239" s="76" t="s">
        <v>1692</v>
      </c>
      <c r="D239" s="76" t="s">
        <v>2443</v>
      </c>
      <c r="E239" s="77">
        <v>87</v>
      </c>
      <c r="F239" t="e">
        <v>#N/A</v>
      </c>
      <c r="G239" t="e">
        <v>#N/A</v>
      </c>
      <c r="H239">
        <v>12.745415667725027</v>
      </c>
    </row>
    <row r="240" spans="1:8" ht="15" customHeight="1">
      <c r="A240" s="75" t="s">
        <v>1693</v>
      </c>
      <c r="B240" s="22" t="s">
        <v>1694</v>
      </c>
      <c r="C240" s="76" t="s">
        <v>1694</v>
      </c>
      <c r="D240" s="76" t="s">
        <v>2443</v>
      </c>
      <c r="E240" s="77">
        <v>87</v>
      </c>
      <c r="F240" t="e">
        <v>#N/A</v>
      </c>
      <c r="G240" t="e">
        <v>#N/A</v>
      </c>
      <c r="H240">
        <v>12.745415667725027</v>
      </c>
    </row>
    <row r="241" spans="1:8" ht="15" customHeight="1">
      <c r="A241" s="75" t="s">
        <v>1695</v>
      </c>
      <c r="B241" s="22" t="s">
        <v>1696</v>
      </c>
      <c r="C241" s="76" t="s">
        <v>1696</v>
      </c>
      <c r="D241" s="76" t="s">
        <v>2443</v>
      </c>
      <c r="E241" s="77">
        <v>87</v>
      </c>
      <c r="F241" t="e">
        <v>#N/A</v>
      </c>
      <c r="G241" t="e">
        <v>#N/A</v>
      </c>
      <c r="H241">
        <v>12.745415667725027</v>
      </c>
    </row>
    <row r="242" spans="1:8" ht="15" customHeight="1">
      <c r="A242" s="75" t="s">
        <v>1697</v>
      </c>
      <c r="B242" s="22" t="s">
        <v>1698</v>
      </c>
      <c r="C242" s="76" t="s">
        <v>1698</v>
      </c>
      <c r="D242" s="76" t="s">
        <v>2443</v>
      </c>
      <c r="E242" s="77">
        <v>87</v>
      </c>
      <c r="F242" t="e">
        <v>#N/A</v>
      </c>
      <c r="G242" t="e">
        <v>#N/A</v>
      </c>
      <c r="H242">
        <v>12.745415667725027</v>
      </c>
    </row>
    <row r="243" spans="1:8" ht="15" customHeight="1">
      <c r="A243" s="75" t="s">
        <v>1699</v>
      </c>
      <c r="B243" s="22" t="s">
        <v>1700</v>
      </c>
      <c r="C243" s="76" t="s">
        <v>1700</v>
      </c>
      <c r="D243" s="76" t="s">
        <v>2443</v>
      </c>
      <c r="E243" s="77">
        <v>87</v>
      </c>
      <c r="F243" t="e">
        <v>#N/A</v>
      </c>
      <c r="G243" t="e">
        <v>#N/A</v>
      </c>
      <c r="H243">
        <v>12.745415667725027</v>
      </c>
    </row>
    <row r="244" spans="1:8" ht="15" customHeight="1">
      <c r="A244" s="75" t="s">
        <v>1701</v>
      </c>
      <c r="B244" s="22" t="s">
        <v>1702</v>
      </c>
      <c r="C244" s="76" t="s">
        <v>1702</v>
      </c>
      <c r="D244" s="76" t="s">
        <v>2443</v>
      </c>
      <c r="E244" s="77">
        <v>87</v>
      </c>
      <c r="F244" t="e">
        <v>#N/A</v>
      </c>
      <c r="G244" t="e">
        <v>#N/A</v>
      </c>
      <c r="H244">
        <v>12.745415667725027</v>
      </c>
    </row>
    <row r="245" spans="1:8" ht="15" customHeight="1">
      <c r="A245" s="75" t="s">
        <v>1703</v>
      </c>
      <c r="B245" s="22" t="s">
        <v>1704</v>
      </c>
      <c r="C245" s="76" t="s">
        <v>1704</v>
      </c>
      <c r="D245" s="76" t="s">
        <v>2444</v>
      </c>
      <c r="E245" s="77">
        <v>78</v>
      </c>
      <c r="F245" t="e">
        <v>#N/A</v>
      </c>
      <c r="G245" t="e">
        <v>#N/A</v>
      </c>
      <c r="H245">
        <v>13.459496414388994</v>
      </c>
    </row>
    <row r="246" spans="1:8" ht="15" customHeight="1">
      <c r="A246" s="75" t="s">
        <v>1705</v>
      </c>
      <c r="B246" s="22" t="s">
        <v>1706</v>
      </c>
      <c r="C246" s="76" t="s">
        <v>1706</v>
      </c>
      <c r="D246" s="76" t="s">
        <v>2444</v>
      </c>
      <c r="E246" s="77">
        <v>78</v>
      </c>
      <c r="F246" t="e">
        <v>#N/A</v>
      </c>
      <c r="G246" t="e">
        <v>#N/A</v>
      </c>
      <c r="H246">
        <v>13.459496414388994</v>
      </c>
    </row>
    <row r="247" spans="1:8" ht="15" customHeight="1">
      <c r="A247" s="75" t="s">
        <v>1707</v>
      </c>
      <c r="B247" s="22" t="s">
        <v>1708</v>
      </c>
      <c r="C247" s="76" t="s">
        <v>1708</v>
      </c>
      <c r="D247" s="76" t="s">
        <v>2444</v>
      </c>
      <c r="E247" s="77">
        <v>78</v>
      </c>
      <c r="F247" t="e">
        <v>#N/A</v>
      </c>
      <c r="G247" t="e">
        <v>#N/A</v>
      </c>
      <c r="H247">
        <v>13.459496414388994</v>
      </c>
    </row>
    <row r="248" spans="1:8" ht="15" customHeight="1">
      <c r="A248" s="75" t="s">
        <v>1709</v>
      </c>
      <c r="B248" s="22" t="s">
        <v>1710</v>
      </c>
      <c r="C248" s="76" t="s">
        <v>1710</v>
      </c>
      <c r="D248" s="76" t="s">
        <v>2444</v>
      </c>
      <c r="E248" s="77">
        <v>78</v>
      </c>
      <c r="F248" t="e">
        <v>#N/A</v>
      </c>
      <c r="G248" t="e">
        <v>#N/A</v>
      </c>
      <c r="H248">
        <v>13.459496414388994</v>
      </c>
    </row>
    <row r="249" spans="1:8" ht="15" customHeight="1">
      <c r="A249" s="75" t="s">
        <v>1711</v>
      </c>
      <c r="B249" s="22" t="s">
        <v>1712</v>
      </c>
      <c r="C249" s="76" t="s">
        <v>1712</v>
      </c>
      <c r="D249" s="76" t="s">
        <v>2444</v>
      </c>
      <c r="E249" s="77">
        <v>78</v>
      </c>
      <c r="F249" t="e">
        <v>#N/A</v>
      </c>
      <c r="G249" t="e">
        <v>#N/A</v>
      </c>
      <c r="H249">
        <v>13.459496414388994</v>
      </c>
    </row>
    <row r="250" spans="1:8" ht="15" customHeight="1">
      <c r="A250" s="75" t="s">
        <v>1713</v>
      </c>
      <c r="B250" s="22" t="s">
        <v>1714</v>
      </c>
      <c r="C250" s="76" t="s">
        <v>1714</v>
      </c>
      <c r="D250" s="76" t="s">
        <v>2444</v>
      </c>
      <c r="E250" s="77">
        <v>78</v>
      </c>
      <c r="F250" t="e">
        <v>#N/A</v>
      </c>
      <c r="G250" t="e">
        <v>#N/A</v>
      </c>
      <c r="H250">
        <v>13.459496414388994</v>
      </c>
    </row>
    <row r="251" spans="1:8" ht="15" customHeight="1">
      <c r="A251" s="75" t="s">
        <v>1715</v>
      </c>
      <c r="B251" s="22" t="s">
        <v>1716</v>
      </c>
      <c r="C251" s="76" t="s">
        <v>1716</v>
      </c>
      <c r="D251" s="76" t="s">
        <v>2445</v>
      </c>
      <c r="E251" s="77">
        <v>63</v>
      </c>
      <c r="F251" t="e">
        <v>#N/A</v>
      </c>
      <c r="G251" t="e">
        <v>#N/A</v>
      </c>
      <c r="H251">
        <v>14.404528966591172</v>
      </c>
    </row>
    <row r="252" spans="1:8" ht="15" customHeight="1">
      <c r="A252" s="75" t="s">
        <v>1717</v>
      </c>
      <c r="B252" s="22" t="s">
        <v>1718</v>
      </c>
      <c r="C252" s="76" t="s">
        <v>1718</v>
      </c>
      <c r="D252" s="76" t="s">
        <v>2445</v>
      </c>
      <c r="E252" s="77">
        <v>63</v>
      </c>
      <c r="F252" t="e">
        <v>#N/A</v>
      </c>
      <c r="G252" t="e">
        <v>#N/A</v>
      </c>
      <c r="H252">
        <v>14.404528966591172</v>
      </c>
    </row>
    <row r="253" spans="1:8" ht="15" customHeight="1">
      <c r="A253" s="75" t="s">
        <v>1719</v>
      </c>
      <c r="B253" s="22" t="s">
        <v>1720</v>
      </c>
      <c r="C253" s="76" t="s">
        <v>1720</v>
      </c>
      <c r="D253" s="76" t="s">
        <v>2445</v>
      </c>
      <c r="E253" s="77">
        <v>63</v>
      </c>
      <c r="F253" t="e">
        <v>#N/A</v>
      </c>
      <c r="G253" t="e">
        <v>#N/A</v>
      </c>
      <c r="H253">
        <v>14.404528966591172</v>
      </c>
    </row>
    <row r="254" spans="1:8" ht="15" customHeight="1">
      <c r="A254" s="75" t="s">
        <v>1721</v>
      </c>
      <c r="B254" s="22" t="s">
        <v>1722</v>
      </c>
      <c r="C254" s="76" t="s">
        <v>1722</v>
      </c>
      <c r="D254" s="76" t="s">
        <v>2445</v>
      </c>
      <c r="E254" s="77">
        <v>63</v>
      </c>
      <c r="F254" t="e">
        <v>#N/A</v>
      </c>
      <c r="G254" t="e">
        <v>#N/A</v>
      </c>
      <c r="H254">
        <v>14.404528966591172</v>
      </c>
    </row>
    <row r="255" spans="1:8" ht="15" customHeight="1">
      <c r="A255" s="75" t="s">
        <v>1723</v>
      </c>
      <c r="B255" s="22" t="s">
        <v>1724</v>
      </c>
      <c r="C255" s="76" t="s">
        <v>1724</v>
      </c>
      <c r="D255" s="76" t="s">
        <v>2445</v>
      </c>
      <c r="E255" s="77">
        <v>63</v>
      </c>
      <c r="F255" t="e">
        <v>#N/A</v>
      </c>
      <c r="G255" t="e">
        <v>#N/A</v>
      </c>
      <c r="H255">
        <v>14.404528966591172</v>
      </c>
    </row>
    <row r="256" spans="1:8" ht="15" customHeight="1">
      <c r="A256" s="75" t="s">
        <v>1725</v>
      </c>
      <c r="B256" s="22" t="s">
        <v>1726</v>
      </c>
      <c r="C256" s="76" t="s">
        <v>1726</v>
      </c>
      <c r="D256" s="76" t="s">
        <v>2445</v>
      </c>
      <c r="E256" s="77">
        <v>63</v>
      </c>
      <c r="F256" t="e">
        <v>#N/A</v>
      </c>
      <c r="G256" t="e">
        <v>#N/A</v>
      </c>
      <c r="H256">
        <v>14.404528966591172</v>
      </c>
    </row>
    <row r="257" spans="1:8" ht="15" customHeight="1">
      <c r="A257" s="75" t="s">
        <v>1727</v>
      </c>
      <c r="B257" s="22" t="s">
        <v>79</v>
      </c>
      <c r="C257" s="76" t="s">
        <v>79</v>
      </c>
      <c r="D257" s="76" t="s">
        <v>927</v>
      </c>
      <c r="E257" s="77">
        <v>11.5</v>
      </c>
      <c r="F257">
        <v>0</v>
      </c>
      <c r="G257">
        <v>472</v>
      </c>
      <c r="H257">
        <v>59.658358878670754</v>
      </c>
    </row>
    <row r="258" spans="1:8" ht="15" customHeight="1">
      <c r="A258" s="75" t="s">
        <v>1728</v>
      </c>
      <c r="B258" s="22" t="s">
        <v>80</v>
      </c>
      <c r="C258" s="76" t="s">
        <v>80</v>
      </c>
      <c r="D258" s="76" t="s">
        <v>926</v>
      </c>
      <c r="E258" s="77">
        <v>13.5</v>
      </c>
      <c r="F258">
        <v>0</v>
      </c>
      <c r="G258">
        <v>214</v>
      </c>
      <c r="H258">
        <v>63.570935262258729</v>
      </c>
    </row>
    <row r="259" spans="1:8" ht="15" customHeight="1">
      <c r="A259" s="75" t="s">
        <v>1729</v>
      </c>
      <c r="B259" s="22" t="s">
        <v>288</v>
      </c>
      <c r="C259" s="76" t="s">
        <v>288</v>
      </c>
      <c r="D259" s="76" t="s">
        <v>925</v>
      </c>
      <c r="E259" s="77">
        <v>14</v>
      </c>
      <c r="F259">
        <v>0</v>
      </c>
      <c r="G259">
        <v>0</v>
      </c>
      <c r="H259">
        <v>63.677219170811185</v>
      </c>
    </row>
    <row r="260" spans="1:8" ht="15" customHeight="1">
      <c r="A260" s="75" t="s">
        <v>1730</v>
      </c>
      <c r="B260" s="22" t="s">
        <v>81</v>
      </c>
      <c r="C260" s="76" t="s">
        <v>81</v>
      </c>
      <c r="D260" s="76" t="s">
        <v>924</v>
      </c>
      <c r="E260" s="77">
        <v>14.5</v>
      </c>
      <c r="F260">
        <v>0</v>
      </c>
      <c r="G260">
        <v>357</v>
      </c>
      <c r="H260">
        <v>61.046692434137441</v>
      </c>
    </row>
    <row r="261" spans="1:8" ht="15" customHeight="1">
      <c r="A261" s="75" t="s">
        <v>1731</v>
      </c>
      <c r="B261" s="22" t="s">
        <v>287</v>
      </c>
      <c r="C261" s="76" t="s">
        <v>287</v>
      </c>
      <c r="D261" s="76" t="s">
        <v>923</v>
      </c>
      <c r="E261" s="77">
        <v>54</v>
      </c>
      <c r="F261">
        <v>0</v>
      </c>
      <c r="G261">
        <v>42</v>
      </c>
      <c r="H261">
        <v>60.149558334209701</v>
      </c>
    </row>
    <row r="262" spans="1:8" ht="15" customHeight="1">
      <c r="A262" s="75" t="s">
        <v>1732</v>
      </c>
      <c r="B262" s="22" t="s">
        <v>286</v>
      </c>
      <c r="C262" s="76" t="s">
        <v>286</v>
      </c>
      <c r="D262" s="76" t="s">
        <v>922</v>
      </c>
      <c r="E262" s="77">
        <v>58</v>
      </c>
      <c r="F262">
        <v>0</v>
      </c>
      <c r="G262">
        <v>9</v>
      </c>
      <c r="H262">
        <v>60.086175381846402</v>
      </c>
    </row>
    <row r="263" spans="1:8" ht="15" customHeight="1">
      <c r="A263" s="75" t="s">
        <v>1733</v>
      </c>
      <c r="B263" s="22" t="s">
        <v>82</v>
      </c>
      <c r="C263" s="76" t="s">
        <v>82</v>
      </c>
      <c r="D263" s="76" t="s">
        <v>1224</v>
      </c>
      <c r="E263" s="77">
        <v>66.5</v>
      </c>
      <c r="F263">
        <v>0</v>
      </c>
      <c r="G263">
        <v>6</v>
      </c>
      <c r="H263">
        <v>30.034058364134808</v>
      </c>
    </row>
    <row r="264" spans="1:8" ht="15" customHeight="1">
      <c r="A264" s="75" t="s">
        <v>1734</v>
      </c>
      <c r="B264" s="22" t="s">
        <v>83</v>
      </c>
      <c r="C264" s="76" t="s">
        <v>83</v>
      </c>
      <c r="D264" s="76" t="s">
        <v>1223</v>
      </c>
      <c r="E264" s="77">
        <v>22.5</v>
      </c>
      <c r="F264">
        <v>0</v>
      </c>
      <c r="G264">
        <v>90</v>
      </c>
      <c r="H264">
        <v>30.496104430290529</v>
      </c>
    </row>
    <row r="265" spans="1:8" ht="15" customHeight="1">
      <c r="A265" s="75" t="s">
        <v>1735</v>
      </c>
      <c r="B265" s="22" t="s">
        <v>574</v>
      </c>
      <c r="C265" s="76" t="s">
        <v>574</v>
      </c>
      <c r="D265" s="76" t="s">
        <v>2432</v>
      </c>
      <c r="E265" s="77">
        <v>133</v>
      </c>
      <c r="F265" t="e">
        <v>#N/A</v>
      </c>
      <c r="G265" t="e">
        <v>#N/A</v>
      </c>
      <c r="H265">
        <v>30.145592331778801</v>
      </c>
    </row>
    <row r="266" spans="1:8" ht="15" customHeight="1">
      <c r="A266" s="75" t="s">
        <v>1736</v>
      </c>
      <c r="B266" s="22" t="s">
        <v>583</v>
      </c>
      <c r="C266" s="76" t="s">
        <v>583</v>
      </c>
      <c r="D266" s="76" t="s">
        <v>2433</v>
      </c>
      <c r="E266" s="77">
        <v>153</v>
      </c>
      <c r="F266" t="e">
        <v>#N/A</v>
      </c>
      <c r="G266" t="e">
        <v>#N/A</v>
      </c>
      <c r="H266">
        <v>30.71694399163411</v>
      </c>
    </row>
    <row r="267" spans="1:8" ht="15" customHeight="1">
      <c r="A267" s="75" t="s">
        <v>1737</v>
      </c>
      <c r="B267" s="22" t="s">
        <v>1180</v>
      </c>
      <c r="C267" s="76" t="s">
        <v>1180</v>
      </c>
      <c r="D267" s="76" t="s">
        <v>2446</v>
      </c>
      <c r="E267" s="77">
        <v>86</v>
      </c>
      <c r="F267" t="e">
        <v>#N/A</v>
      </c>
      <c r="G267" t="e">
        <v>#N/A</v>
      </c>
      <c r="H267">
        <v>30.250929931057897</v>
      </c>
    </row>
    <row r="268" spans="1:8" ht="15" customHeight="1">
      <c r="A268" s="75" t="s">
        <v>1738</v>
      </c>
      <c r="B268" s="22" t="s">
        <v>562</v>
      </c>
      <c r="C268" s="76" t="s">
        <v>562</v>
      </c>
      <c r="D268" s="76" t="s">
        <v>2447</v>
      </c>
      <c r="E268" s="77">
        <v>86</v>
      </c>
      <c r="F268" t="e">
        <v>#N/A</v>
      </c>
      <c r="G268" t="e">
        <v>#N/A</v>
      </c>
      <c r="H268">
        <v>30.250929931057897</v>
      </c>
    </row>
    <row r="269" spans="1:8" ht="15" customHeight="1">
      <c r="A269" s="75" t="s">
        <v>1739</v>
      </c>
      <c r="B269" s="22" t="s">
        <v>1183</v>
      </c>
      <c r="C269" s="76" t="s">
        <v>1183</v>
      </c>
      <c r="D269" s="76" t="s">
        <v>2448</v>
      </c>
      <c r="E269" s="77">
        <v>86</v>
      </c>
      <c r="F269" t="e">
        <v>#N/A</v>
      </c>
      <c r="G269" t="e">
        <v>#N/A</v>
      </c>
      <c r="H269">
        <v>30.250929931057897</v>
      </c>
    </row>
    <row r="270" spans="1:8" ht="15" customHeight="1">
      <c r="A270" s="75" t="s">
        <v>1740</v>
      </c>
      <c r="B270" s="22" t="s">
        <v>1182</v>
      </c>
      <c r="C270" s="76" t="s">
        <v>1182</v>
      </c>
      <c r="D270" s="76" t="s">
        <v>2449</v>
      </c>
      <c r="E270" s="77">
        <v>86</v>
      </c>
      <c r="F270" t="e">
        <v>#N/A</v>
      </c>
      <c r="G270" t="e">
        <v>#N/A</v>
      </c>
      <c r="H270">
        <v>30.250929931057897</v>
      </c>
    </row>
    <row r="271" spans="1:8" ht="15" customHeight="1">
      <c r="A271" s="75" t="s">
        <v>1741</v>
      </c>
      <c r="B271" s="22" t="s">
        <v>1181</v>
      </c>
      <c r="C271" s="76" t="s">
        <v>1181</v>
      </c>
      <c r="D271" s="76" t="s">
        <v>2450</v>
      </c>
      <c r="E271" s="77">
        <v>86</v>
      </c>
      <c r="F271" t="e">
        <v>#N/A</v>
      </c>
      <c r="G271" t="e">
        <v>#N/A</v>
      </c>
      <c r="H271">
        <v>30.250929931057897</v>
      </c>
    </row>
    <row r="272" spans="1:8" ht="15" customHeight="1">
      <c r="A272" s="75" t="s">
        <v>1742</v>
      </c>
      <c r="B272" s="22" t="s">
        <v>563</v>
      </c>
      <c r="C272" s="76" t="s">
        <v>563</v>
      </c>
      <c r="D272" s="76" t="s">
        <v>2451</v>
      </c>
      <c r="E272" s="77">
        <v>86</v>
      </c>
      <c r="F272" t="e">
        <v>#N/A</v>
      </c>
      <c r="G272" t="e">
        <v>#N/A</v>
      </c>
      <c r="H272">
        <v>30.250929931057897</v>
      </c>
    </row>
    <row r="273" spans="1:8" ht="15" customHeight="1">
      <c r="A273" s="75" t="s">
        <v>1743</v>
      </c>
      <c r="B273" s="22" t="s">
        <v>158</v>
      </c>
      <c r="C273" s="76" t="s">
        <v>158</v>
      </c>
      <c r="D273" s="76" t="s">
        <v>834</v>
      </c>
      <c r="E273" s="77">
        <v>74</v>
      </c>
      <c r="F273">
        <v>0</v>
      </c>
      <c r="G273">
        <v>28</v>
      </c>
      <c r="H273">
        <v>30.261819755178664</v>
      </c>
    </row>
    <row r="274" spans="1:8" ht="15" customHeight="1">
      <c r="A274" s="75" t="s">
        <v>1744</v>
      </c>
      <c r="B274" s="22" t="s">
        <v>157</v>
      </c>
      <c r="C274" s="76" t="s">
        <v>157</v>
      </c>
      <c r="D274" s="76" t="s">
        <v>833</v>
      </c>
      <c r="E274" s="77">
        <v>82</v>
      </c>
      <c r="F274">
        <v>0</v>
      </c>
      <c r="G274">
        <v>12</v>
      </c>
      <c r="H274">
        <v>30.097394812678601</v>
      </c>
    </row>
    <row r="275" spans="1:8" ht="15" customHeight="1">
      <c r="A275" s="75" t="s">
        <v>1745</v>
      </c>
      <c r="B275" s="22" t="s">
        <v>156</v>
      </c>
      <c r="C275" s="76" t="s">
        <v>156</v>
      </c>
      <c r="D275" s="76" t="s">
        <v>832</v>
      </c>
      <c r="E275" s="77">
        <v>91</v>
      </c>
      <c r="F275">
        <v>0</v>
      </c>
      <c r="G275">
        <v>24</v>
      </c>
      <c r="H275">
        <v>29.994447380033336</v>
      </c>
    </row>
    <row r="276" spans="1:8" ht="15" customHeight="1">
      <c r="A276" s="75" t="s">
        <v>1746</v>
      </c>
      <c r="B276" s="22" t="s">
        <v>154</v>
      </c>
      <c r="C276" s="76" t="s">
        <v>154</v>
      </c>
      <c r="D276" s="76" t="s">
        <v>831</v>
      </c>
      <c r="E276" s="77">
        <v>133</v>
      </c>
      <c r="F276">
        <v>0</v>
      </c>
      <c r="G276">
        <v>0</v>
      </c>
      <c r="H276">
        <v>30.263395327739943</v>
      </c>
    </row>
    <row r="277" spans="1:8" ht="15" customHeight="1">
      <c r="A277" s="75" t="s">
        <v>1747</v>
      </c>
      <c r="B277" s="22" t="s">
        <v>153</v>
      </c>
      <c r="C277" s="76" t="s">
        <v>153</v>
      </c>
      <c r="D277" s="76" t="s">
        <v>830</v>
      </c>
      <c r="E277" s="77">
        <v>120</v>
      </c>
      <c r="F277">
        <v>0</v>
      </c>
      <c r="G277">
        <v>15</v>
      </c>
      <c r="H277">
        <v>29.965891101709815</v>
      </c>
    </row>
    <row r="278" spans="1:8" ht="15" customHeight="1">
      <c r="A278" s="75" t="s">
        <v>1748</v>
      </c>
      <c r="B278" s="22" t="s">
        <v>152</v>
      </c>
      <c r="C278" s="76" t="s">
        <v>152</v>
      </c>
      <c r="D278" s="76" t="s">
        <v>829</v>
      </c>
      <c r="E278" s="77">
        <v>53</v>
      </c>
      <c r="F278">
        <v>0</v>
      </c>
      <c r="G278">
        <v>2</v>
      </c>
      <c r="H278">
        <v>30.851612901225167</v>
      </c>
    </row>
    <row r="279" spans="1:8" ht="15" customHeight="1">
      <c r="A279" s="75" t="s">
        <v>1749</v>
      </c>
      <c r="B279" s="22" t="s">
        <v>151</v>
      </c>
      <c r="C279" s="76" t="s">
        <v>151</v>
      </c>
      <c r="D279" s="76" t="s">
        <v>828</v>
      </c>
      <c r="E279" s="77">
        <v>56</v>
      </c>
      <c r="F279">
        <v>0</v>
      </c>
      <c r="G279">
        <v>0</v>
      </c>
      <c r="H279">
        <v>30.132669754874797</v>
      </c>
    </row>
    <row r="280" spans="1:8" ht="15" customHeight="1">
      <c r="A280" s="75" t="s">
        <v>1750</v>
      </c>
      <c r="B280" s="22" t="s">
        <v>150</v>
      </c>
      <c r="C280" s="76" t="s">
        <v>150</v>
      </c>
      <c r="D280" s="76" t="s">
        <v>827</v>
      </c>
      <c r="E280" s="77">
        <v>60</v>
      </c>
      <c r="F280">
        <v>0</v>
      </c>
      <c r="G280">
        <v>0</v>
      </c>
      <c r="H280">
        <v>30.469278175313235</v>
      </c>
    </row>
    <row r="281" spans="1:8" ht="15" customHeight="1">
      <c r="A281" s="75" t="s">
        <v>1751</v>
      </c>
      <c r="B281" s="22" t="s">
        <v>168</v>
      </c>
      <c r="C281" s="76" t="s">
        <v>168</v>
      </c>
      <c r="D281" s="76" t="s">
        <v>844</v>
      </c>
      <c r="E281" s="77">
        <v>93</v>
      </c>
      <c r="F281">
        <v>0</v>
      </c>
      <c r="G281">
        <v>0</v>
      </c>
      <c r="H281">
        <v>30.426897872840954</v>
      </c>
    </row>
    <row r="282" spans="1:8" ht="15" customHeight="1">
      <c r="A282" s="75" t="s">
        <v>1752</v>
      </c>
      <c r="B282" s="22" t="s">
        <v>167</v>
      </c>
      <c r="C282" s="76" t="s">
        <v>167</v>
      </c>
      <c r="D282" s="76" t="s">
        <v>843</v>
      </c>
      <c r="E282" s="77">
        <v>120</v>
      </c>
      <c r="F282">
        <v>0</v>
      </c>
      <c r="G282">
        <v>1</v>
      </c>
      <c r="H282">
        <v>29.873862816015389</v>
      </c>
    </row>
    <row r="283" spans="1:8" ht="15" customHeight="1">
      <c r="A283" s="75" t="s">
        <v>1753</v>
      </c>
      <c r="B283" s="22" t="s">
        <v>166</v>
      </c>
      <c r="C283" s="76" t="s">
        <v>166</v>
      </c>
      <c r="D283" s="76" t="s">
        <v>842</v>
      </c>
      <c r="E283" s="77">
        <v>140</v>
      </c>
      <c r="F283">
        <v>0</v>
      </c>
      <c r="G283">
        <v>17</v>
      </c>
      <c r="H283">
        <v>30.022040481871926</v>
      </c>
    </row>
    <row r="284" spans="1:8" ht="15" customHeight="1">
      <c r="A284" s="75" t="s">
        <v>1754</v>
      </c>
      <c r="B284" s="22" t="s">
        <v>172</v>
      </c>
      <c r="C284" s="76" t="s">
        <v>172</v>
      </c>
      <c r="D284" s="76" t="s">
        <v>848</v>
      </c>
      <c r="E284" s="77">
        <v>108</v>
      </c>
      <c r="F284">
        <v>0</v>
      </c>
      <c r="G284">
        <v>0</v>
      </c>
      <c r="H284">
        <v>29.939845409742958</v>
      </c>
    </row>
    <row r="285" spans="1:8" ht="15" customHeight="1">
      <c r="A285" s="75" t="s">
        <v>1755</v>
      </c>
      <c r="B285" s="22" t="s">
        <v>171</v>
      </c>
      <c r="C285" s="76" t="s">
        <v>171</v>
      </c>
      <c r="D285" s="76" t="s">
        <v>847</v>
      </c>
      <c r="E285" s="77">
        <v>114</v>
      </c>
      <c r="F285">
        <v>0</v>
      </c>
      <c r="G285">
        <v>2</v>
      </c>
      <c r="H285">
        <v>29.904998307375479</v>
      </c>
    </row>
    <row r="286" spans="1:8" ht="15" customHeight="1">
      <c r="A286" s="75" t="s">
        <v>1756</v>
      </c>
      <c r="B286" s="22" t="s">
        <v>149</v>
      </c>
      <c r="C286" s="76" t="s">
        <v>149</v>
      </c>
      <c r="D286" s="76" t="s">
        <v>826</v>
      </c>
      <c r="E286" s="77">
        <v>106</v>
      </c>
      <c r="F286">
        <v>0</v>
      </c>
      <c r="G286">
        <v>0</v>
      </c>
      <c r="H286">
        <v>30.811872781751504</v>
      </c>
    </row>
    <row r="287" spans="1:8" ht="15" customHeight="1">
      <c r="A287" s="75" t="s">
        <v>1757</v>
      </c>
      <c r="B287" s="22" t="s">
        <v>148</v>
      </c>
      <c r="C287" s="76" t="s">
        <v>148</v>
      </c>
      <c r="D287" s="76" t="s">
        <v>825</v>
      </c>
      <c r="E287" s="77">
        <v>88</v>
      </c>
      <c r="F287">
        <v>0</v>
      </c>
      <c r="G287">
        <v>0</v>
      </c>
      <c r="H287">
        <v>31.177015266418607</v>
      </c>
    </row>
    <row r="288" spans="1:8" ht="15" customHeight="1">
      <c r="A288" s="75" t="s">
        <v>1757</v>
      </c>
      <c r="B288" s="22" t="s">
        <v>148</v>
      </c>
      <c r="C288" s="76" t="s">
        <v>148</v>
      </c>
      <c r="D288" s="76" t="s">
        <v>825</v>
      </c>
      <c r="E288" s="77">
        <v>88</v>
      </c>
      <c r="F288">
        <v>0</v>
      </c>
      <c r="G288">
        <v>0</v>
      </c>
      <c r="H288">
        <v>31.177015266418607</v>
      </c>
    </row>
    <row r="289" spans="1:8" ht="15" customHeight="1">
      <c r="A289" s="75" t="s">
        <v>1758</v>
      </c>
      <c r="B289" s="22" t="s">
        <v>147</v>
      </c>
      <c r="C289" s="76" t="s">
        <v>147</v>
      </c>
      <c r="D289" s="76" t="s">
        <v>824</v>
      </c>
      <c r="E289" s="77">
        <v>96</v>
      </c>
      <c r="F289">
        <v>0</v>
      </c>
      <c r="G289">
        <v>0</v>
      </c>
      <c r="H289">
        <v>30.022153735273946</v>
      </c>
    </row>
    <row r="290" spans="1:8" ht="15" customHeight="1">
      <c r="A290" s="75" t="s">
        <v>1759</v>
      </c>
      <c r="B290" s="22" t="s">
        <v>146</v>
      </c>
      <c r="C290" s="76" t="s">
        <v>146</v>
      </c>
      <c r="D290" s="76" t="s">
        <v>823</v>
      </c>
      <c r="E290" s="77">
        <v>102</v>
      </c>
      <c r="F290">
        <v>0</v>
      </c>
      <c r="G290">
        <v>0</v>
      </c>
      <c r="H290">
        <v>30.71694399163411</v>
      </c>
    </row>
    <row r="291" spans="1:8" ht="15" customHeight="1">
      <c r="A291" s="75" t="s">
        <v>1760</v>
      </c>
      <c r="B291" s="22" t="s">
        <v>176</v>
      </c>
      <c r="C291" s="76" t="s">
        <v>176</v>
      </c>
      <c r="D291" s="76" t="s">
        <v>851</v>
      </c>
      <c r="E291" s="77">
        <v>114.5</v>
      </c>
      <c r="F291">
        <v>0</v>
      </c>
      <c r="G291">
        <v>5</v>
      </c>
      <c r="H291">
        <v>30.35327717663148</v>
      </c>
    </row>
    <row r="292" spans="1:8" ht="15" customHeight="1">
      <c r="A292" s="75" t="s">
        <v>1761</v>
      </c>
      <c r="B292" s="22" t="s">
        <v>175</v>
      </c>
      <c r="C292" s="76" t="s">
        <v>175</v>
      </c>
      <c r="D292" s="76" t="s">
        <v>850</v>
      </c>
      <c r="E292" s="77">
        <v>120</v>
      </c>
      <c r="F292">
        <v>0</v>
      </c>
      <c r="G292">
        <v>17</v>
      </c>
      <c r="H292">
        <v>29.28406630864697</v>
      </c>
    </row>
    <row r="293" spans="1:8" ht="15" customHeight="1">
      <c r="A293" s="75" t="s">
        <v>1762</v>
      </c>
      <c r="B293" s="22" t="s">
        <v>174</v>
      </c>
      <c r="C293" s="76" t="s">
        <v>174</v>
      </c>
      <c r="D293" s="76" t="s">
        <v>849</v>
      </c>
      <c r="E293" s="77">
        <v>128</v>
      </c>
      <c r="F293">
        <v>0</v>
      </c>
      <c r="G293">
        <v>0</v>
      </c>
      <c r="H293">
        <v>30.765041794416732</v>
      </c>
    </row>
    <row r="294" spans="1:8" ht="15" customHeight="1">
      <c r="A294" s="75" t="s">
        <v>1763</v>
      </c>
      <c r="B294" s="22" t="s">
        <v>173</v>
      </c>
      <c r="C294" s="76" t="s">
        <v>173</v>
      </c>
      <c r="D294" s="76" t="s">
        <v>846</v>
      </c>
      <c r="E294" s="77">
        <v>159</v>
      </c>
      <c r="F294">
        <v>0</v>
      </c>
      <c r="G294">
        <v>0</v>
      </c>
      <c r="H294">
        <v>29.773683315229675</v>
      </c>
    </row>
    <row r="295" spans="1:8" ht="15" customHeight="1">
      <c r="A295" s="75" t="s">
        <v>1764</v>
      </c>
      <c r="B295" s="22" t="s">
        <v>170</v>
      </c>
      <c r="C295" s="76" t="s">
        <v>170</v>
      </c>
      <c r="D295" s="76" t="s">
        <v>845</v>
      </c>
      <c r="E295" s="77">
        <v>168</v>
      </c>
      <c r="F295">
        <v>0</v>
      </c>
      <c r="G295">
        <v>0</v>
      </c>
      <c r="H295">
        <v>30.022040481871926</v>
      </c>
    </row>
    <row r="296" spans="1:8" ht="15" customHeight="1">
      <c r="A296" s="75" t="s">
        <v>1765</v>
      </c>
      <c r="B296" s="22" t="s">
        <v>165</v>
      </c>
      <c r="C296" s="76" t="s">
        <v>165</v>
      </c>
      <c r="D296" s="76" t="s">
        <v>841</v>
      </c>
      <c r="E296" s="77">
        <v>91</v>
      </c>
      <c r="F296">
        <v>0</v>
      </c>
      <c r="G296">
        <v>21</v>
      </c>
      <c r="H296">
        <v>29.933728081594381</v>
      </c>
    </row>
    <row r="297" spans="1:8" ht="15" customHeight="1">
      <c r="A297" s="75" t="s">
        <v>1766</v>
      </c>
      <c r="B297" s="22" t="s">
        <v>164</v>
      </c>
      <c r="C297" s="76" t="s">
        <v>164</v>
      </c>
      <c r="D297" s="76" t="s">
        <v>840</v>
      </c>
      <c r="E297" s="77">
        <v>85</v>
      </c>
      <c r="F297">
        <v>0</v>
      </c>
      <c r="G297">
        <v>14</v>
      </c>
      <c r="H297">
        <v>29.893618288023873</v>
      </c>
    </row>
    <row r="298" spans="1:8" ht="15" customHeight="1">
      <c r="A298" s="75" t="s">
        <v>1767</v>
      </c>
      <c r="B298" s="22" t="s">
        <v>163</v>
      </c>
      <c r="C298" s="76" t="s">
        <v>163</v>
      </c>
      <c r="D298" s="76" t="s">
        <v>839</v>
      </c>
      <c r="E298" s="77">
        <v>79</v>
      </c>
      <c r="F298">
        <v>0</v>
      </c>
      <c r="G298">
        <v>4</v>
      </c>
      <c r="H298">
        <v>30.033143120752811</v>
      </c>
    </row>
    <row r="299" spans="1:8" ht="15" customHeight="1">
      <c r="A299" s="75" t="s">
        <v>1768</v>
      </c>
      <c r="B299" s="22" t="s">
        <v>162</v>
      </c>
      <c r="C299" s="76" t="s">
        <v>162</v>
      </c>
      <c r="D299" s="76" t="s">
        <v>838</v>
      </c>
      <c r="E299" s="77">
        <v>82</v>
      </c>
      <c r="F299">
        <v>0</v>
      </c>
      <c r="G299">
        <v>8</v>
      </c>
      <c r="H299">
        <v>30.005468940061917</v>
      </c>
    </row>
    <row r="300" spans="1:8" ht="15" customHeight="1">
      <c r="A300" s="75" t="s">
        <v>1769</v>
      </c>
      <c r="B300" s="22" t="s">
        <v>161</v>
      </c>
      <c r="C300" s="76" t="s">
        <v>161</v>
      </c>
      <c r="D300" s="76" t="s">
        <v>837</v>
      </c>
      <c r="E300" s="77">
        <v>130</v>
      </c>
      <c r="F300">
        <v>0</v>
      </c>
      <c r="G300">
        <v>4</v>
      </c>
      <c r="H300">
        <v>30.120300068974643</v>
      </c>
    </row>
    <row r="301" spans="1:8" ht="15" customHeight="1">
      <c r="A301" s="75" t="s">
        <v>1770</v>
      </c>
      <c r="B301" s="22" t="s">
        <v>160</v>
      </c>
      <c r="C301" s="76" t="s">
        <v>160</v>
      </c>
      <c r="D301" s="76" t="s">
        <v>836</v>
      </c>
      <c r="E301" s="77">
        <v>140</v>
      </c>
      <c r="F301">
        <v>0</v>
      </c>
      <c r="G301">
        <v>0</v>
      </c>
      <c r="H301">
        <v>29.351433501597711</v>
      </c>
    </row>
    <row r="302" spans="1:8" ht="15" customHeight="1">
      <c r="A302" s="75" t="s">
        <v>1771</v>
      </c>
      <c r="B302" s="22" t="s">
        <v>159</v>
      </c>
      <c r="C302" s="76" t="s">
        <v>159</v>
      </c>
      <c r="D302" s="76" t="s">
        <v>835</v>
      </c>
      <c r="E302" s="77">
        <v>84</v>
      </c>
      <c r="F302">
        <v>0</v>
      </c>
      <c r="G302">
        <v>6</v>
      </c>
      <c r="H302">
        <v>31.033728830565138</v>
      </c>
    </row>
    <row r="303" spans="1:8" ht="15" customHeight="1">
      <c r="A303" s="75" t="s">
        <v>1772</v>
      </c>
      <c r="B303" s="22" t="s">
        <v>598</v>
      </c>
      <c r="C303" s="76" t="s">
        <v>598</v>
      </c>
      <c r="D303" s="76" t="s">
        <v>1311</v>
      </c>
      <c r="E303" s="77">
        <v>39</v>
      </c>
      <c r="F303">
        <v>0</v>
      </c>
      <c r="G303">
        <v>30</v>
      </c>
      <c r="H303">
        <v>29.948020791683319</v>
      </c>
    </row>
    <row r="304" spans="1:8" ht="15" customHeight="1">
      <c r="A304" s="75" t="s">
        <v>1772</v>
      </c>
      <c r="B304" s="22" t="s">
        <v>598</v>
      </c>
      <c r="C304" s="76" t="s">
        <v>598</v>
      </c>
      <c r="D304" s="76" t="s">
        <v>1311</v>
      </c>
      <c r="E304" s="77">
        <v>39</v>
      </c>
      <c r="F304">
        <v>0</v>
      </c>
      <c r="G304">
        <v>30</v>
      </c>
      <c r="H304">
        <v>29.948020791683319</v>
      </c>
    </row>
    <row r="305" spans="1:8" ht="15" customHeight="1">
      <c r="A305" s="75" t="s">
        <v>1772</v>
      </c>
      <c r="B305" s="22" t="s">
        <v>598</v>
      </c>
      <c r="C305" s="76" t="s">
        <v>598</v>
      </c>
      <c r="D305" s="76" t="s">
        <v>1311</v>
      </c>
      <c r="E305" s="77">
        <v>39</v>
      </c>
      <c r="F305">
        <v>0</v>
      </c>
      <c r="G305">
        <v>30</v>
      </c>
      <c r="H305">
        <v>29.948020791683319</v>
      </c>
    </row>
    <row r="306" spans="1:8" ht="15" customHeight="1">
      <c r="A306" s="75" t="s">
        <v>1773</v>
      </c>
      <c r="B306" s="22" t="s">
        <v>1312</v>
      </c>
      <c r="C306" s="76" t="s">
        <v>1312</v>
      </c>
      <c r="D306" s="76" t="s">
        <v>2452</v>
      </c>
      <c r="E306" s="77">
        <v>59</v>
      </c>
      <c r="F306" t="e">
        <v>#N/A</v>
      </c>
      <c r="G306" t="e">
        <v>#N/A</v>
      </c>
      <c r="H306">
        <v>31.058687636056675</v>
      </c>
    </row>
    <row r="307" spans="1:8" ht="15" customHeight="1">
      <c r="A307" s="75" t="s">
        <v>1774</v>
      </c>
      <c r="B307" s="22" t="s">
        <v>511</v>
      </c>
      <c r="C307" s="76" t="s">
        <v>511</v>
      </c>
      <c r="D307" s="76" t="s">
        <v>2453</v>
      </c>
      <c r="E307" s="77">
        <v>41</v>
      </c>
      <c r="F307" t="e">
        <v>#N/A</v>
      </c>
      <c r="G307" t="e">
        <v>#N/A</v>
      </c>
      <c r="H307">
        <v>30.106687483736664</v>
      </c>
    </row>
    <row r="308" spans="1:8" ht="15" customHeight="1">
      <c r="A308" s="75" t="s">
        <v>1775</v>
      </c>
      <c r="B308" s="22" t="s">
        <v>512</v>
      </c>
      <c r="C308" s="76" t="s">
        <v>512</v>
      </c>
      <c r="D308" s="76" t="s">
        <v>2454</v>
      </c>
      <c r="E308" s="77">
        <v>41</v>
      </c>
      <c r="F308" t="e">
        <v>#N/A</v>
      </c>
      <c r="G308" t="e">
        <v>#N/A</v>
      </c>
      <c r="H308">
        <v>30.106687483736664</v>
      </c>
    </row>
    <row r="309" spans="1:8" ht="15" customHeight="1">
      <c r="A309" s="75" t="s">
        <v>1776</v>
      </c>
      <c r="B309" s="22" t="s">
        <v>513</v>
      </c>
      <c r="C309" s="76" t="s">
        <v>513</v>
      </c>
      <c r="D309" s="76" t="s">
        <v>2455</v>
      </c>
      <c r="E309" s="77">
        <v>41</v>
      </c>
      <c r="F309" t="e">
        <v>#N/A</v>
      </c>
      <c r="G309" t="e">
        <v>#N/A</v>
      </c>
      <c r="H309">
        <v>30.106687483736664</v>
      </c>
    </row>
    <row r="310" spans="1:8" ht="15" customHeight="1">
      <c r="A310" s="75" t="s">
        <v>1777</v>
      </c>
      <c r="B310" s="22" t="s">
        <v>514</v>
      </c>
      <c r="C310" s="76" t="s">
        <v>514</v>
      </c>
      <c r="D310" s="76" t="s">
        <v>2456</v>
      </c>
      <c r="E310" s="77">
        <v>41</v>
      </c>
      <c r="F310" t="e">
        <v>#N/A</v>
      </c>
      <c r="G310" t="e">
        <v>#N/A</v>
      </c>
      <c r="H310">
        <v>30.106687483736664</v>
      </c>
    </row>
    <row r="311" spans="1:8" ht="15" customHeight="1">
      <c r="A311" s="75" t="s">
        <v>1778</v>
      </c>
      <c r="B311" s="22" t="s">
        <v>515</v>
      </c>
      <c r="C311" s="76" t="s">
        <v>515</v>
      </c>
      <c r="D311" s="76" t="s">
        <v>2457</v>
      </c>
      <c r="E311" s="77">
        <v>41</v>
      </c>
      <c r="F311" t="e">
        <v>#N/A</v>
      </c>
      <c r="G311" t="e">
        <v>#N/A</v>
      </c>
      <c r="H311">
        <v>30.106687483736664</v>
      </c>
    </row>
    <row r="312" spans="1:8" ht="15" customHeight="1">
      <c r="A312" s="75" t="s">
        <v>1779</v>
      </c>
      <c r="B312" s="22" t="s">
        <v>516</v>
      </c>
      <c r="C312" s="76" t="s">
        <v>516</v>
      </c>
      <c r="D312" s="76" t="s">
        <v>2458</v>
      </c>
      <c r="E312" s="77">
        <v>41</v>
      </c>
      <c r="F312" t="e">
        <v>#N/A</v>
      </c>
      <c r="G312" t="e">
        <v>#N/A</v>
      </c>
      <c r="H312">
        <v>30.106687483736664</v>
      </c>
    </row>
    <row r="313" spans="1:8" ht="15" customHeight="1">
      <c r="A313" s="75" t="s">
        <v>1780</v>
      </c>
      <c r="B313" s="22" t="s">
        <v>505</v>
      </c>
      <c r="C313" s="76" t="s">
        <v>505</v>
      </c>
      <c r="D313" s="76" t="e">
        <v>#N/A</v>
      </c>
      <c r="E313" s="77">
        <v>39</v>
      </c>
      <c r="F313" t="e">
        <v>#N/A</v>
      </c>
      <c r="G313" t="e">
        <v>#N/A</v>
      </c>
      <c r="H313">
        <v>29.948020791683319</v>
      </c>
    </row>
    <row r="314" spans="1:8" ht="15" customHeight="1">
      <c r="A314" s="75" t="s">
        <v>1781</v>
      </c>
      <c r="B314" s="22" t="s">
        <v>506</v>
      </c>
      <c r="C314" s="76" t="s">
        <v>506</v>
      </c>
      <c r="D314" s="76" t="e">
        <v>#N/A</v>
      </c>
      <c r="E314" s="77">
        <v>39</v>
      </c>
      <c r="F314" t="e">
        <v>#N/A</v>
      </c>
      <c r="G314" t="e">
        <v>#N/A</v>
      </c>
      <c r="H314">
        <v>29.948020791683319</v>
      </c>
    </row>
    <row r="315" spans="1:8" ht="15" customHeight="1">
      <c r="A315" s="75" t="s">
        <v>1782</v>
      </c>
      <c r="B315" s="22" t="s">
        <v>507</v>
      </c>
      <c r="C315" s="76" t="s">
        <v>507</v>
      </c>
      <c r="D315" s="76" t="e">
        <v>#N/A</v>
      </c>
      <c r="E315" s="77">
        <v>39</v>
      </c>
      <c r="F315" t="e">
        <v>#N/A</v>
      </c>
      <c r="G315" t="e">
        <v>#N/A</v>
      </c>
      <c r="H315">
        <v>29.948020791683319</v>
      </c>
    </row>
    <row r="316" spans="1:8" ht="15" customHeight="1">
      <c r="A316" s="75" t="s">
        <v>1783</v>
      </c>
      <c r="B316" s="22" t="s">
        <v>508</v>
      </c>
      <c r="C316" s="76" t="s">
        <v>508</v>
      </c>
      <c r="D316" s="76" t="e">
        <v>#N/A</v>
      </c>
      <c r="E316" s="77">
        <v>39</v>
      </c>
      <c r="F316" t="e">
        <v>#N/A</v>
      </c>
      <c r="G316" t="e">
        <v>#N/A</v>
      </c>
      <c r="H316">
        <v>29.948020791683319</v>
      </c>
    </row>
    <row r="317" spans="1:8" ht="15" customHeight="1">
      <c r="A317" s="75" t="s">
        <v>1784</v>
      </c>
      <c r="B317" s="22" t="s">
        <v>509</v>
      </c>
      <c r="C317" s="76" t="s">
        <v>509</v>
      </c>
      <c r="D317" s="76" t="e">
        <v>#N/A</v>
      </c>
      <c r="E317" s="77">
        <v>39</v>
      </c>
      <c r="F317" t="e">
        <v>#N/A</v>
      </c>
      <c r="G317" t="e">
        <v>#N/A</v>
      </c>
      <c r="H317">
        <v>29.948020791683319</v>
      </c>
    </row>
    <row r="318" spans="1:8" ht="15" customHeight="1">
      <c r="A318" s="75" t="s">
        <v>1785</v>
      </c>
      <c r="B318" s="22" t="s">
        <v>510</v>
      </c>
      <c r="C318" s="76" t="s">
        <v>510</v>
      </c>
      <c r="D318" s="76" t="e">
        <v>#N/A</v>
      </c>
      <c r="E318" s="77">
        <v>39</v>
      </c>
      <c r="F318" t="e">
        <v>#N/A</v>
      </c>
      <c r="G318" t="e">
        <v>#N/A</v>
      </c>
      <c r="H318">
        <v>29.948020791683319</v>
      </c>
    </row>
    <row r="319" spans="1:8" ht="15" customHeight="1">
      <c r="A319" s="75" t="s">
        <v>1786</v>
      </c>
      <c r="B319" s="22" t="s">
        <v>599</v>
      </c>
      <c r="C319" s="76" t="s">
        <v>599</v>
      </c>
      <c r="D319" s="76" t="s">
        <v>1313</v>
      </c>
      <c r="E319" s="77">
        <v>29.5</v>
      </c>
      <c r="F319">
        <v>0</v>
      </c>
      <c r="G319">
        <v>12</v>
      </c>
      <c r="H319">
        <v>31.058687636056675</v>
      </c>
    </row>
    <row r="320" spans="1:8" ht="15" customHeight="1">
      <c r="A320" s="75" t="s">
        <v>1787</v>
      </c>
      <c r="B320" s="22" t="s">
        <v>577</v>
      </c>
      <c r="C320" s="76" t="s">
        <v>577</v>
      </c>
      <c r="D320" s="76" t="s">
        <v>2459</v>
      </c>
      <c r="E320" s="77">
        <v>152</v>
      </c>
      <c r="F320" t="e">
        <v>#N/A</v>
      </c>
      <c r="G320" t="e">
        <v>#N/A</v>
      </c>
      <c r="H320">
        <v>31.549111956948821</v>
      </c>
    </row>
    <row r="321" spans="1:8" ht="15" customHeight="1">
      <c r="A321" s="75" t="s">
        <v>1788</v>
      </c>
      <c r="B321" s="22" t="s">
        <v>578</v>
      </c>
      <c r="C321" s="76" t="s">
        <v>578</v>
      </c>
      <c r="D321" s="76" t="s">
        <v>2460</v>
      </c>
      <c r="E321" s="77">
        <v>152</v>
      </c>
      <c r="F321" t="e">
        <v>#N/A</v>
      </c>
      <c r="G321" t="e">
        <v>#N/A</v>
      </c>
      <c r="H321">
        <v>31.549111956948821</v>
      </c>
    </row>
    <row r="322" spans="1:8" ht="15" customHeight="1">
      <c r="A322" s="75" t="s">
        <v>1789</v>
      </c>
      <c r="B322" s="22" t="s">
        <v>579</v>
      </c>
      <c r="C322" s="76" t="s">
        <v>579</v>
      </c>
      <c r="D322" s="76" t="s">
        <v>2461</v>
      </c>
      <c r="E322" s="77">
        <v>152</v>
      </c>
      <c r="F322" t="e">
        <v>#N/A</v>
      </c>
      <c r="G322" t="e">
        <v>#N/A</v>
      </c>
      <c r="H322">
        <v>31.549111956948821</v>
      </c>
    </row>
    <row r="323" spans="1:8" ht="15" customHeight="1">
      <c r="A323" s="75" t="s">
        <v>1790</v>
      </c>
      <c r="B323" s="22" t="s">
        <v>580</v>
      </c>
      <c r="C323" s="76" t="s">
        <v>580</v>
      </c>
      <c r="D323" s="76" t="s">
        <v>2462</v>
      </c>
      <c r="E323" s="77">
        <v>152</v>
      </c>
      <c r="F323" t="e">
        <v>#N/A</v>
      </c>
      <c r="G323" t="e">
        <v>#N/A</v>
      </c>
      <c r="H323">
        <v>31.549111956948821</v>
      </c>
    </row>
    <row r="324" spans="1:8" ht="15" customHeight="1">
      <c r="A324" s="75" t="s">
        <v>1791</v>
      </c>
      <c r="B324" s="22" t="s">
        <v>581</v>
      </c>
      <c r="C324" s="76" t="s">
        <v>581</v>
      </c>
      <c r="D324" s="76" t="s">
        <v>2463</v>
      </c>
      <c r="E324" s="77">
        <v>152</v>
      </c>
      <c r="F324" t="e">
        <v>#N/A</v>
      </c>
      <c r="G324" t="e">
        <v>#N/A</v>
      </c>
      <c r="H324">
        <v>31.549111956948821</v>
      </c>
    </row>
    <row r="325" spans="1:8" ht="15" customHeight="1">
      <c r="A325" s="75" t="s">
        <v>1792</v>
      </c>
      <c r="B325" s="22" t="s">
        <v>582</v>
      </c>
      <c r="C325" s="76" t="s">
        <v>582</v>
      </c>
      <c r="D325" s="76" t="s">
        <v>1793</v>
      </c>
      <c r="E325" s="77">
        <v>152</v>
      </c>
      <c r="F325">
        <v>0</v>
      </c>
      <c r="G325">
        <v>0</v>
      </c>
      <c r="H325">
        <v>31.549111956948821</v>
      </c>
    </row>
    <row r="326" spans="1:8" ht="15" customHeight="1">
      <c r="A326" s="75" t="s">
        <v>1794</v>
      </c>
      <c r="B326" s="22" t="s">
        <v>564</v>
      </c>
      <c r="C326" s="76" t="s">
        <v>564</v>
      </c>
      <c r="D326" s="76" t="s">
        <v>2464</v>
      </c>
      <c r="E326" s="77">
        <v>90</v>
      </c>
      <c r="F326" t="e">
        <v>#N/A</v>
      </c>
      <c r="G326" t="e">
        <v>#N/A</v>
      </c>
      <c r="H326">
        <v>30.382629556872928</v>
      </c>
    </row>
    <row r="327" spans="1:8" ht="15" customHeight="1">
      <c r="A327" s="75" t="s">
        <v>1795</v>
      </c>
      <c r="B327" s="22" t="s">
        <v>565</v>
      </c>
      <c r="C327" s="76" t="s">
        <v>565</v>
      </c>
      <c r="D327" s="76" t="s">
        <v>2465</v>
      </c>
      <c r="E327" s="77">
        <v>90</v>
      </c>
      <c r="F327" t="e">
        <v>#N/A</v>
      </c>
      <c r="G327" t="e">
        <v>#N/A</v>
      </c>
      <c r="H327">
        <v>30.382629556872928</v>
      </c>
    </row>
    <row r="328" spans="1:8" ht="15" customHeight="1">
      <c r="A328" s="75" t="s">
        <v>1796</v>
      </c>
      <c r="B328" s="22" t="s">
        <v>566</v>
      </c>
      <c r="C328" s="76" t="s">
        <v>566</v>
      </c>
      <c r="D328" s="76" t="s">
        <v>2466</v>
      </c>
      <c r="E328" s="77">
        <v>90</v>
      </c>
      <c r="F328" t="e">
        <v>#N/A</v>
      </c>
      <c r="G328" t="e">
        <v>#N/A</v>
      </c>
      <c r="H328">
        <v>30.382629556872928</v>
      </c>
    </row>
    <row r="329" spans="1:8" ht="15" customHeight="1">
      <c r="A329" s="75" t="s">
        <v>1797</v>
      </c>
      <c r="B329" s="22" t="s">
        <v>567</v>
      </c>
      <c r="C329" s="76" t="s">
        <v>567</v>
      </c>
      <c r="D329" s="76" t="s">
        <v>2467</v>
      </c>
      <c r="E329" s="77">
        <v>90</v>
      </c>
      <c r="F329" t="e">
        <v>#N/A</v>
      </c>
      <c r="G329" t="e">
        <v>#N/A</v>
      </c>
      <c r="H329">
        <v>30.382629556872928</v>
      </c>
    </row>
    <row r="330" spans="1:8" ht="15" customHeight="1">
      <c r="A330" s="75" t="s">
        <v>1798</v>
      </c>
      <c r="B330" s="22" t="s">
        <v>568</v>
      </c>
      <c r="C330" s="76" t="s">
        <v>568</v>
      </c>
      <c r="D330" s="76" t="s">
        <v>2468</v>
      </c>
      <c r="E330" s="77">
        <v>90</v>
      </c>
      <c r="F330" t="e">
        <v>#N/A</v>
      </c>
      <c r="G330" t="e">
        <v>#N/A</v>
      </c>
      <c r="H330">
        <v>30.382629556872928</v>
      </c>
    </row>
    <row r="331" spans="1:8" ht="15" customHeight="1">
      <c r="A331" s="75" t="s">
        <v>1798</v>
      </c>
      <c r="B331" s="22" t="s">
        <v>568</v>
      </c>
      <c r="C331" s="76" t="s">
        <v>568</v>
      </c>
      <c r="D331" s="76" t="s">
        <v>2468</v>
      </c>
      <c r="E331" s="77">
        <v>90</v>
      </c>
      <c r="F331" t="e">
        <v>#N/A</v>
      </c>
      <c r="G331" t="e">
        <v>#N/A</v>
      </c>
      <c r="H331">
        <v>30.382629556872928</v>
      </c>
    </row>
    <row r="332" spans="1:8" ht="15" customHeight="1">
      <c r="A332" s="75" t="s">
        <v>1798</v>
      </c>
      <c r="B332" s="22" t="s">
        <v>568</v>
      </c>
      <c r="C332" s="76" t="s">
        <v>568</v>
      </c>
      <c r="D332" s="76" t="s">
        <v>2468</v>
      </c>
      <c r="E332" s="77">
        <v>90</v>
      </c>
      <c r="F332" t="e">
        <v>#N/A</v>
      </c>
      <c r="G332" t="e">
        <v>#N/A</v>
      </c>
      <c r="H332">
        <v>30.382629556872928</v>
      </c>
    </row>
    <row r="333" spans="1:8" ht="15" customHeight="1">
      <c r="A333" s="75" t="s">
        <v>1799</v>
      </c>
      <c r="B333" s="22" t="s">
        <v>569</v>
      </c>
      <c r="C333" s="76" t="s">
        <v>569</v>
      </c>
      <c r="D333" s="76" t="s">
        <v>2469</v>
      </c>
      <c r="E333" s="77">
        <v>90</v>
      </c>
      <c r="F333" t="e">
        <v>#N/A</v>
      </c>
      <c r="G333" t="e">
        <v>#N/A</v>
      </c>
      <c r="H333">
        <v>30.382629556872928</v>
      </c>
    </row>
    <row r="334" spans="1:8" ht="15" customHeight="1">
      <c r="A334" s="75" t="s">
        <v>1800</v>
      </c>
      <c r="B334" s="22" t="s">
        <v>520</v>
      </c>
      <c r="C334" s="76" t="s">
        <v>520</v>
      </c>
      <c r="D334" s="76" t="e">
        <v>#N/A</v>
      </c>
      <c r="E334" s="77">
        <v>75</v>
      </c>
      <c r="F334" t="e">
        <v>#N/A</v>
      </c>
      <c r="G334" t="e">
        <v>#N/A</v>
      </c>
      <c r="H334">
        <v>31.526336833687566</v>
      </c>
    </row>
    <row r="335" spans="1:8" ht="15" customHeight="1">
      <c r="A335" s="75" t="s">
        <v>1801</v>
      </c>
      <c r="B335" s="22" t="s">
        <v>521</v>
      </c>
      <c r="C335" s="76" t="s">
        <v>521</v>
      </c>
      <c r="D335" s="76" t="e">
        <v>#N/A</v>
      </c>
      <c r="E335" s="77">
        <v>75</v>
      </c>
      <c r="F335" t="e">
        <v>#N/A</v>
      </c>
      <c r="G335" t="e">
        <v>#N/A</v>
      </c>
      <c r="H335">
        <v>31.526336833687566</v>
      </c>
    </row>
    <row r="336" spans="1:8" ht="15" customHeight="1">
      <c r="A336" s="75" t="s">
        <v>1802</v>
      </c>
      <c r="B336" s="22" t="s">
        <v>522</v>
      </c>
      <c r="C336" s="76" t="s">
        <v>522</v>
      </c>
      <c r="D336" s="76" t="e">
        <v>#N/A</v>
      </c>
      <c r="E336" s="77">
        <v>75</v>
      </c>
      <c r="F336" t="e">
        <v>#N/A</v>
      </c>
      <c r="G336" t="e">
        <v>#N/A</v>
      </c>
      <c r="H336">
        <v>31.526336833687566</v>
      </c>
    </row>
    <row r="337" spans="1:8" ht="15" customHeight="1">
      <c r="A337" s="75" t="s">
        <v>1803</v>
      </c>
      <c r="B337" s="22" t="s">
        <v>523</v>
      </c>
      <c r="C337" s="76" t="s">
        <v>523</v>
      </c>
      <c r="D337" s="76" t="e">
        <v>#N/A</v>
      </c>
      <c r="E337" s="77">
        <v>75</v>
      </c>
      <c r="F337" t="e">
        <v>#N/A</v>
      </c>
      <c r="G337" t="e">
        <v>#N/A</v>
      </c>
      <c r="H337">
        <v>31.526336833687566</v>
      </c>
    </row>
    <row r="338" spans="1:8" ht="15" customHeight="1">
      <c r="A338" s="75" t="s">
        <v>1804</v>
      </c>
      <c r="B338" s="22" t="s">
        <v>524</v>
      </c>
      <c r="C338" s="76" t="s">
        <v>524</v>
      </c>
      <c r="D338" s="76" t="e">
        <v>#N/A</v>
      </c>
      <c r="E338" s="77">
        <v>75</v>
      </c>
      <c r="F338" t="e">
        <v>#N/A</v>
      </c>
      <c r="G338" t="e">
        <v>#N/A</v>
      </c>
      <c r="H338">
        <v>31.526336833687566</v>
      </c>
    </row>
    <row r="339" spans="1:8" ht="15" customHeight="1">
      <c r="A339" s="75" t="s">
        <v>1805</v>
      </c>
      <c r="B339" s="22" t="s">
        <v>525</v>
      </c>
      <c r="C339" s="76" t="s">
        <v>525</v>
      </c>
      <c r="D339" s="76" t="e">
        <v>#N/A</v>
      </c>
      <c r="E339" s="77">
        <v>75</v>
      </c>
      <c r="F339" t="e">
        <v>#N/A</v>
      </c>
      <c r="G339" t="e">
        <v>#N/A</v>
      </c>
      <c r="H339">
        <v>31.526336833687566</v>
      </c>
    </row>
    <row r="340" spans="1:8" ht="15" customHeight="1">
      <c r="A340" s="75" t="s">
        <v>1806</v>
      </c>
      <c r="B340" s="22" t="s">
        <v>538</v>
      </c>
      <c r="C340" s="76" t="s">
        <v>538</v>
      </c>
      <c r="D340" s="76" t="e">
        <v>#N/A</v>
      </c>
      <c r="E340" s="77">
        <v>77</v>
      </c>
      <c r="F340" t="e">
        <v>#N/A</v>
      </c>
      <c r="G340" t="e">
        <v>#N/A</v>
      </c>
      <c r="H340">
        <v>31.571303102690564</v>
      </c>
    </row>
    <row r="341" spans="1:8" ht="15" customHeight="1">
      <c r="A341" s="75" t="s">
        <v>1807</v>
      </c>
      <c r="B341" s="22" t="s">
        <v>539</v>
      </c>
      <c r="C341" s="76" t="s">
        <v>539</v>
      </c>
      <c r="D341" s="76" t="e">
        <v>#N/A</v>
      </c>
      <c r="E341" s="77">
        <v>77</v>
      </c>
      <c r="F341" t="e">
        <v>#N/A</v>
      </c>
      <c r="G341" t="e">
        <v>#N/A</v>
      </c>
      <c r="H341">
        <v>31.571303102690564</v>
      </c>
    </row>
    <row r="342" spans="1:8" ht="15" customHeight="1">
      <c r="A342" s="75" t="s">
        <v>1808</v>
      </c>
      <c r="B342" s="22" t="s">
        <v>540</v>
      </c>
      <c r="C342" s="76" t="s">
        <v>540</v>
      </c>
      <c r="D342" s="76" t="e">
        <v>#N/A</v>
      </c>
      <c r="E342" s="77">
        <v>77</v>
      </c>
      <c r="F342" t="e">
        <v>#N/A</v>
      </c>
      <c r="G342" t="e">
        <v>#N/A</v>
      </c>
      <c r="H342">
        <v>31.571303102690564</v>
      </c>
    </row>
    <row r="343" spans="1:8" ht="15" customHeight="1">
      <c r="A343" s="75" t="s">
        <v>1809</v>
      </c>
      <c r="B343" s="22" t="s">
        <v>541</v>
      </c>
      <c r="C343" s="76" t="s">
        <v>541</v>
      </c>
      <c r="D343" s="76" t="e">
        <v>#N/A</v>
      </c>
      <c r="E343" s="77">
        <v>77</v>
      </c>
      <c r="F343" t="e">
        <v>#N/A</v>
      </c>
      <c r="G343" t="e">
        <v>#N/A</v>
      </c>
      <c r="H343">
        <v>31.571303102690564</v>
      </c>
    </row>
    <row r="344" spans="1:8" ht="15" customHeight="1">
      <c r="A344" s="75" t="s">
        <v>1810</v>
      </c>
      <c r="B344" s="22" t="s">
        <v>542</v>
      </c>
      <c r="C344" s="76" t="s">
        <v>542</v>
      </c>
      <c r="D344" s="76" t="e">
        <v>#N/A</v>
      </c>
      <c r="E344" s="77">
        <v>77</v>
      </c>
      <c r="F344" t="e">
        <v>#N/A</v>
      </c>
      <c r="G344" t="e">
        <v>#N/A</v>
      </c>
      <c r="H344">
        <v>31.571303102690564</v>
      </c>
    </row>
    <row r="345" spans="1:8" ht="15" customHeight="1">
      <c r="A345" s="75" t="s">
        <v>1811</v>
      </c>
      <c r="B345" s="22" t="s">
        <v>543</v>
      </c>
      <c r="C345" s="76" t="s">
        <v>543</v>
      </c>
      <c r="D345" s="76" t="e">
        <v>#N/A</v>
      </c>
      <c r="E345" s="77">
        <v>77</v>
      </c>
      <c r="F345" t="e">
        <v>#N/A</v>
      </c>
      <c r="G345" t="e">
        <v>#N/A</v>
      </c>
      <c r="H345">
        <v>31.571303102690564</v>
      </c>
    </row>
    <row r="346" spans="1:8" ht="15" customHeight="1">
      <c r="A346" s="75" t="s">
        <v>1812</v>
      </c>
      <c r="B346" s="22" t="s">
        <v>84</v>
      </c>
      <c r="C346" s="76" t="s">
        <v>84</v>
      </c>
      <c r="D346" s="76" t="s">
        <v>941</v>
      </c>
      <c r="E346" s="77">
        <v>59</v>
      </c>
      <c r="F346">
        <v>0</v>
      </c>
      <c r="G346">
        <v>1</v>
      </c>
      <c r="H346">
        <v>31.058687636056675</v>
      </c>
    </row>
    <row r="347" spans="1:8" ht="15" customHeight="1">
      <c r="A347" s="75" t="s">
        <v>1813</v>
      </c>
      <c r="B347" s="22" t="s">
        <v>300</v>
      </c>
      <c r="C347" s="76" t="s">
        <v>300</v>
      </c>
      <c r="D347" s="76" t="s">
        <v>940</v>
      </c>
      <c r="E347" s="77">
        <v>110</v>
      </c>
      <c r="F347">
        <v>0</v>
      </c>
      <c r="G347">
        <v>1</v>
      </c>
      <c r="H347">
        <v>35.913918549012635</v>
      </c>
    </row>
    <row r="348" spans="1:8" ht="15" customHeight="1">
      <c r="A348" s="75" t="s">
        <v>1813</v>
      </c>
      <c r="B348" s="22" t="s">
        <v>300</v>
      </c>
      <c r="C348" s="76" t="s">
        <v>300</v>
      </c>
      <c r="D348" s="76" t="s">
        <v>940</v>
      </c>
      <c r="E348" s="77">
        <v>110</v>
      </c>
      <c r="F348">
        <v>0</v>
      </c>
      <c r="G348">
        <v>1</v>
      </c>
      <c r="H348">
        <v>35.913918549012635</v>
      </c>
    </row>
    <row r="349" spans="1:8" ht="15" customHeight="1">
      <c r="A349" s="75" t="s">
        <v>1814</v>
      </c>
      <c r="B349" s="22" t="s">
        <v>299</v>
      </c>
      <c r="C349" s="76" t="s">
        <v>299</v>
      </c>
      <c r="D349" s="76" t="s">
        <v>939</v>
      </c>
      <c r="E349" s="77">
        <v>160</v>
      </c>
      <c r="F349">
        <v>0</v>
      </c>
      <c r="G349">
        <v>5</v>
      </c>
      <c r="H349">
        <v>24.355256854228614</v>
      </c>
    </row>
    <row r="350" spans="1:8" ht="15" customHeight="1">
      <c r="A350" s="75" t="s">
        <v>1815</v>
      </c>
      <c r="B350" s="22" t="s">
        <v>298</v>
      </c>
      <c r="C350" s="76" t="s">
        <v>298</v>
      </c>
      <c r="D350" s="76" t="s">
        <v>938</v>
      </c>
      <c r="E350" s="77">
        <v>320</v>
      </c>
      <c r="F350">
        <v>0</v>
      </c>
      <c r="G350">
        <v>10</v>
      </c>
      <c r="H350">
        <v>23.911130936892079</v>
      </c>
    </row>
    <row r="351" spans="1:8" ht="15" customHeight="1">
      <c r="A351" s="75" t="s">
        <v>1816</v>
      </c>
      <c r="B351" s="22" t="s">
        <v>297</v>
      </c>
      <c r="C351" s="76" t="s">
        <v>297</v>
      </c>
      <c r="D351" s="76" t="s">
        <v>937</v>
      </c>
      <c r="E351" s="77">
        <v>340</v>
      </c>
      <c r="F351">
        <v>0</v>
      </c>
      <c r="G351">
        <v>16</v>
      </c>
      <c r="H351">
        <v>23.911130936892107</v>
      </c>
    </row>
    <row r="352" spans="1:8" ht="15" customHeight="1">
      <c r="A352" s="75" t="s">
        <v>1817</v>
      </c>
      <c r="B352" s="22" t="s">
        <v>296</v>
      </c>
      <c r="C352" s="76" t="s">
        <v>296</v>
      </c>
      <c r="D352" s="76" t="s">
        <v>936</v>
      </c>
      <c r="E352" s="77">
        <v>240</v>
      </c>
      <c r="F352">
        <v>0</v>
      </c>
      <c r="G352">
        <v>1</v>
      </c>
      <c r="H352">
        <v>23.911130936892079</v>
      </c>
    </row>
    <row r="353" spans="1:8" ht="15" customHeight="1">
      <c r="A353" s="75" t="s">
        <v>1818</v>
      </c>
      <c r="B353" s="22" t="s">
        <v>600</v>
      </c>
      <c r="C353" s="76" t="s">
        <v>600</v>
      </c>
      <c r="D353" s="76" t="s">
        <v>1314</v>
      </c>
      <c r="E353" s="77">
        <v>39</v>
      </c>
      <c r="F353">
        <v>0</v>
      </c>
      <c r="G353">
        <v>0</v>
      </c>
      <c r="H353">
        <v>29.948020791683319</v>
      </c>
    </row>
    <row r="354" spans="1:8" ht="15" customHeight="1">
      <c r="A354" s="75" t="s">
        <v>1818</v>
      </c>
      <c r="B354" s="22" t="s">
        <v>600</v>
      </c>
      <c r="C354" s="76" t="s">
        <v>600</v>
      </c>
      <c r="D354" s="76" t="s">
        <v>1314</v>
      </c>
      <c r="E354" s="77">
        <v>39</v>
      </c>
      <c r="F354">
        <v>0</v>
      </c>
      <c r="G354">
        <v>0</v>
      </c>
      <c r="H354">
        <v>29.948020791683319</v>
      </c>
    </row>
    <row r="355" spans="1:8" ht="15" customHeight="1">
      <c r="A355" s="75" t="s">
        <v>1819</v>
      </c>
      <c r="B355" s="22" t="s">
        <v>1315</v>
      </c>
      <c r="C355" s="76" t="s">
        <v>1315</v>
      </c>
      <c r="D355" s="76" t="s">
        <v>1316</v>
      </c>
      <c r="E355" s="77">
        <v>54</v>
      </c>
      <c r="F355">
        <v>0</v>
      </c>
      <c r="G355">
        <v>0</v>
      </c>
      <c r="H355">
        <v>59.936025589764085</v>
      </c>
    </row>
    <row r="356" spans="1:8" ht="15" customHeight="1">
      <c r="A356" s="75" t="s">
        <v>1820</v>
      </c>
      <c r="B356" s="22" t="s">
        <v>1317</v>
      </c>
      <c r="C356" s="76" t="s">
        <v>1317</v>
      </c>
      <c r="D356" s="76" t="s">
        <v>1318</v>
      </c>
      <c r="E356" s="77">
        <v>68</v>
      </c>
      <c r="F356">
        <v>0</v>
      </c>
      <c r="G356">
        <v>0</v>
      </c>
      <c r="H356">
        <v>58.444780595920122</v>
      </c>
    </row>
    <row r="357" spans="1:8" ht="15" customHeight="1">
      <c r="A357" s="75" t="s">
        <v>1821</v>
      </c>
      <c r="B357" s="22" t="s">
        <v>85</v>
      </c>
      <c r="C357" s="76" t="s">
        <v>85</v>
      </c>
      <c r="D357" s="76" t="s">
        <v>1191</v>
      </c>
      <c r="E357" s="77">
        <v>49</v>
      </c>
      <c r="F357">
        <v>0</v>
      </c>
      <c r="G357">
        <v>72</v>
      </c>
      <c r="H357">
        <v>29.577798510225534</v>
      </c>
    </row>
    <row r="358" spans="1:8" ht="15" customHeight="1">
      <c r="A358" s="75" t="s">
        <v>1822</v>
      </c>
      <c r="B358" s="22" t="s">
        <v>526</v>
      </c>
      <c r="C358" s="76" t="s">
        <v>526</v>
      </c>
      <c r="D358" s="76" t="e">
        <v>#N/A</v>
      </c>
      <c r="E358" s="77">
        <v>75</v>
      </c>
      <c r="F358" t="e">
        <v>#N/A</v>
      </c>
      <c r="G358" t="e">
        <v>#N/A</v>
      </c>
      <c r="H358">
        <v>31.526336833687566</v>
      </c>
    </row>
    <row r="359" spans="1:8" ht="15" customHeight="1">
      <c r="A359" s="75" t="s">
        <v>1823</v>
      </c>
      <c r="B359" s="22" t="s">
        <v>527</v>
      </c>
      <c r="C359" s="76" t="s">
        <v>527</v>
      </c>
      <c r="D359" s="76" t="e">
        <v>#N/A</v>
      </c>
      <c r="E359" s="77">
        <v>75</v>
      </c>
      <c r="F359" t="e">
        <v>#N/A</v>
      </c>
      <c r="G359" t="e">
        <v>#N/A</v>
      </c>
      <c r="H359">
        <v>31.526336833687566</v>
      </c>
    </row>
    <row r="360" spans="1:8" ht="15" customHeight="1">
      <c r="A360" s="75" t="s">
        <v>1824</v>
      </c>
      <c r="B360" s="22" t="s">
        <v>528</v>
      </c>
      <c r="C360" s="76" t="s">
        <v>528</v>
      </c>
      <c r="D360" s="76" t="e">
        <v>#N/A</v>
      </c>
      <c r="E360" s="77">
        <v>75</v>
      </c>
      <c r="F360" t="e">
        <v>#N/A</v>
      </c>
      <c r="G360" t="e">
        <v>#N/A</v>
      </c>
      <c r="H360">
        <v>31.526336833687566</v>
      </c>
    </row>
    <row r="361" spans="1:8" ht="15" customHeight="1">
      <c r="A361" s="75" t="s">
        <v>1825</v>
      </c>
      <c r="B361" s="22" t="s">
        <v>529</v>
      </c>
      <c r="C361" s="76" t="s">
        <v>529</v>
      </c>
      <c r="D361" s="76" t="e">
        <v>#N/A</v>
      </c>
      <c r="E361" s="77">
        <v>75</v>
      </c>
      <c r="F361" t="e">
        <v>#N/A</v>
      </c>
      <c r="G361" t="e">
        <v>#N/A</v>
      </c>
      <c r="H361">
        <v>31.526336833687566</v>
      </c>
    </row>
    <row r="362" spans="1:8" ht="15" customHeight="1">
      <c r="A362" s="75" t="s">
        <v>1826</v>
      </c>
      <c r="B362" s="22" t="s">
        <v>530</v>
      </c>
      <c r="C362" s="76" t="s">
        <v>530</v>
      </c>
      <c r="D362" s="76" t="e">
        <v>#N/A</v>
      </c>
      <c r="E362" s="77">
        <v>75</v>
      </c>
      <c r="F362" t="e">
        <v>#N/A</v>
      </c>
      <c r="G362" t="e">
        <v>#N/A</v>
      </c>
      <c r="H362">
        <v>31.526336833687566</v>
      </c>
    </row>
    <row r="363" spans="1:8" ht="15" customHeight="1">
      <c r="A363" s="75" t="s">
        <v>1827</v>
      </c>
      <c r="B363" s="22" t="s">
        <v>531</v>
      </c>
      <c r="C363" s="76" t="s">
        <v>531</v>
      </c>
      <c r="D363" s="76" t="e">
        <v>#N/A</v>
      </c>
      <c r="E363" s="77">
        <v>75</v>
      </c>
      <c r="F363" t="e">
        <v>#N/A</v>
      </c>
      <c r="G363" t="e">
        <v>#N/A</v>
      </c>
      <c r="H363">
        <v>31.526336833687566</v>
      </c>
    </row>
    <row r="364" spans="1:8" ht="15" customHeight="1">
      <c r="A364" s="75" t="s">
        <v>1828</v>
      </c>
      <c r="B364" s="22" t="s">
        <v>544</v>
      </c>
      <c r="C364" s="76" t="s">
        <v>544</v>
      </c>
      <c r="D364" s="76" t="s">
        <v>2470</v>
      </c>
      <c r="E364" s="77">
        <v>78.900000000000006</v>
      </c>
      <c r="F364" t="e">
        <v>#N/A</v>
      </c>
      <c r="G364" t="e">
        <v>#N/A</v>
      </c>
      <c r="H364">
        <v>31.447421031587368</v>
      </c>
    </row>
    <row r="365" spans="1:8" ht="15" customHeight="1">
      <c r="A365" s="75" t="s">
        <v>1829</v>
      </c>
      <c r="B365" s="22" t="s">
        <v>545</v>
      </c>
      <c r="C365" s="76" t="s">
        <v>545</v>
      </c>
      <c r="D365" s="76" t="s">
        <v>2471</v>
      </c>
      <c r="E365" s="77">
        <v>78.900000000000006</v>
      </c>
      <c r="F365" t="e">
        <v>#N/A</v>
      </c>
      <c r="G365" t="e">
        <v>#N/A</v>
      </c>
      <c r="H365">
        <v>31.447421031587368</v>
      </c>
    </row>
    <row r="366" spans="1:8" ht="15" customHeight="1">
      <c r="A366" s="75" t="s">
        <v>1830</v>
      </c>
      <c r="B366" s="22" t="s">
        <v>546</v>
      </c>
      <c r="C366" s="76" t="s">
        <v>546</v>
      </c>
      <c r="D366" s="76" t="s">
        <v>2472</v>
      </c>
      <c r="E366" s="77">
        <v>78.900000000000006</v>
      </c>
      <c r="F366" t="e">
        <v>#N/A</v>
      </c>
      <c r="G366" t="e">
        <v>#N/A</v>
      </c>
      <c r="H366">
        <v>31.447421031587368</v>
      </c>
    </row>
    <row r="367" spans="1:8" ht="15" customHeight="1">
      <c r="A367" s="75" t="s">
        <v>1831</v>
      </c>
      <c r="B367" s="22" t="s">
        <v>547</v>
      </c>
      <c r="C367" s="76" t="s">
        <v>547</v>
      </c>
      <c r="D367" s="76" t="s">
        <v>2473</v>
      </c>
      <c r="E367" s="77">
        <v>78.900000000000006</v>
      </c>
      <c r="F367" t="e">
        <v>#N/A</v>
      </c>
      <c r="G367" t="e">
        <v>#N/A</v>
      </c>
      <c r="H367">
        <v>31.447421031587368</v>
      </c>
    </row>
    <row r="368" spans="1:8" ht="15" customHeight="1">
      <c r="A368" s="75" t="s">
        <v>1832</v>
      </c>
      <c r="B368" s="22" t="s">
        <v>548</v>
      </c>
      <c r="C368" s="76" t="s">
        <v>548</v>
      </c>
      <c r="D368" s="76" t="s">
        <v>2474</v>
      </c>
      <c r="E368" s="77">
        <v>78.900000000000006</v>
      </c>
      <c r="F368" t="e">
        <v>#N/A</v>
      </c>
      <c r="G368" t="e">
        <v>#N/A</v>
      </c>
      <c r="H368">
        <v>31.447421031587368</v>
      </c>
    </row>
    <row r="369" spans="1:8" ht="15" customHeight="1">
      <c r="A369" s="75" t="s">
        <v>1833</v>
      </c>
      <c r="B369" s="22" t="s">
        <v>549</v>
      </c>
      <c r="C369" s="76" t="s">
        <v>549</v>
      </c>
      <c r="D369" s="76" t="s">
        <v>2475</v>
      </c>
      <c r="E369" s="77">
        <v>78.900000000000006</v>
      </c>
      <c r="F369" t="e">
        <v>#N/A</v>
      </c>
      <c r="G369" t="e">
        <v>#N/A</v>
      </c>
      <c r="H369">
        <v>31.447421031587368</v>
      </c>
    </row>
    <row r="370" spans="1:8" ht="15" customHeight="1">
      <c r="A370" s="75" t="s">
        <v>1834</v>
      </c>
      <c r="B370" s="22" t="s">
        <v>532</v>
      </c>
      <c r="C370" s="76" t="s">
        <v>532</v>
      </c>
      <c r="D370" s="76" t="s">
        <v>2476</v>
      </c>
      <c r="E370" s="77">
        <v>75</v>
      </c>
      <c r="F370" t="e">
        <v>#N/A</v>
      </c>
      <c r="G370" t="e">
        <v>#N/A</v>
      </c>
      <c r="H370">
        <v>31.526336833687566</v>
      </c>
    </row>
    <row r="371" spans="1:8" ht="15" customHeight="1">
      <c r="A371" s="75" t="s">
        <v>1835</v>
      </c>
      <c r="B371" s="22" t="s">
        <v>533</v>
      </c>
      <c r="C371" s="76" t="s">
        <v>533</v>
      </c>
      <c r="D371" s="76" t="s">
        <v>2477</v>
      </c>
      <c r="E371" s="77">
        <v>75</v>
      </c>
      <c r="F371" t="e">
        <v>#N/A</v>
      </c>
      <c r="G371" t="e">
        <v>#N/A</v>
      </c>
      <c r="H371">
        <v>31.526336833687566</v>
      </c>
    </row>
    <row r="372" spans="1:8" ht="15" customHeight="1">
      <c r="A372" s="75" t="s">
        <v>1836</v>
      </c>
      <c r="B372" s="22" t="s">
        <v>534</v>
      </c>
      <c r="C372" s="76" t="s">
        <v>534</v>
      </c>
      <c r="D372" s="76" t="s">
        <v>2478</v>
      </c>
      <c r="E372" s="77">
        <v>75</v>
      </c>
      <c r="F372" t="e">
        <v>#N/A</v>
      </c>
      <c r="G372" t="e">
        <v>#N/A</v>
      </c>
      <c r="H372">
        <v>31.526336833687566</v>
      </c>
    </row>
    <row r="373" spans="1:8" ht="15" customHeight="1">
      <c r="A373" s="75" t="s">
        <v>1837</v>
      </c>
      <c r="B373" s="22" t="s">
        <v>550</v>
      </c>
      <c r="C373" s="76" t="s">
        <v>550</v>
      </c>
      <c r="D373" s="76" t="e">
        <v>#N/A</v>
      </c>
      <c r="E373" s="77">
        <v>79</v>
      </c>
      <c r="F373" t="e">
        <v>#N/A</v>
      </c>
      <c r="G373" t="e">
        <v>#N/A</v>
      </c>
      <c r="H373">
        <v>31.614021058243367</v>
      </c>
    </row>
    <row r="374" spans="1:8" ht="15" customHeight="1">
      <c r="A374" s="75" t="s">
        <v>1838</v>
      </c>
      <c r="B374" s="22" t="s">
        <v>551</v>
      </c>
      <c r="C374" s="76" t="s">
        <v>551</v>
      </c>
      <c r="D374" s="76" t="e">
        <v>#N/A</v>
      </c>
      <c r="E374" s="77">
        <v>79</v>
      </c>
      <c r="F374" t="e">
        <v>#N/A</v>
      </c>
      <c r="G374" t="e">
        <v>#N/A</v>
      </c>
      <c r="H374">
        <v>31.614021058243367</v>
      </c>
    </row>
    <row r="375" spans="1:8" ht="15" customHeight="1">
      <c r="A375" s="75" t="s">
        <v>1839</v>
      </c>
      <c r="B375" s="22" t="s">
        <v>552</v>
      </c>
      <c r="C375" s="76" t="s">
        <v>552</v>
      </c>
      <c r="D375" s="76" t="e">
        <v>#N/A</v>
      </c>
      <c r="E375" s="77">
        <v>79</v>
      </c>
      <c r="F375" t="e">
        <v>#N/A</v>
      </c>
      <c r="G375" t="e">
        <v>#N/A</v>
      </c>
      <c r="H375">
        <v>31.614021058243367</v>
      </c>
    </row>
    <row r="376" spans="1:8" ht="15" customHeight="1">
      <c r="A376" s="75" t="s">
        <v>1840</v>
      </c>
      <c r="B376" s="22" t="s">
        <v>553</v>
      </c>
      <c r="C376" s="76" t="s">
        <v>553</v>
      </c>
      <c r="D376" s="76" t="e">
        <v>#N/A</v>
      </c>
      <c r="E376" s="77">
        <v>79</v>
      </c>
      <c r="F376" t="e">
        <v>#N/A</v>
      </c>
      <c r="G376" t="e">
        <v>#N/A</v>
      </c>
      <c r="H376">
        <v>31.614021058243367</v>
      </c>
    </row>
    <row r="377" spans="1:8" ht="15" customHeight="1">
      <c r="A377" s="75" t="s">
        <v>1841</v>
      </c>
      <c r="B377" s="22" t="s">
        <v>554</v>
      </c>
      <c r="C377" s="76" t="s">
        <v>554</v>
      </c>
      <c r="D377" s="76" t="e">
        <v>#N/A</v>
      </c>
      <c r="E377" s="77">
        <v>79</v>
      </c>
      <c r="F377" t="e">
        <v>#N/A</v>
      </c>
      <c r="G377" t="e">
        <v>#N/A</v>
      </c>
      <c r="H377">
        <v>31.614021058243367</v>
      </c>
    </row>
    <row r="378" spans="1:8" ht="15" customHeight="1">
      <c r="A378" s="75" t="s">
        <v>1842</v>
      </c>
      <c r="B378" s="22" t="s">
        <v>555</v>
      </c>
      <c r="C378" s="76" t="s">
        <v>555</v>
      </c>
      <c r="D378" s="76" t="e">
        <v>#N/A</v>
      </c>
      <c r="E378" s="77">
        <v>79</v>
      </c>
      <c r="F378" t="e">
        <v>#N/A</v>
      </c>
      <c r="G378" t="e">
        <v>#N/A</v>
      </c>
      <c r="H378">
        <v>31.614021058243367</v>
      </c>
    </row>
    <row r="379" spans="1:8" ht="15" customHeight="1">
      <c r="A379" s="75" t="s">
        <v>1843</v>
      </c>
      <c r="B379" s="22" t="s">
        <v>535</v>
      </c>
      <c r="C379" s="76" t="s">
        <v>535</v>
      </c>
      <c r="D379" s="76" t="s">
        <v>2479</v>
      </c>
      <c r="E379" s="77">
        <v>75</v>
      </c>
      <c r="F379" t="e">
        <v>#N/A</v>
      </c>
      <c r="G379" t="e">
        <v>#N/A</v>
      </c>
      <c r="H379">
        <v>31.526336833687566</v>
      </c>
    </row>
    <row r="380" spans="1:8" ht="15" customHeight="1">
      <c r="A380" s="75" t="s">
        <v>1844</v>
      </c>
      <c r="B380" s="22" t="s">
        <v>536</v>
      </c>
      <c r="C380" s="76" t="s">
        <v>536</v>
      </c>
      <c r="D380" s="76" t="s">
        <v>2480</v>
      </c>
      <c r="E380" s="77">
        <v>75</v>
      </c>
      <c r="F380" t="e">
        <v>#N/A</v>
      </c>
      <c r="G380" t="e">
        <v>#N/A</v>
      </c>
      <c r="H380">
        <v>31.526336833687566</v>
      </c>
    </row>
    <row r="381" spans="1:8" ht="15" customHeight="1">
      <c r="A381" s="75" t="s">
        <v>1845</v>
      </c>
      <c r="B381" s="22" t="s">
        <v>537</v>
      </c>
      <c r="C381" s="76" t="s">
        <v>537</v>
      </c>
      <c r="D381" s="76" t="s">
        <v>2481</v>
      </c>
      <c r="E381" s="77">
        <v>75</v>
      </c>
      <c r="F381" t="e">
        <v>#N/A</v>
      </c>
      <c r="G381" t="e">
        <v>#N/A</v>
      </c>
      <c r="H381">
        <v>31.526336833687566</v>
      </c>
    </row>
    <row r="382" spans="1:8" ht="15" customHeight="1">
      <c r="A382" s="75" t="s">
        <v>1846</v>
      </c>
      <c r="B382" s="22" t="s">
        <v>556</v>
      </c>
      <c r="C382" s="76" t="s">
        <v>556</v>
      </c>
      <c r="D382" s="76" t="e">
        <v>#N/A</v>
      </c>
      <c r="E382" s="77">
        <v>80</v>
      </c>
      <c r="F382" t="e">
        <v>#N/A</v>
      </c>
      <c r="G382" t="e">
        <v>#N/A</v>
      </c>
      <c r="H382">
        <v>30.029289097369201</v>
      </c>
    </row>
    <row r="383" spans="1:8" ht="15" customHeight="1">
      <c r="A383" s="75" t="s">
        <v>1847</v>
      </c>
      <c r="B383" s="22" t="s">
        <v>557</v>
      </c>
      <c r="C383" s="76" t="s">
        <v>557</v>
      </c>
      <c r="D383" s="76" t="e">
        <v>#N/A</v>
      </c>
      <c r="E383" s="77">
        <v>80</v>
      </c>
      <c r="F383" t="e">
        <v>#N/A</v>
      </c>
      <c r="G383" t="e">
        <v>#N/A</v>
      </c>
      <c r="H383">
        <v>30.029289097369201</v>
      </c>
    </row>
    <row r="384" spans="1:8" ht="15" customHeight="1">
      <c r="A384" s="75" t="s">
        <v>1848</v>
      </c>
      <c r="B384" s="22" t="s">
        <v>558</v>
      </c>
      <c r="C384" s="76" t="s">
        <v>558</v>
      </c>
      <c r="D384" s="76" t="e">
        <v>#N/A</v>
      </c>
      <c r="E384" s="77">
        <v>80</v>
      </c>
      <c r="F384" t="e">
        <v>#N/A</v>
      </c>
      <c r="G384" t="e">
        <v>#N/A</v>
      </c>
      <c r="H384">
        <v>30.029289097369201</v>
      </c>
    </row>
    <row r="385" spans="1:8" ht="15" customHeight="1">
      <c r="A385" s="75" t="s">
        <v>1849</v>
      </c>
      <c r="B385" s="22" t="s">
        <v>559</v>
      </c>
      <c r="C385" s="76" t="s">
        <v>559</v>
      </c>
      <c r="D385" s="76" t="e">
        <v>#N/A</v>
      </c>
      <c r="E385" s="77">
        <v>80</v>
      </c>
      <c r="F385" t="e">
        <v>#N/A</v>
      </c>
      <c r="G385" t="e">
        <v>#N/A</v>
      </c>
      <c r="H385">
        <v>30.029289097369201</v>
      </c>
    </row>
    <row r="386" spans="1:8" ht="15" customHeight="1">
      <c r="A386" s="75" t="s">
        <v>1850</v>
      </c>
      <c r="B386" s="22" t="s">
        <v>560</v>
      </c>
      <c r="C386" s="76" t="s">
        <v>560</v>
      </c>
      <c r="D386" s="76" t="e">
        <v>#N/A</v>
      </c>
      <c r="E386" s="77">
        <v>80</v>
      </c>
      <c r="F386" t="e">
        <v>#N/A</v>
      </c>
      <c r="G386" t="e">
        <v>#N/A</v>
      </c>
      <c r="H386">
        <v>30.029289097369201</v>
      </c>
    </row>
    <row r="387" spans="1:8" ht="15" customHeight="1">
      <c r="A387" s="75" t="s">
        <v>1851</v>
      </c>
      <c r="B387" s="22" t="s">
        <v>561</v>
      </c>
      <c r="C387" s="76" t="s">
        <v>561</v>
      </c>
      <c r="D387" s="76" t="e">
        <v>#N/A</v>
      </c>
      <c r="E387" s="77">
        <v>80</v>
      </c>
      <c r="F387" t="e">
        <v>#N/A</v>
      </c>
      <c r="G387" t="e">
        <v>#N/A</v>
      </c>
      <c r="H387">
        <v>30.029289097369201</v>
      </c>
    </row>
    <row r="388" spans="1:8" ht="15" customHeight="1">
      <c r="A388" s="75" t="s">
        <v>1852</v>
      </c>
      <c r="B388" s="22" t="s">
        <v>355</v>
      </c>
      <c r="C388" s="76" t="s">
        <v>355</v>
      </c>
      <c r="D388" s="76" t="s">
        <v>1319</v>
      </c>
      <c r="E388" s="77">
        <v>39</v>
      </c>
      <c r="F388">
        <v>0</v>
      </c>
      <c r="G388">
        <v>0</v>
      </c>
      <c r="H388">
        <v>29.948020791683319</v>
      </c>
    </row>
    <row r="389" spans="1:8" ht="15" customHeight="1">
      <c r="A389" s="75" t="s">
        <v>1853</v>
      </c>
      <c r="B389" s="22" t="s">
        <v>86</v>
      </c>
      <c r="C389" s="76" t="s">
        <v>86</v>
      </c>
      <c r="D389" s="76" t="s">
        <v>1320</v>
      </c>
      <c r="E389" s="77">
        <v>39</v>
      </c>
      <c r="F389">
        <v>0</v>
      </c>
      <c r="G389">
        <v>0</v>
      </c>
      <c r="H389">
        <v>29.948020791683319</v>
      </c>
    </row>
    <row r="390" spans="1:8" ht="15" customHeight="1">
      <c r="A390" s="75" t="s">
        <v>1854</v>
      </c>
      <c r="B390" s="22" t="s">
        <v>87</v>
      </c>
      <c r="C390" s="76" t="s">
        <v>87</v>
      </c>
      <c r="D390" s="76" t="e">
        <v>#N/A</v>
      </c>
      <c r="E390" s="77">
        <v>39</v>
      </c>
      <c r="F390" t="e">
        <v>#N/A</v>
      </c>
      <c r="G390" t="e">
        <v>#N/A</v>
      </c>
      <c r="H390">
        <v>29.948020791683319</v>
      </c>
    </row>
    <row r="391" spans="1:8" ht="15" customHeight="1">
      <c r="A391" s="75" t="s">
        <v>1855</v>
      </c>
      <c r="B391" s="22" t="s">
        <v>88</v>
      </c>
      <c r="C391" s="76" t="s">
        <v>88</v>
      </c>
      <c r="D391" s="76" t="s">
        <v>1321</v>
      </c>
      <c r="E391" s="77">
        <v>39</v>
      </c>
      <c r="F391">
        <v>0</v>
      </c>
      <c r="G391">
        <v>0</v>
      </c>
      <c r="H391">
        <v>29.948020791683319</v>
      </c>
    </row>
    <row r="392" spans="1:8" ht="15" customHeight="1">
      <c r="A392" s="75" t="s">
        <v>1856</v>
      </c>
      <c r="B392" s="22" t="s">
        <v>89</v>
      </c>
      <c r="C392" s="76" t="s">
        <v>89</v>
      </c>
      <c r="D392" s="76" t="s">
        <v>1322</v>
      </c>
      <c r="E392" s="77">
        <v>39</v>
      </c>
      <c r="F392">
        <v>0</v>
      </c>
      <c r="G392">
        <v>0</v>
      </c>
      <c r="H392">
        <v>29.948020791683319</v>
      </c>
    </row>
    <row r="393" spans="1:8" ht="15" customHeight="1">
      <c r="A393" s="75" t="s">
        <v>1857</v>
      </c>
      <c r="B393" s="22" t="s">
        <v>90</v>
      </c>
      <c r="C393" s="76" t="s">
        <v>90</v>
      </c>
      <c r="D393" s="76" t="s">
        <v>1323</v>
      </c>
      <c r="E393" s="77">
        <v>39</v>
      </c>
      <c r="F393">
        <v>0</v>
      </c>
      <c r="G393">
        <v>0</v>
      </c>
      <c r="H393">
        <v>29.948020791683319</v>
      </c>
    </row>
    <row r="394" spans="1:8" ht="15" customHeight="1">
      <c r="A394" s="75" t="s">
        <v>1858</v>
      </c>
      <c r="B394" s="22" t="s">
        <v>91</v>
      </c>
      <c r="C394" s="76" t="s">
        <v>91</v>
      </c>
      <c r="D394" s="76" t="s">
        <v>882</v>
      </c>
      <c r="E394" s="77">
        <v>0</v>
      </c>
      <c r="F394">
        <v>0</v>
      </c>
      <c r="G394">
        <v>284</v>
      </c>
      <c r="H394">
        <v>-100</v>
      </c>
    </row>
    <row r="395" spans="1:8" ht="15" customHeight="1">
      <c r="A395" s="75" t="s">
        <v>1858</v>
      </c>
      <c r="B395" s="22" t="s">
        <v>91</v>
      </c>
      <c r="C395" s="76" t="s">
        <v>91</v>
      </c>
      <c r="D395" s="76" t="s">
        <v>882</v>
      </c>
      <c r="E395" s="77">
        <v>0</v>
      </c>
      <c r="F395">
        <v>0</v>
      </c>
      <c r="G395">
        <v>284</v>
      </c>
      <c r="H395">
        <v>-100</v>
      </c>
    </row>
    <row r="396" spans="1:8" ht="15" customHeight="1">
      <c r="A396" s="75" t="s">
        <v>1859</v>
      </c>
      <c r="B396" s="22" t="s">
        <v>280</v>
      </c>
      <c r="C396" s="76" t="s">
        <v>280</v>
      </c>
      <c r="D396" s="76" t="s">
        <v>887</v>
      </c>
      <c r="E396" s="77">
        <v>50</v>
      </c>
      <c r="F396">
        <v>0</v>
      </c>
      <c r="G396">
        <v>50</v>
      </c>
      <c r="H396">
        <v>28.615894525722609</v>
      </c>
    </row>
    <row r="397" spans="1:8" ht="15" customHeight="1">
      <c r="A397" s="75" t="s">
        <v>1860</v>
      </c>
      <c r="B397" s="22" t="s">
        <v>92</v>
      </c>
      <c r="C397" s="76" t="s">
        <v>92</v>
      </c>
      <c r="D397" s="76" t="s">
        <v>883</v>
      </c>
      <c r="E397" s="77">
        <v>23</v>
      </c>
      <c r="F397">
        <v>0</v>
      </c>
      <c r="G397">
        <v>194</v>
      </c>
      <c r="H397">
        <v>32.867554221697787</v>
      </c>
    </row>
    <row r="398" spans="1:8" ht="15" customHeight="1">
      <c r="A398" s="75" t="s">
        <v>1861</v>
      </c>
      <c r="B398" s="22" t="s">
        <v>93</v>
      </c>
      <c r="C398" s="76" t="s">
        <v>93</v>
      </c>
      <c r="D398" s="76" t="s">
        <v>884</v>
      </c>
      <c r="E398" s="77">
        <v>23</v>
      </c>
      <c r="F398">
        <v>0</v>
      </c>
      <c r="G398">
        <v>430</v>
      </c>
      <c r="H398">
        <v>31.406056690263995</v>
      </c>
    </row>
    <row r="399" spans="1:8" ht="15" customHeight="1">
      <c r="A399" s="75" t="s">
        <v>1862</v>
      </c>
      <c r="B399" s="22" t="s">
        <v>94</v>
      </c>
      <c r="C399" s="76" t="s">
        <v>94</v>
      </c>
      <c r="D399" s="76" t="s">
        <v>885</v>
      </c>
      <c r="E399" s="77">
        <v>32</v>
      </c>
      <c r="F399">
        <v>0</v>
      </c>
      <c r="G399">
        <v>351</v>
      </c>
      <c r="H399">
        <v>32.867302267136097</v>
      </c>
    </row>
    <row r="400" spans="1:8" ht="15" customHeight="1">
      <c r="A400" s="75" t="s">
        <v>1863</v>
      </c>
      <c r="B400" s="22" t="s">
        <v>95</v>
      </c>
      <c r="C400" s="76" t="s">
        <v>95</v>
      </c>
      <c r="D400" s="76" t="s">
        <v>886</v>
      </c>
      <c r="E400" s="77">
        <v>22.5</v>
      </c>
      <c r="F400">
        <v>0</v>
      </c>
      <c r="G400">
        <v>0</v>
      </c>
      <c r="H400">
        <v>31.173090003590175</v>
      </c>
    </row>
    <row r="401" spans="1:8" ht="15" customHeight="1">
      <c r="A401" s="75" t="s">
        <v>1864</v>
      </c>
      <c r="B401" s="22" t="s">
        <v>96</v>
      </c>
      <c r="C401" s="76" t="s">
        <v>96</v>
      </c>
      <c r="D401" s="76" t="s">
        <v>972</v>
      </c>
      <c r="E401" s="77">
        <v>3</v>
      </c>
      <c r="F401">
        <v>0</v>
      </c>
      <c r="G401">
        <v>143</v>
      </c>
      <c r="H401">
        <v>124.62924942382591</v>
      </c>
    </row>
    <row r="402" spans="1:8" ht="15" customHeight="1">
      <c r="A402" s="75" t="s">
        <v>1865</v>
      </c>
      <c r="B402" s="22" t="s">
        <v>97</v>
      </c>
      <c r="C402" s="76" t="s">
        <v>97</v>
      </c>
      <c r="D402" s="76" t="s">
        <v>994</v>
      </c>
      <c r="E402" s="77">
        <v>23</v>
      </c>
      <c r="F402">
        <v>0</v>
      </c>
      <c r="G402">
        <v>11</v>
      </c>
      <c r="H402">
        <v>27.726687102936594</v>
      </c>
    </row>
    <row r="403" spans="1:8" ht="15" customHeight="1">
      <c r="A403" s="75" t="s">
        <v>1866</v>
      </c>
      <c r="B403" s="22" t="s">
        <v>315</v>
      </c>
      <c r="C403" s="76" t="s">
        <v>315</v>
      </c>
      <c r="D403" s="76" t="s">
        <v>967</v>
      </c>
      <c r="E403" s="77">
        <v>12</v>
      </c>
      <c r="F403">
        <v>0</v>
      </c>
      <c r="G403">
        <v>64</v>
      </c>
      <c r="H403">
        <v>29.948995409148893</v>
      </c>
    </row>
    <row r="404" spans="1:8" ht="15" customHeight="1">
      <c r="A404" s="75" t="s">
        <v>1867</v>
      </c>
      <c r="B404" s="22" t="s">
        <v>314</v>
      </c>
      <c r="C404" s="76" t="s">
        <v>314</v>
      </c>
      <c r="D404" s="76" t="s">
        <v>971</v>
      </c>
      <c r="E404" s="77">
        <v>18</v>
      </c>
      <c r="F404">
        <v>0</v>
      </c>
      <c r="G404">
        <v>0</v>
      </c>
      <c r="H404">
        <v>60.149558334209701</v>
      </c>
    </row>
    <row r="405" spans="1:8" ht="15" customHeight="1">
      <c r="A405" s="75" t="s">
        <v>1868</v>
      </c>
      <c r="B405" s="22" t="s">
        <v>313</v>
      </c>
      <c r="C405" s="76" t="s">
        <v>313</v>
      </c>
      <c r="D405" s="76" t="s">
        <v>968</v>
      </c>
      <c r="E405" s="77">
        <v>11.5</v>
      </c>
      <c r="F405">
        <v>0</v>
      </c>
      <c r="G405">
        <v>30</v>
      </c>
      <c r="H405">
        <v>59.558634731963281</v>
      </c>
    </row>
    <row r="406" spans="1:8" ht="15" customHeight="1">
      <c r="A406" s="75" t="s">
        <v>1869</v>
      </c>
      <c r="B406" s="22" t="s">
        <v>312</v>
      </c>
      <c r="C406" s="76" t="s">
        <v>312</v>
      </c>
      <c r="D406" s="76" t="s">
        <v>969</v>
      </c>
      <c r="E406" s="77">
        <v>5</v>
      </c>
      <c r="F406">
        <v>0</v>
      </c>
      <c r="G406">
        <v>9</v>
      </c>
      <c r="H406">
        <v>56.431949911741128</v>
      </c>
    </row>
    <row r="407" spans="1:8" ht="15" customHeight="1">
      <c r="A407" s="75" t="s">
        <v>1870</v>
      </c>
      <c r="B407" s="22" t="s">
        <v>1324</v>
      </c>
      <c r="C407" s="76" t="s">
        <v>1324</v>
      </c>
      <c r="D407" s="76" t="s">
        <v>1325</v>
      </c>
      <c r="E407" s="77">
        <v>10</v>
      </c>
      <c r="F407">
        <v>0</v>
      </c>
      <c r="G407">
        <v>0</v>
      </c>
      <c r="H407">
        <v>37.11936350288417</v>
      </c>
    </row>
    <row r="408" spans="1:8" ht="15" customHeight="1">
      <c r="A408" s="75" t="s">
        <v>1871</v>
      </c>
      <c r="B408" s="22" t="s">
        <v>319</v>
      </c>
      <c r="C408" s="76" t="s">
        <v>319</v>
      </c>
      <c r="D408" s="76" t="s">
        <v>986</v>
      </c>
      <c r="E408" s="77">
        <v>3.5</v>
      </c>
      <c r="F408">
        <v>0</v>
      </c>
      <c r="G408">
        <v>14</v>
      </c>
      <c r="H408">
        <v>74.059729342093988</v>
      </c>
    </row>
    <row r="409" spans="1:8" ht="15" customHeight="1">
      <c r="A409" s="75" t="s">
        <v>1872</v>
      </c>
      <c r="B409" s="22" t="s">
        <v>311</v>
      </c>
      <c r="C409" s="76" t="s">
        <v>311</v>
      </c>
      <c r="D409" s="76" t="s">
        <v>970</v>
      </c>
      <c r="E409" s="77">
        <v>4</v>
      </c>
      <c r="F409">
        <v>0</v>
      </c>
      <c r="G409">
        <v>12</v>
      </c>
      <c r="H409">
        <v>59.235389874317121</v>
      </c>
    </row>
    <row r="410" spans="1:8" ht="15" customHeight="1">
      <c r="A410" s="75" t="s">
        <v>1873</v>
      </c>
      <c r="B410" s="22" t="s">
        <v>310</v>
      </c>
      <c r="C410" s="76" t="s">
        <v>310</v>
      </c>
      <c r="D410" s="76" t="s">
        <v>965</v>
      </c>
      <c r="E410" s="77">
        <v>11</v>
      </c>
      <c r="F410">
        <v>0</v>
      </c>
      <c r="G410">
        <v>1</v>
      </c>
      <c r="H410">
        <v>37.016844352601652</v>
      </c>
    </row>
    <row r="411" spans="1:8" ht="15" customHeight="1">
      <c r="A411" s="75" t="s">
        <v>1874</v>
      </c>
      <c r="B411" s="22" t="s">
        <v>1326</v>
      </c>
      <c r="C411" s="76" t="s">
        <v>1326</v>
      </c>
      <c r="D411" s="76" t="s">
        <v>1327</v>
      </c>
      <c r="E411" s="77">
        <v>20</v>
      </c>
      <c r="F411">
        <v>0</v>
      </c>
      <c r="G411">
        <v>0</v>
      </c>
      <c r="H411">
        <v>31.634588962768817</v>
      </c>
    </row>
    <row r="412" spans="1:8" ht="15" customHeight="1">
      <c r="A412" s="75" t="s">
        <v>1875</v>
      </c>
      <c r="B412" s="22" t="s">
        <v>966</v>
      </c>
      <c r="C412" s="76" t="s">
        <v>966</v>
      </c>
      <c r="D412" s="76" t="s">
        <v>2482</v>
      </c>
      <c r="E412" s="77">
        <v>19</v>
      </c>
      <c r="F412" t="e">
        <v>#N/A</v>
      </c>
      <c r="G412" t="e">
        <v>#N/A</v>
      </c>
      <c r="H412">
        <v>35.927021211554745</v>
      </c>
    </row>
    <row r="413" spans="1:8" ht="15" customHeight="1">
      <c r="A413" s="75" t="s">
        <v>1876</v>
      </c>
      <c r="B413" s="22" t="s">
        <v>309</v>
      </c>
      <c r="C413" s="76" t="s">
        <v>309</v>
      </c>
      <c r="D413" s="76" t="s">
        <v>964</v>
      </c>
      <c r="E413" s="77">
        <v>12</v>
      </c>
      <c r="F413">
        <v>0</v>
      </c>
      <c r="G413">
        <v>18</v>
      </c>
      <c r="H413">
        <v>33.280021324803414</v>
      </c>
    </row>
    <row r="414" spans="1:8" ht="15" customHeight="1">
      <c r="A414" s="75" t="s">
        <v>1877</v>
      </c>
      <c r="B414" s="22" t="s">
        <v>308</v>
      </c>
      <c r="C414" s="76" t="s">
        <v>308</v>
      </c>
      <c r="D414" s="76" t="s">
        <v>963</v>
      </c>
      <c r="E414" s="77">
        <v>16</v>
      </c>
      <c r="F414">
        <v>0</v>
      </c>
      <c r="G414">
        <v>45</v>
      </c>
      <c r="H414">
        <v>15.797433234094953</v>
      </c>
    </row>
    <row r="415" spans="1:8" ht="15" customHeight="1">
      <c r="A415" s="75" t="s">
        <v>1878</v>
      </c>
      <c r="B415" s="22" t="s">
        <v>98</v>
      </c>
      <c r="C415" s="76" t="s">
        <v>98</v>
      </c>
      <c r="D415" s="76" t="s">
        <v>962</v>
      </c>
      <c r="E415" s="77">
        <v>18.5</v>
      </c>
      <c r="F415">
        <v>0</v>
      </c>
      <c r="G415">
        <v>41</v>
      </c>
      <c r="H415">
        <v>16.038677886665951</v>
      </c>
    </row>
    <row r="416" spans="1:8" ht="15" customHeight="1">
      <c r="A416" s="75" t="s">
        <v>1879</v>
      </c>
      <c r="B416" s="22" t="s">
        <v>612</v>
      </c>
      <c r="C416" s="76" t="s">
        <v>612</v>
      </c>
      <c r="D416" s="76" t="s">
        <v>961</v>
      </c>
      <c r="E416" s="77">
        <v>7.5</v>
      </c>
      <c r="F416">
        <v>0</v>
      </c>
      <c r="G416">
        <v>278</v>
      </c>
      <c r="H416">
        <v>66.600026656004275</v>
      </c>
    </row>
    <row r="417" spans="1:8" ht="15" customHeight="1">
      <c r="A417" s="75" t="s">
        <v>1880</v>
      </c>
      <c r="B417" s="22" t="s">
        <v>1328</v>
      </c>
      <c r="C417" s="76" t="s">
        <v>1328</v>
      </c>
      <c r="D417" s="76" t="s">
        <v>2483</v>
      </c>
      <c r="E417" s="77">
        <v>10</v>
      </c>
      <c r="F417" t="e">
        <v>#N/A</v>
      </c>
      <c r="G417" t="e">
        <v>#N/A</v>
      </c>
      <c r="H417">
        <v>37.11936350288417</v>
      </c>
    </row>
    <row r="418" spans="1:8" ht="15" customHeight="1">
      <c r="A418" s="75" t="s">
        <v>1881</v>
      </c>
      <c r="B418" s="22" t="s">
        <v>464</v>
      </c>
      <c r="C418" s="76" t="s">
        <v>464</v>
      </c>
      <c r="D418" s="76" t="s">
        <v>960</v>
      </c>
      <c r="E418" s="77">
        <v>6</v>
      </c>
      <c r="F418">
        <v>0</v>
      </c>
      <c r="G418">
        <v>7</v>
      </c>
      <c r="H418">
        <v>33.280021324803414</v>
      </c>
    </row>
    <row r="419" spans="1:8" ht="15" customHeight="1">
      <c r="A419" s="75" t="s">
        <v>1882</v>
      </c>
      <c r="B419" s="22" t="s">
        <v>99</v>
      </c>
      <c r="C419" s="76" t="s">
        <v>99</v>
      </c>
      <c r="D419" s="76" t="s">
        <v>959</v>
      </c>
      <c r="E419" s="77">
        <v>9</v>
      </c>
      <c r="F419">
        <v>0</v>
      </c>
      <c r="G419">
        <v>167</v>
      </c>
      <c r="H419">
        <v>30.564284213169486</v>
      </c>
    </row>
    <row r="420" spans="1:8" ht="15" customHeight="1">
      <c r="A420" s="75" t="s">
        <v>1883</v>
      </c>
      <c r="B420" s="22" t="s">
        <v>100</v>
      </c>
      <c r="C420" s="76" t="s">
        <v>100</v>
      </c>
      <c r="D420" s="76" t="s">
        <v>958</v>
      </c>
      <c r="E420" s="77">
        <v>16</v>
      </c>
      <c r="F420">
        <v>0</v>
      </c>
      <c r="G420">
        <v>25</v>
      </c>
      <c r="H420">
        <v>60.096121711475575</v>
      </c>
    </row>
    <row r="421" spans="1:8" ht="15" customHeight="1">
      <c r="A421" s="75" t="s">
        <v>1884</v>
      </c>
      <c r="B421" s="22" t="s">
        <v>307</v>
      </c>
      <c r="C421" s="76" t="s">
        <v>307</v>
      </c>
      <c r="D421" s="76" t="s">
        <v>957</v>
      </c>
      <c r="E421" s="77">
        <v>35</v>
      </c>
      <c r="F421">
        <v>0</v>
      </c>
      <c r="G421">
        <v>28</v>
      </c>
      <c r="H421">
        <v>62.786179032946677</v>
      </c>
    </row>
    <row r="422" spans="1:8" ht="15" customHeight="1">
      <c r="A422" s="75" t="s">
        <v>1885</v>
      </c>
      <c r="B422" s="22" t="s">
        <v>573</v>
      </c>
      <c r="C422" s="76" t="s">
        <v>573</v>
      </c>
      <c r="D422" s="76" t="s">
        <v>2432</v>
      </c>
      <c r="E422" s="77">
        <v>127.5</v>
      </c>
      <c r="F422" t="e">
        <v>#N/A</v>
      </c>
      <c r="G422" t="e">
        <v>#N/A</v>
      </c>
      <c r="H422">
        <v>30.11324395861493</v>
      </c>
    </row>
    <row r="423" spans="1:8" ht="15" customHeight="1">
      <c r="A423" s="75" t="s">
        <v>1886</v>
      </c>
      <c r="B423" s="22" t="s">
        <v>584</v>
      </c>
      <c r="C423" s="76" t="s">
        <v>584</v>
      </c>
      <c r="D423" s="76" t="s">
        <v>2433</v>
      </c>
      <c r="E423" s="77">
        <v>155.5</v>
      </c>
      <c r="F423" t="e">
        <v>#N/A</v>
      </c>
      <c r="G423" t="e">
        <v>#N/A</v>
      </c>
      <c r="H423">
        <v>30.343581929924198</v>
      </c>
    </row>
    <row r="424" spans="1:8" ht="15" customHeight="1">
      <c r="A424" s="75" t="s">
        <v>1887</v>
      </c>
      <c r="B424" s="22" t="s">
        <v>295</v>
      </c>
      <c r="C424" s="76" t="s">
        <v>295</v>
      </c>
      <c r="D424" s="76" t="s">
        <v>932</v>
      </c>
      <c r="E424" s="77">
        <v>4.5</v>
      </c>
      <c r="F424">
        <v>0</v>
      </c>
      <c r="G424">
        <v>76</v>
      </c>
      <c r="H424">
        <v>66.600026656004275</v>
      </c>
    </row>
    <row r="425" spans="1:8" ht="15" customHeight="1">
      <c r="A425" s="75" t="s">
        <v>1888</v>
      </c>
      <c r="B425" s="22" t="s">
        <v>294</v>
      </c>
      <c r="C425" s="76" t="s">
        <v>294</v>
      </c>
      <c r="D425" s="76" t="s">
        <v>933</v>
      </c>
      <c r="E425" s="77">
        <v>4.5</v>
      </c>
      <c r="F425">
        <v>0</v>
      </c>
      <c r="G425">
        <v>4</v>
      </c>
      <c r="H425">
        <v>66.600026656004275</v>
      </c>
    </row>
    <row r="426" spans="1:8" ht="15" customHeight="1">
      <c r="A426" s="75" t="s">
        <v>1889</v>
      </c>
      <c r="B426" s="22" t="s">
        <v>293</v>
      </c>
      <c r="C426" s="76" t="s">
        <v>293</v>
      </c>
      <c r="D426" s="76" t="s">
        <v>934</v>
      </c>
      <c r="E426" s="77">
        <v>4.5</v>
      </c>
      <c r="F426">
        <v>0</v>
      </c>
      <c r="G426">
        <v>168</v>
      </c>
      <c r="H426">
        <v>66.600026656004275</v>
      </c>
    </row>
    <row r="427" spans="1:8" ht="15" customHeight="1">
      <c r="A427" s="75" t="s">
        <v>1890</v>
      </c>
      <c r="B427" s="22" t="s">
        <v>935</v>
      </c>
      <c r="C427" s="76" t="s">
        <v>935</v>
      </c>
      <c r="D427" s="76" t="s">
        <v>2484</v>
      </c>
      <c r="E427" s="77" t="e">
        <v>#N/A</v>
      </c>
      <c r="F427" t="e">
        <v>#N/A</v>
      </c>
      <c r="G427" t="e">
        <v>#N/A</v>
      </c>
      <c r="H427" t="e">
        <v>#N/A</v>
      </c>
    </row>
    <row r="428" spans="1:8" ht="15" customHeight="1">
      <c r="A428" s="75" t="s">
        <v>1891</v>
      </c>
      <c r="B428" s="22" t="s">
        <v>101</v>
      </c>
      <c r="C428" s="76" t="s">
        <v>101</v>
      </c>
      <c r="D428" s="76" t="s">
        <v>1256</v>
      </c>
      <c r="E428" s="77">
        <v>5</v>
      </c>
      <c r="F428">
        <v>0</v>
      </c>
      <c r="G428">
        <v>18</v>
      </c>
      <c r="H428">
        <v>33.280021324803414</v>
      </c>
    </row>
    <row r="429" spans="1:8" ht="15" customHeight="1">
      <c r="A429" s="75" t="s">
        <v>1892</v>
      </c>
      <c r="B429" s="22" t="s">
        <v>102</v>
      </c>
      <c r="C429" s="76" t="s">
        <v>102</v>
      </c>
      <c r="D429" s="76" t="s">
        <v>1255</v>
      </c>
      <c r="E429" s="77">
        <v>5</v>
      </c>
      <c r="F429">
        <v>0</v>
      </c>
      <c r="G429">
        <v>15</v>
      </c>
      <c r="H429">
        <v>33.280021324803414</v>
      </c>
    </row>
    <row r="430" spans="1:8" ht="15" customHeight="1">
      <c r="A430" s="75" t="s">
        <v>1893</v>
      </c>
      <c r="B430" s="22" t="s">
        <v>103</v>
      </c>
      <c r="C430" s="76" t="s">
        <v>103</v>
      </c>
      <c r="D430" s="76" t="s">
        <v>985</v>
      </c>
      <c r="E430" s="77">
        <v>1</v>
      </c>
      <c r="F430">
        <v>0</v>
      </c>
      <c r="G430">
        <v>310</v>
      </c>
      <c r="H430">
        <v>94.853832346203802</v>
      </c>
    </row>
    <row r="431" spans="1:8" ht="15" customHeight="1">
      <c r="A431" s="75" t="s">
        <v>1894</v>
      </c>
      <c r="B431" s="22" t="s">
        <v>104</v>
      </c>
      <c r="C431" s="76" t="s">
        <v>104</v>
      </c>
      <c r="D431" s="76" t="s">
        <v>984</v>
      </c>
      <c r="E431" s="77">
        <v>5.5</v>
      </c>
      <c r="F431">
        <v>0</v>
      </c>
      <c r="G431">
        <v>1</v>
      </c>
      <c r="H431">
        <v>69.685212334819141</v>
      </c>
    </row>
    <row r="432" spans="1:8" ht="15" customHeight="1">
      <c r="A432" s="75" t="s">
        <v>1895</v>
      </c>
      <c r="B432" s="22" t="s">
        <v>105</v>
      </c>
      <c r="C432" s="76" t="s">
        <v>105</v>
      </c>
      <c r="D432" s="76" t="s">
        <v>983</v>
      </c>
      <c r="E432" s="77">
        <v>4</v>
      </c>
      <c r="F432">
        <v>0</v>
      </c>
      <c r="G432">
        <v>743</v>
      </c>
      <c r="H432">
        <v>70.21714090013208</v>
      </c>
    </row>
    <row r="433" spans="1:8" ht="15" customHeight="1">
      <c r="A433" s="75" t="s">
        <v>1896</v>
      </c>
      <c r="B433" s="22" t="s">
        <v>317</v>
      </c>
      <c r="C433" s="76" t="s">
        <v>317</v>
      </c>
      <c r="D433" s="76" t="s">
        <v>982</v>
      </c>
      <c r="E433" s="77">
        <v>27</v>
      </c>
      <c r="F433">
        <v>0</v>
      </c>
      <c r="G433">
        <v>31</v>
      </c>
      <c r="H433">
        <v>60.078317427477401</v>
      </c>
    </row>
    <row r="434" spans="1:8" ht="15" customHeight="1">
      <c r="A434" s="75" t="s">
        <v>1897</v>
      </c>
      <c r="B434" s="22" t="s">
        <v>316</v>
      </c>
      <c r="C434" s="76" t="s">
        <v>316</v>
      </c>
      <c r="D434" s="76" t="s">
        <v>981</v>
      </c>
      <c r="E434" s="77">
        <v>29.5</v>
      </c>
      <c r="F434">
        <v>0</v>
      </c>
      <c r="G434">
        <v>0</v>
      </c>
      <c r="H434">
        <v>59.051805383563959</v>
      </c>
    </row>
    <row r="435" spans="1:8" ht="15" customHeight="1">
      <c r="A435" s="75" t="s">
        <v>1898</v>
      </c>
      <c r="B435" s="22" t="s">
        <v>1391</v>
      </c>
      <c r="C435" s="76" t="s">
        <v>1391</v>
      </c>
      <c r="D435" s="76" t="s">
        <v>2485</v>
      </c>
      <c r="E435" s="77">
        <v>315</v>
      </c>
      <c r="F435" t="e">
        <v>#N/A</v>
      </c>
      <c r="G435" t="e">
        <v>#N/A</v>
      </c>
      <c r="H435">
        <v>31.197520991603369</v>
      </c>
    </row>
    <row r="436" spans="1:8" ht="15" customHeight="1">
      <c r="A436" s="75" t="s">
        <v>1899</v>
      </c>
      <c r="B436" s="22" t="s">
        <v>1390</v>
      </c>
      <c r="C436" s="76" t="s">
        <v>1390</v>
      </c>
      <c r="D436" s="76" t="s">
        <v>2486</v>
      </c>
      <c r="E436" s="77">
        <v>315</v>
      </c>
      <c r="F436" t="e">
        <v>#N/A</v>
      </c>
      <c r="G436" t="e">
        <v>#N/A</v>
      </c>
      <c r="H436">
        <v>31.197520991603369</v>
      </c>
    </row>
    <row r="437" spans="1:8" ht="15" customHeight="1">
      <c r="A437" s="75" t="s">
        <v>1900</v>
      </c>
      <c r="B437" s="22" t="s">
        <v>1392</v>
      </c>
      <c r="C437" s="76" t="s">
        <v>1392</v>
      </c>
      <c r="D437" s="76" t="s">
        <v>2487</v>
      </c>
      <c r="E437" s="77">
        <v>315</v>
      </c>
      <c r="F437" t="e">
        <v>#N/A</v>
      </c>
      <c r="G437" t="e">
        <v>#N/A</v>
      </c>
      <c r="H437">
        <v>31.197520991603369</v>
      </c>
    </row>
    <row r="438" spans="1:8" ht="15" customHeight="1">
      <c r="A438" s="75" t="s">
        <v>1901</v>
      </c>
      <c r="B438" s="22" t="s">
        <v>1393</v>
      </c>
      <c r="C438" s="76" t="s">
        <v>1393</v>
      </c>
      <c r="D438" s="76" t="s">
        <v>2488</v>
      </c>
      <c r="E438" s="77">
        <v>315</v>
      </c>
      <c r="F438" t="e">
        <v>#N/A</v>
      </c>
      <c r="G438" t="e">
        <v>#N/A</v>
      </c>
      <c r="H438">
        <v>31.197520991603369</v>
      </c>
    </row>
    <row r="439" spans="1:8" ht="15" customHeight="1">
      <c r="A439" s="75" t="s">
        <v>1902</v>
      </c>
      <c r="B439" s="22" t="s">
        <v>1394</v>
      </c>
      <c r="C439" s="76" t="s">
        <v>1394</v>
      </c>
      <c r="D439" s="76" t="s">
        <v>2489</v>
      </c>
      <c r="E439" s="77">
        <v>315</v>
      </c>
      <c r="F439" t="e">
        <v>#N/A</v>
      </c>
      <c r="G439" t="e">
        <v>#N/A</v>
      </c>
      <c r="H439">
        <v>31.197520991603369</v>
      </c>
    </row>
    <row r="440" spans="1:8" ht="15" customHeight="1">
      <c r="A440" s="75" t="s">
        <v>1903</v>
      </c>
      <c r="B440" s="22" t="s">
        <v>1904</v>
      </c>
      <c r="C440" s="76" t="s">
        <v>1904</v>
      </c>
      <c r="D440" s="76" t="s">
        <v>2490</v>
      </c>
      <c r="E440" s="77">
        <v>315</v>
      </c>
      <c r="F440" t="e">
        <v>#N/A</v>
      </c>
      <c r="G440" t="e">
        <v>#N/A</v>
      </c>
      <c r="H440">
        <v>31.197520991603369</v>
      </c>
    </row>
    <row r="441" spans="1:8" ht="15" customHeight="1">
      <c r="A441" s="75" t="s">
        <v>1905</v>
      </c>
      <c r="B441" s="22" t="s">
        <v>106</v>
      </c>
      <c r="C441" s="76" t="s">
        <v>106</v>
      </c>
      <c r="D441" s="76" t="s">
        <v>1113</v>
      </c>
      <c r="E441" s="77">
        <v>239</v>
      </c>
      <c r="F441">
        <v>0</v>
      </c>
      <c r="G441">
        <v>1</v>
      </c>
      <c r="H441">
        <v>30.645250991009846</v>
      </c>
    </row>
    <row r="442" spans="1:8" ht="15" customHeight="1">
      <c r="A442" s="75" t="s">
        <v>1906</v>
      </c>
      <c r="B442" s="22" t="s">
        <v>107</v>
      </c>
      <c r="C442" s="76" t="s">
        <v>107</v>
      </c>
      <c r="D442" s="76" t="s">
        <v>1112</v>
      </c>
      <c r="E442" s="77">
        <v>239</v>
      </c>
      <c r="F442">
        <v>0</v>
      </c>
      <c r="G442">
        <v>1</v>
      </c>
      <c r="H442">
        <v>30.645250991009846</v>
      </c>
    </row>
    <row r="443" spans="1:8" ht="15" customHeight="1">
      <c r="A443" s="75" t="s">
        <v>1907</v>
      </c>
      <c r="B443" s="22" t="s">
        <v>108</v>
      </c>
      <c r="C443" s="76" t="s">
        <v>108</v>
      </c>
      <c r="D443" s="76" t="s">
        <v>1111</v>
      </c>
      <c r="E443" s="77">
        <v>239</v>
      </c>
      <c r="F443">
        <v>0</v>
      </c>
      <c r="G443">
        <v>0</v>
      </c>
      <c r="H443">
        <v>30.645250991009846</v>
      </c>
    </row>
    <row r="444" spans="1:8" ht="15" customHeight="1">
      <c r="A444" s="75" t="s">
        <v>1908</v>
      </c>
      <c r="B444" s="22" t="s">
        <v>109</v>
      </c>
      <c r="C444" s="76" t="s">
        <v>109</v>
      </c>
      <c r="D444" s="76" t="s">
        <v>1110</v>
      </c>
      <c r="E444" s="77">
        <v>239</v>
      </c>
      <c r="F444">
        <v>0</v>
      </c>
      <c r="G444">
        <v>0</v>
      </c>
      <c r="H444">
        <v>30.645250991009846</v>
      </c>
    </row>
    <row r="445" spans="1:8" ht="15" customHeight="1">
      <c r="A445" s="75" t="s">
        <v>1909</v>
      </c>
      <c r="B445" s="22" t="s">
        <v>110</v>
      </c>
      <c r="C445" s="76" t="s">
        <v>110</v>
      </c>
      <c r="D445" s="76" t="s">
        <v>1109</v>
      </c>
      <c r="E445" s="77">
        <v>239</v>
      </c>
      <c r="F445">
        <v>0</v>
      </c>
      <c r="G445">
        <v>0</v>
      </c>
      <c r="H445">
        <v>30.645250991009846</v>
      </c>
    </row>
    <row r="446" spans="1:8" ht="15" customHeight="1">
      <c r="A446" s="75" t="s">
        <v>1910</v>
      </c>
      <c r="B446" s="22" t="s">
        <v>111</v>
      </c>
      <c r="C446" s="76" t="s">
        <v>111</v>
      </c>
      <c r="D446" s="76" t="s">
        <v>1108</v>
      </c>
      <c r="E446" s="77">
        <v>239</v>
      </c>
      <c r="F446">
        <v>0</v>
      </c>
      <c r="G446">
        <v>2</v>
      </c>
      <c r="H446">
        <v>30.645250991009846</v>
      </c>
    </row>
    <row r="447" spans="1:8" ht="15" customHeight="1">
      <c r="A447" s="75" t="s">
        <v>1911</v>
      </c>
      <c r="B447" s="22" t="s">
        <v>112</v>
      </c>
      <c r="C447" s="76" t="s">
        <v>112</v>
      </c>
      <c r="D447" s="76" t="s">
        <v>1127</v>
      </c>
      <c r="E447" s="77">
        <v>209</v>
      </c>
      <c r="F447">
        <v>0</v>
      </c>
      <c r="G447">
        <v>0</v>
      </c>
      <c r="H447">
        <v>30.556451335226399</v>
      </c>
    </row>
    <row r="448" spans="1:8" ht="15" customHeight="1">
      <c r="A448" s="75" t="s">
        <v>1912</v>
      </c>
      <c r="B448" s="22" t="s">
        <v>113</v>
      </c>
      <c r="C448" s="76" t="s">
        <v>113</v>
      </c>
      <c r="D448" s="76" t="s">
        <v>1126</v>
      </c>
      <c r="E448" s="77">
        <v>209</v>
      </c>
      <c r="F448">
        <v>0</v>
      </c>
      <c r="G448">
        <v>0</v>
      </c>
      <c r="H448">
        <v>30.556451335226399</v>
      </c>
    </row>
    <row r="449" spans="1:8" ht="15" customHeight="1">
      <c r="A449" s="75" t="s">
        <v>1913</v>
      </c>
      <c r="B449" s="22" t="s">
        <v>114</v>
      </c>
      <c r="C449" s="76" t="s">
        <v>114</v>
      </c>
      <c r="D449" s="76" t="s">
        <v>1125</v>
      </c>
      <c r="E449" s="77">
        <v>209</v>
      </c>
      <c r="F449">
        <v>0</v>
      </c>
      <c r="G449">
        <v>0</v>
      </c>
      <c r="H449">
        <v>30.556451335226399</v>
      </c>
    </row>
    <row r="450" spans="1:8" ht="15" customHeight="1">
      <c r="A450" s="75" t="s">
        <v>1914</v>
      </c>
      <c r="B450" s="22" t="s">
        <v>115</v>
      </c>
      <c r="C450" s="76" t="s">
        <v>115</v>
      </c>
      <c r="D450" s="76" t="s">
        <v>1124</v>
      </c>
      <c r="E450" s="77">
        <v>209</v>
      </c>
      <c r="F450">
        <v>0</v>
      </c>
      <c r="G450">
        <v>0</v>
      </c>
      <c r="H450">
        <v>30.556451335226399</v>
      </c>
    </row>
    <row r="451" spans="1:8" ht="15" customHeight="1">
      <c r="A451" s="75" t="s">
        <v>1915</v>
      </c>
      <c r="B451" s="22" t="s">
        <v>116</v>
      </c>
      <c r="C451" s="76" t="s">
        <v>116</v>
      </c>
      <c r="D451" s="76" t="s">
        <v>1123</v>
      </c>
      <c r="E451" s="77">
        <v>209</v>
      </c>
      <c r="F451">
        <v>0</v>
      </c>
      <c r="G451">
        <v>1</v>
      </c>
      <c r="H451">
        <v>30.556451335226399</v>
      </c>
    </row>
    <row r="452" spans="1:8" ht="15" customHeight="1">
      <c r="A452" s="75" t="s">
        <v>1916</v>
      </c>
      <c r="B452" s="22" t="s">
        <v>117</v>
      </c>
      <c r="C452" s="76" t="s">
        <v>117</v>
      </c>
      <c r="D452" s="76" t="s">
        <v>1122</v>
      </c>
      <c r="E452" s="77">
        <v>209</v>
      </c>
      <c r="F452">
        <v>0</v>
      </c>
      <c r="G452">
        <v>0</v>
      </c>
      <c r="H452">
        <v>30.556451335226399</v>
      </c>
    </row>
    <row r="453" spans="1:8" ht="15" customHeight="1">
      <c r="A453" s="75" t="s">
        <v>1917</v>
      </c>
      <c r="B453" s="22" t="s">
        <v>1114</v>
      </c>
      <c r="C453" s="76" t="s">
        <v>1114</v>
      </c>
      <c r="D453" s="76" t="s">
        <v>1115</v>
      </c>
      <c r="E453" s="77">
        <v>259</v>
      </c>
      <c r="F453">
        <v>0</v>
      </c>
      <c r="G453">
        <v>0</v>
      </c>
      <c r="H453">
        <v>30.686475062936637</v>
      </c>
    </row>
    <row r="454" spans="1:8" ht="15" customHeight="1">
      <c r="A454" s="75" t="s">
        <v>1918</v>
      </c>
      <c r="B454" s="22" t="s">
        <v>360</v>
      </c>
      <c r="C454" s="76" t="s">
        <v>360</v>
      </c>
      <c r="D454" s="76" t="s">
        <v>1107</v>
      </c>
      <c r="E454" s="77">
        <v>259</v>
      </c>
      <c r="F454">
        <v>0</v>
      </c>
      <c r="G454">
        <v>0</v>
      </c>
      <c r="H454">
        <v>30.686475062936637</v>
      </c>
    </row>
    <row r="455" spans="1:8" ht="15" customHeight="1">
      <c r="A455" s="75" t="s">
        <v>1919</v>
      </c>
      <c r="B455" s="22" t="s">
        <v>359</v>
      </c>
      <c r="C455" s="76" t="s">
        <v>359</v>
      </c>
      <c r="D455" s="76" t="s">
        <v>1106</v>
      </c>
      <c r="E455" s="77">
        <v>259</v>
      </c>
      <c r="F455">
        <v>0</v>
      </c>
      <c r="G455">
        <v>0</v>
      </c>
      <c r="H455">
        <v>30.686475062936637</v>
      </c>
    </row>
    <row r="456" spans="1:8" ht="15" customHeight="1">
      <c r="A456" s="75" t="s">
        <v>1920</v>
      </c>
      <c r="B456" s="22" t="s">
        <v>358</v>
      </c>
      <c r="C456" s="76" t="s">
        <v>358</v>
      </c>
      <c r="D456" s="76" t="s">
        <v>1105</v>
      </c>
      <c r="E456" s="77">
        <v>259</v>
      </c>
      <c r="F456">
        <v>0</v>
      </c>
      <c r="G456">
        <v>0</v>
      </c>
      <c r="H456">
        <v>30.686475062936637</v>
      </c>
    </row>
    <row r="457" spans="1:8" ht="15" customHeight="1">
      <c r="A457" s="75" t="s">
        <v>1921</v>
      </c>
      <c r="B457" s="22" t="s">
        <v>357</v>
      </c>
      <c r="C457" s="76" t="s">
        <v>357</v>
      </c>
      <c r="D457" s="76" t="s">
        <v>1104</v>
      </c>
      <c r="E457" s="77">
        <v>259</v>
      </c>
      <c r="F457">
        <v>0</v>
      </c>
      <c r="G457">
        <v>0</v>
      </c>
      <c r="H457">
        <v>30.686475062936637</v>
      </c>
    </row>
    <row r="458" spans="1:8" ht="15" customHeight="1">
      <c r="A458" s="75" t="s">
        <v>1922</v>
      </c>
      <c r="B458" s="22" t="s">
        <v>356</v>
      </c>
      <c r="C458" s="76" t="s">
        <v>356</v>
      </c>
      <c r="D458" s="76" t="s">
        <v>1103</v>
      </c>
      <c r="E458" s="77">
        <v>259</v>
      </c>
      <c r="F458">
        <v>0</v>
      </c>
      <c r="G458">
        <v>0</v>
      </c>
      <c r="H458">
        <v>30.686475062936637</v>
      </c>
    </row>
    <row r="459" spans="1:8" ht="15" customHeight="1">
      <c r="A459" s="75" t="s">
        <v>1923</v>
      </c>
      <c r="B459" s="22" t="s">
        <v>366</v>
      </c>
      <c r="C459" s="76" t="s">
        <v>366</v>
      </c>
      <c r="D459" s="76" t="s">
        <v>1121</v>
      </c>
      <c r="E459" s="77">
        <v>229</v>
      </c>
      <c r="F459">
        <v>0</v>
      </c>
      <c r="G459">
        <v>0</v>
      </c>
      <c r="H459">
        <v>30.616360180510895</v>
      </c>
    </row>
    <row r="460" spans="1:8" ht="15" customHeight="1">
      <c r="A460" s="75" t="s">
        <v>1924</v>
      </c>
      <c r="B460" s="22" t="s">
        <v>365</v>
      </c>
      <c r="C460" s="76" t="s">
        <v>365</v>
      </c>
      <c r="D460" s="76" t="s">
        <v>1120</v>
      </c>
      <c r="E460" s="77">
        <v>229</v>
      </c>
      <c r="F460">
        <v>0</v>
      </c>
      <c r="G460">
        <v>0</v>
      </c>
      <c r="H460">
        <v>30.616360180510895</v>
      </c>
    </row>
    <row r="461" spans="1:8" ht="15" customHeight="1">
      <c r="A461" s="75" t="s">
        <v>1925</v>
      </c>
      <c r="B461" s="22" t="s">
        <v>364</v>
      </c>
      <c r="C461" s="76" t="s">
        <v>364</v>
      </c>
      <c r="D461" s="76" t="s">
        <v>1119</v>
      </c>
      <c r="E461" s="77">
        <v>229</v>
      </c>
      <c r="F461">
        <v>0</v>
      </c>
      <c r="G461">
        <v>0</v>
      </c>
      <c r="H461">
        <v>30.616360180510895</v>
      </c>
    </row>
    <row r="462" spans="1:8" ht="15" customHeight="1">
      <c r="A462" s="75" t="s">
        <v>1926</v>
      </c>
      <c r="B462" s="22" t="s">
        <v>363</v>
      </c>
      <c r="C462" s="76" t="s">
        <v>363</v>
      </c>
      <c r="D462" s="76" t="s">
        <v>1118</v>
      </c>
      <c r="E462" s="77">
        <v>229</v>
      </c>
      <c r="F462">
        <v>0</v>
      </c>
      <c r="G462">
        <v>0</v>
      </c>
      <c r="H462">
        <v>30.616360180510895</v>
      </c>
    </row>
    <row r="463" spans="1:8" ht="15" customHeight="1">
      <c r="A463" s="75" t="s">
        <v>1927</v>
      </c>
      <c r="B463" s="22" t="s">
        <v>362</v>
      </c>
      <c r="C463" s="76" t="s">
        <v>362</v>
      </c>
      <c r="D463" s="76" t="s">
        <v>1117</v>
      </c>
      <c r="E463" s="77">
        <v>229</v>
      </c>
      <c r="F463">
        <v>0</v>
      </c>
      <c r="G463">
        <v>0</v>
      </c>
      <c r="H463">
        <v>30.616360180510895</v>
      </c>
    </row>
    <row r="464" spans="1:8" ht="15" customHeight="1">
      <c r="A464" s="75" t="s">
        <v>1927</v>
      </c>
      <c r="B464" s="22" t="s">
        <v>362</v>
      </c>
      <c r="C464" s="76" t="s">
        <v>362</v>
      </c>
      <c r="D464" s="76" t="s">
        <v>1117</v>
      </c>
      <c r="E464" s="77">
        <v>229</v>
      </c>
      <c r="F464">
        <v>0</v>
      </c>
      <c r="G464">
        <v>0</v>
      </c>
      <c r="H464">
        <v>30.616360180510895</v>
      </c>
    </row>
    <row r="465" spans="1:8" ht="15" customHeight="1">
      <c r="A465" s="75" t="s">
        <v>1928</v>
      </c>
      <c r="B465" s="22" t="s">
        <v>361</v>
      </c>
      <c r="C465" s="76" t="s">
        <v>361</v>
      </c>
      <c r="D465" s="76" t="s">
        <v>1116</v>
      </c>
      <c r="E465" s="77">
        <v>229</v>
      </c>
      <c r="F465">
        <v>0</v>
      </c>
      <c r="G465">
        <v>2</v>
      </c>
      <c r="H465">
        <v>30.616360180510895</v>
      </c>
    </row>
    <row r="466" spans="1:8" ht="15" customHeight="1">
      <c r="A466" s="75" t="s">
        <v>1929</v>
      </c>
      <c r="B466" s="22" t="s">
        <v>323</v>
      </c>
      <c r="C466" s="76" t="s">
        <v>323</v>
      </c>
      <c r="D466" s="76" t="s">
        <v>980</v>
      </c>
      <c r="E466" s="77">
        <v>22</v>
      </c>
      <c r="F466">
        <v>0</v>
      </c>
      <c r="G466">
        <v>45</v>
      </c>
      <c r="H466">
        <v>61.1077180849272</v>
      </c>
    </row>
    <row r="467" spans="1:8" ht="15" customHeight="1">
      <c r="A467" s="75" t="s">
        <v>1930</v>
      </c>
      <c r="B467" s="22" t="s">
        <v>322</v>
      </c>
      <c r="C467" s="76" t="s">
        <v>322</v>
      </c>
      <c r="D467" s="76" t="s">
        <v>979</v>
      </c>
      <c r="E467" s="77">
        <v>16</v>
      </c>
      <c r="F467">
        <v>0</v>
      </c>
      <c r="G467">
        <v>30</v>
      </c>
      <c r="H467">
        <v>62.735068772653733</v>
      </c>
    </row>
    <row r="468" spans="1:8" ht="15" customHeight="1">
      <c r="A468" s="75" t="s">
        <v>1931</v>
      </c>
      <c r="B468" s="22" t="s">
        <v>321</v>
      </c>
      <c r="C468" s="76" t="s">
        <v>321</v>
      </c>
      <c r="D468" s="76" t="s">
        <v>978</v>
      </c>
      <c r="E468" s="77">
        <v>16</v>
      </c>
      <c r="F468">
        <v>0</v>
      </c>
      <c r="G468">
        <v>1</v>
      </c>
      <c r="H468">
        <v>62.735068772653733</v>
      </c>
    </row>
    <row r="469" spans="1:8" ht="15" customHeight="1">
      <c r="A469" s="75" t="s">
        <v>1932</v>
      </c>
      <c r="B469" s="22" t="s">
        <v>372</v>
      </c>
      <c r="C469" s="76" t="s">
        <v>372</v>
      </c>
      <c r="D469" s="76" t="s">
        <v>1140</v>
      </c>
      <c r="E469" s="77">
        <v>395</v>
      </c>
      <c r="F469">
        <v>0</v>
      </c>
      <c r="G469">
        <v>0</v>
      </c>
      <c r="H469">
        <v>30.201336556604247</v>
      </c>
    </row>
    <row r="470" spans="1:8" ht="15" customHeight="1">
      <c r="A470" s="75" t="s">
        <v>1933</v>
      </c>
      <c r="B470" s="22" t="s">
        <v>371</v>
      </c>
      <c r="C470" s="76" t="s">
        <v>371</v>
      </c>
      <c r="D470" s="76" t="s">
        <v>1139</v>
      </c>
      <c r="E470" s="77">
        <v>395</v>
      </c>
      <c r="F470">
        <v>0</v>
      </c>
      <c r="G470">
        <v>0</v>
      </c>
      <c r="H470">
        <v>30.201336556604247</v>
      </c>
    </row>
    <row r="471" spans="1:8" ht="15" customHeight="1">
      <c r="A471" s="75" t="s">
        <v>1934</v>
      </c>
      <c r="B471" s="22" t="s">
        <v>370</v>
      </c>
      <c r="C471" s="76" t="s">
        <v>370</v>
      </c>
      <c r="D471" s="76" t="s">
        <v>1138</v>
      </c>
      <c r="E471" s="77">
        <v>395</v>
      </c>
      <c r="F471">
        <v>0</v>
      </c>
      <c r="G471">
        <v>0</v>
      </c>
      <c r="H471">
        <v>30.201336556604247</v>
      </c>
    </row>
    <row r="472" spans="1:8" ht="15" customHeight="1">
      <c r="A472" s="75" t="s">
        <v>1935</v>
      </c>
      <c r="B472" s="22" t="s">
        <v>369</v>
      </c>
      <c r="C472" s="76" t="s">
        <v>369</v>
      </c>
      <c r="D472" s="76" t="s">
        <v>1137</v>
      </c>
      <c r="E472" s="77">
        <v>395</v>
      </c>
      <c r="F472">
        <v>0</v>
      </c>
      <c r="G472">
        <v>0</v>
      </c>
      <c r="H472">
        <v>30.201336556604247</v>
      </c>
    </row>
    <row r="473" spans="1:8" ht="15" customHeight="1">
      <c r="A473" s="75" t="s">
        <v>1936</v>
      </c>
      <c r="B473" s="22" t="s">
        <v>368</v>
      </c>
      <c r="C473" s="76" t="s">
        <v>368</v>
      </c>
      <c r="D473" s="76" t="s">
        <v>1136</v>
      </c>
      <c r="E473" s="77">
        <v>395</v>
      </c>
      <c r="F473">
        <v>0</v>
      </c>
      <c r="G473">
        <v>0</v>
      </c>
      <c r="H473">
        <v>30.201336556604247</v>
      </c>
    </row>
    <row r="474" spans="1:8" ht="15" customHeight="1">
      <c r="A474" s="75" t="s">
        <v>1937</v>
      </c>
      <c r="B474" s="22" t="s">
        <v>367</v>
      </c>
      <c r="C474" s="76" t="s">
        <v>367</v>
      </c>
      <c r="D474" s="76" t="s">
        <v>1128</v>
      </c>
      <c r="E474" s="77">
        <v>395</v>
      </c>
      <c r="F474">
        <v>0</v>
      </c>
      <c r="G474">
        <v>0</v>
      </c>
      <c r="H474">
        <v>30.201336556604247</v>
      </c>
    </row>
    <row r="475" spans="1:8" ht="15" customHeight="1">
      <c r="A475" s="75" t="s">
        <v>1938</v>
      </c>
      <c r="B475" s="22" t="s">
        <v>384</v>
      </c>
      <c r="C475" s="76" t="s">
        <v>384</v>
      </c>
      <c r="D475" s="76" t="s">
        <v>1158</v>
      </c>
      <c r="E475" s="77">
        <v>317</v>
      </c>
      <c r="F475">
        <v>0</v>
      </c>
      <c r="G475">
        <v>1</v>
      </c>
      <c r="H475">
        <v>27.921057163505765</v>
      </c>
    </row>
    <row r="476" spans="1:8" ht="15" customHeight="1">
      <c r="A476" s="75" t="s">
        <v>1939</v>
      </c>
      <c r="B476" s="22" t="s">
        <v>383</v>
      </c>
      <c r="C476" s="76" t="s">
        <v>383</v>
      </c>
      <c r="D476" s="76" t="s">
        <v>1157</v>
      </c>
      <c r="E476" s="77">
        <v>317</v>
      </c>
      <c r="F476">
        <v>0</v>
      </c>
      <c r="G476">
        <v>0</v>
      </c>
      <c r="H476">
        <v>27.921057163505765</v>
      </c>
    </row>
    <row r="477" spans="1:8" ht="15" customHeight="1">
      <c r="A477" s="75" t="s">
        <v>1940</v>
      </c>
      <c r="B477" s="22" t="s">
        <v>382</v>
      </c>
      <c r="C477" s="76" t="s">
        <v>382</v>
      </c>
      <c r="D477" s="76" t="s">
        <v>1156</v>
      </c>
      <c r="E477" s="77">
        <v>317</v>
      </c>
      <c r="F477">
        <v>0</v>
      </c>
      <c r="G477">
        <v>0</v>
      </c>
      <c r="H477">
        <v>27.921057163505765</v>
      </c>
    </row>
    <row r="478" spans="1:8" ht="15" customHeight="1">
      <c r="A478" s="75" t="s">
        <v>1941</v>
      </c>
      <c r="B478" s="22" t="s">
        <v>381</v>
      </c>
      <c r="C478" s="76" t="s">
        <v>381</v>
      </c>
      <c r="D478" s="76" t="s">
        <v>1155</v>
      </c>
      <c r="E478" s="77">
        <v>317</v>
      </c>
      <c r="F478">
        <v>0</v>
      </c>
      <c r="G478">
        <v>0</v>
      </c>
      <c r="H478">
        <v>27.921057163505765</v>
      </c>
    </row>
    <row r="479" spans="1:8" ht="15" customHeight="1">
      <c r="A479" s="75" t="s">
        <v>1942</v>
      </c>
      <c r="B479" s="22" t="s">
        <v>380</v>
      </c>
      <c r="C479" s="76" t="s">
        <v>380</v>
      </c>
      <c r="D479" s="76" t="s">
        <v>1154</v>
      </c>
      <c r="E479" s="77">
        <v>317</v>
      </c>
      <c r="F479">
        <v>0</v>
      </c>
      <c r="G479">
        <v>1</v>
      </c>
      <c r="H479">
        <v>27.921057163505765</v>
      </c>
    </row>
    <row r="480" spans="1:8" ht="15" customHeight="1">
      <c r="A480" s="75" t="s">
        <v>1943</v>
      </c>
      <c r="B480" s="22" t="s">
        <v>379</v>
      </c>
      <c r="C480" s="76" t="s">
        <v>379</v>
      </c>
      <c r="D480" s="76" t="s">
        <v>1129</v>
      </c>
      <c r="E480" s="77">
        <v>317</v>
      </c>
      <c r="F480">
        <v>0</v>
      </c>
      <c r="G480">
        <v>0</v>
      </c>
      <c r="H480">
        <v>27.921057163505765</v>
      </c>
    </row>
    <row r="481" spans="1:8" ht="15" customHeight="1">
      <c r="A481" s="75" t="s">
        <v>1944</v>
      </c>
      <c r="B481" s="22" t="s">
        <v>1385</v>
      </c>
      <c r="C481" s="76" t="s">
        <v>1385</v>
      </c>
      <c r="D481" s="76" t="s">
        <v>2491</v>
      </c>
      <c r="E481" s="77">
        <v>310</v>
      </c>
      <c r="F481" t="e">
        <v>#N/A</v>
      </c>
      <c r="G481" t="e">
        <v>#N/A</v>
      </c>
      <c r="H481">
        <v>29.927064813487618</v>
      </c>
    </row>
    <row r="482" spans="1:8" ht="15" customHeight="1">
      <c r="A482" s="75" t="s">
        <v>1945</v>
      </c>
      <c r="B482" s="22" t="s">
        <v>1386</v>
      </c>
      <c r="C482" s="76" t="s">
        <v>1386</v>
      </c>
      <c r="D482" s="76" t="s">
        <v>2492</v>
      </c>
      <c r="E482" s="77">
        <v>310</v>
      </c>
      <c r="F482" t="e">
        <v>#N/A</v>
      </c>
      <c r="G482" t="e">
        <v>#N/A</v>
      </c>
      <c r="H482">
        <v>29.927064813487618</v>
      </c>
    </row>
    <row r="483" spans="1:8" ht="15" customHeight="1">
      <c r="A483" s="75" t="s">
        <v>1946</v>
      </c>
      <c r="B483" s="22" t="s">
        <v>1387</v>
      </c>
      <c r="C483" s="76" t="s">
        <v>1387</v>
      </c>
      <c r="D483" s="76" t="s">
        <v>2493</v>
      </c>
      <c r="E483" s="77">
        <v>310</v>
      </c>
      <c r="F483" t="e">
        <v>#N/A</v>
      </c>
      <c r="G483" t="e">
        <v>#N/A</v>
      </c>
      <c r="H483">
        <v>29.927064813487618</v>
      </c>
    </row>
    <row r="484" spans="1:8" ht="15" customHeight="1">
      <c r="A484" s="75" t="s">
        <v>1947</v>
      </c>
      <c r="B484" s="22" t="s">
        <v>1388</v>
      </c>
      <c r="C484" s="76" t="s">
        <v>1388</v>
      </c>
      <c r="D484" s="76" t="s">
        <v>2494</v>
      </c>
      <c r="E484" s="77">
        <v>310</v>
      </c>
      <c r="F484" t="e">
        <v>#N/A</v>
      </c>
      <c r="G484" t="e">
        <v>#N/A</v>
      </c>
      <c r="H484">
        <v>29.927064813487618</v>
      </c>
    </row>
    <row r="485" spans="1:8" ht="15" customHeight="1">
      <c r="A485" s="75" t="s">
        <v>1948</v>
      </c>
      <c r="B485" s="22" t="s">
        <v>1389</v>
      </c>
      <c r="C485" s="76" t="s">
        <v>1389</v>
      </c>
      <c r="D485" s="76" t="s">
        <v>2495</v>
      </c>
      <c r="E485" s="77">
        <v>310</v>
      </c>
      <c r="F485" t="e">
        <v>#N/A</v>
      </c>
      <c r="G485" t="e">
        <v>#N/A</v>
      </c>
      <c r="H485">
        <v>29.927064813487618</v>
      </c>
    </row>
    <row r="486" spans="1:8" ht="15" customHeight="1">
      <c r="A486" s="75" t="s">
        <v>1949</v>
      </c>
      <c r="B486" s="22" t="s">
        <v>1141</v>
      </c>
      <c r="C486" s="76" t="s">
        <v>1141</v>
      </c>
      <c r="D486" s="76" t="s">
        <v>2496</v>
      </c>
      <c r="E486" s="77">
        <v>310</v>
      </c>
      <c r="F486" t="e">
        <v>#N/A</v>
      </c>
      <c r="G486" t="e">
        <v>#N/A</v>
      </c>
      <c r="H486">
        <v>29.927064813487618</v>
      </c>
    </row>
    <row r="487" spans="1:8" ht="15" customHeight="1">
      <c r="A487" s="75" t="s">
        <v>1950</v>
      </c>
      <c r="B487" s="22" t="s">
        <v>118</v>
      </c>
      <c r="C487" s="76" t="s">
        <v>118</v>
      </c>
      <c r="D487" s="76" t="s">
        <v>1153</v>
      </c>
      <c r="E487" s="77">
        <v>249</v>
      </c>
      <c r="F487">
        <v>0</v>
      </c>
      <c r="G487">
        <v>0</v>
      </c>
      <c r="H487">
        <v>30.666687573336674</v>
      </c>
    </row>
    <row r="488" spans="1:8" ht="15" customHeight="1">
      <c r="A488" s="75" t="s">
        <v>1951</v>
      </c>
      <c r="B488" s="22" t="s">
        <v>119</v>
      </c>
      <c r="C488" s="76" t="s">
        <v>119</v>
      </c>
      <c r="D488" s="76" t="s">
        <v>1152</v>
      </c>
      <c r="E488" s="77">
        <v>249</v>
      </c>
      <c r="F488">
        <v>0</v>
      </c>
      <c r="G488">
        <v>0</v>
      </c>
      <c r="H488">
        <v>30.666687573336674</v>
      </c>
    </row>
    <row r="489" spans="1:8" ht="15" customHeight="1">
      <c r="A489" s="75" t="s">
        <v>1952</v>
      </c>
      <c r="B489" s="22" t="s">
        <v>120</v>
      </c>
      <c r="C489" s="76" t="s">
        <v>120</v>
      </c>
      <c r="D489" s="76" t="s">
        <v>1151</v>
      </c>
      <c r="E489" s="77">
        <v>249</v>
      </c>
      <c r="F489">
        <v>0</v>
      </c>
      <c r="G489">
        <v>0</v>
      </c>
      <c r="H489">
        <v>30.666687573336674</v>
      </c>
    </row>
    <row r="490" spans="1:8" ht="15" customHeight="1">
      <c r="A490" s="75" t="s">
        <v>1953</v>
      </c>
      <c r="B490" s="22" t="s">
        <v>121</v>
      </c>
      <c r="C490" s="76" t="s">
        <v>121</v>
      </c>
      <c r="D490" s="76" t="s">
        <v>1150</v>
      </c>
      <c r="E490" s="77">
        <v>249</v>
      </c>
      <c r="F490">
        <v>0</v>
      </c>
      <c r="G490">
        <v>0</v>
      </c>
      <c r="H490">
        <v>30.666687573336674</v>
      </c>
    </row>
    <row r="491" spans="1:8" ht="15" customHeight="1">
      <c r="A491" s="75" t="s">
        <v>1954</v>
      </c>
      <c r="B491" s="22" t="s">
        <v>122</v>
      </c>
      <c r="C491" s="76" t="s">
        <v>122</v>
      </c>
      <c r="D491" s="76" t="s">
        <v>1149</v>
      </c>
      <c r="E491" s="77">
        <v>249</v>
      </c>
      <c r="F491">
        <v>0</v>
      </c>
      <c r="G491">
        <v>1</v>
      </c>
      <c r="H491">
        <v>30.666687573336674</v>
      </c>
    </row>
    <row r="492" spans="1:8" ht="15" customHeight="1">
      <c r="A492" s="75" t="s">
        <v>1955</v>
      </c>
      <c r="B492" s="22" t="s">
        <v>123</v>
      </c>
      <c r="C492" s="76" t="s">
        <v>123</v>
      </c>
      <c r="D492" s="76" t="s">
        <v>1148</v>
      </c>
      <c r="E492" s="77">
        <v>249</v>
      </c>
      <c r="F492">
        <v>0</v>
      </c>
      <c r="G492">
        <v>0</v>
      </c>
      <c r="H492">
        <v>30.666687573336674</v>
      </c>
    </row>
    <row r="493" spans="1:8" ht="15" customHeight="1">
      <c r="A493" s="75" t="s">
        <v>1956</v>
      </c>
      <c r="B493" s="22" t="s">
        <v>124</v>
      </c>
      <c r="C493" s="76" t="s">
        <v>124</v>
      </c>
      <c r="D493" s="76" t="s">
        <v>1135</v>
      </c>
      <c r="E493" s="77">
        <v>335</v>
      </c>
      <c r="F493">
        <v>0</v>
      </c>
      <c r="G493">
        <v>0</v>
      </c>
      <c r="H493">
        <v>27.977548566295411</v>
      </c>
    </row>
    <row r="494" spans="1:8" ht="15" customHeight="1">
      <c r="A494" s="75" t="s">
        <v>1957</v>
      </c>
      <c r="B494" s="22" t="s">
        <v>125</v>
      </c>
      <c r="C494" s="76" t="s">
        <v>125</v>
      </c>
      <c r="D494" s="76" t="s">
        <v>1134</v>
      </c>
      <c r="E494" s="77">
        <v>335</v>
      </c>
      <c r="F494">
        <v>0</v>
      </c>
      <c r="G494">
        <v>0</v>
      </c>
      <c r="H494">
        <v>27.977548566295411</v>
      </c>
    </row>
    <row r="495" spans="1:8" ht="15" customHeight="1">
      <c r="A495" s="75" t="s">
        <v>1958</v>
      </c>
      <c r="B495" s="22" t="s">
        <v>126</v>
      </c>
      <c r="C495" s="76" t="s">
        <v>126</v>
      </c>
      <c r="D495" s="76" t="s">
        <v>1133</v>
      </c>
      <c r="E495" s="77">
        <v>335</v>
      </c>
      <c r="F495">
        <v>0</v>
      </c>
      <c r="G495">
        <v>0</v>
      </c>
      <c r="H495">
        <v>27.977548566295411</v>
      </c>
    </row>
    <row r="496" spans="1:8" ht="15" customHeight="1">
      <c r="A496" s="75" t="s">
        <v>1959</v>
      </c>
      <c r="B496" s="22" t="s">
        <v>127</v>
      </c>
      <c r="C496" s="76" t="s">
        <v>127</v>
      </c>
      <c r="D496" s="76" t="s">
        <v>1132</v>
      </c>
      <c r="E496" s="77">
        <v>335</v>
      </c>
      <c r="F496">
        <v>0</v>
      </c>
      <c r="G496">
        <v>0</v>
      </c>
      <c r="H496">
        <v>27.977548566295411</v>
      </c>
    </row>
    <row r="497" spans="1:8" ht="15" customHeight="1">
      <c r="A497" s="75" t="s">
        <v>1960</v>
      </c>
      <c r="B497" s="22" t="s">
        <v>128</v>
      </c>
      <c r="C497" s="76" t="s">
        <v>128</v>
      </c>
      <c r="D497" s="76" t="s">
        <v>1131</v>
      </c>
      <c r="E497" s="77">
        <v>335</v>
      </c>
      <c r="F497">
        <v>0</v>
      </c>
      <c r="G497">
        <v>0</v>
      </c>
      <c r="H497">
        <v>27.977548566295411</v>
      </c>
    </row>
    <row r="498" spans="1:8" ht="15" customHeight="1">
      <c r="A498" s="75" t="s">
        <v>1960</v>
      </c>
      <c r="B498" s="22" t="s">
        <v>128</v>
      </c>
      <c r="C498" s="76" t="s">
        <v>128</v>
      </c>
      <c r="D498" s="76" t="s">
        <v>1131</v>
      </c>
      <c r="E498" s="77">
        <v>335</v>
      </c>
      <c r="F498">
        <v>0</v>
      </c>
      <c r="G498">
        <v>0</v>
      </c>
      <c r="H498">
        <v>27.977548566295411</v>
      </c>
    </row>
    <row r="499" spans="1:8" ht="15" customHeight="1">
      <c r="A499" s="75" t="s">
        <v>1961</v>
      </c>
      <c r="B499" s="22" t="s">
        <v>129</v>
      </c>
      <c r="C499" s="76" t="s">
        <v>129</v>
      </c>
      <c r="D499" s="76" t="s">
        <v>1130</v>
      </c>
      <c r="E499" s="77">
        <v>335</v>
      </c>
      <c r="F499">
        <v>0</v>
      </c>
      <c r="G499">
        <v>1</v>
      </c>
      <c r="H499">
        <v>27.977548566295411</v>
      </c>
    </row>
    <row r="500" spans="1:8" ht="15" customHeight="1">
      <c r="A500" s="75" t="s">
        <v>1962</v>
      </c>
      <c r="B500" s="22" t="s">
        <v>378</v>
      </c>
      <c r="C500" s="76" t="s">
        <v>378</v>
      </c>
      <c r="D500" s="76" t="s">
        <v>1147</v>
      </c>
      <c r="E500" s="77">
        <v>287</v>
      </c>
      <c r="F500">
        <v>0</v>
      </c>
      <c r="G500">
        <v>0</v>
      </c>
      <c r="H500">
        <v>31.90126248351234</v>
      </c>
    </row>
    <row r="501" spans="1:8" ht="15" customHeight="1">
      <c r="A501" s="75" t="s">
        <v>1963</v>
      </c>
      <c r="B501" s="22" t="s">
        <v>377</v>
      </c>
      <c r="C501" s="76" t="s">
        <v>377</v>
      </c>
      <c r="D501" s="76" t="s">
        <v>1146</v>
      </c>
      <c r="E501" s="77">
        <v>287</v>
      </c>
      <c r="F501">
        <v>0</v>
      </c>
      <c r="G501">
        <v>1</v>
      </c>
      <c r="H501">
        <v>29.832890232226532</v>
      </c>
    </row>
    <row r="502" spans="1:8" ht="15" customHeight="1">
      <c r="A502" s="75" t="s">
        <v>1964</v>
      </c>
      <c r="B502" s="22" t="s">
        <v>376</v>
      </c>
      <c r="C502" s="76" t="s">
        <v>376</v>
      </c>
      <c r="D502" s="76" t="s">
        <v>1145</v>
      </c>
      <c r="E502" s="77">
        <v>287</v>
      </c>
      <c r="F502">
        <v>0</v>
      </c>
      <c r="G502">
        <v>0</v>
      </c>
      <c r="H502">
        <v>29.832890232226532</v>
      </c>
    </row>
    <row r="503" spans="1:8" ht="15" customHeight="1">
      <c r="A503" s="75" t="s">
        <v>1965</v>
      </c>
      <c r="B503" s="22" t="s">
        <v>375</v>
      </c>
      <c r="C503" s="76" t="s">
        <v>375</v>
      </c>
      <c r="D503" s="76" t="s">
        <v>1144</v>
      </c>
      <c r="E503" s="77">
        <v>287</v>
      </c>
      <c r="F503">
        <v>0</v>
      </c>
      <c r="G503">
        <v>0</v>
      </c>
      <c r="H503">
        <v>31.90126248351234</v>
      </c>
    </row>
    <row r="504" spans="1:8" ht="15" customHeight="1">
      <c r="A504" s="75" t="s">
        <v>1966</v>
      </c>
      <c r="B504" s="22" t="s">
        <v>374</v>
      </c>
      <c r="C504" s="76" t="s">
        <v>374</v>
      </c>
      <c r="D504" s="76" t="s">
        <v>1143</v>
      </c>
      <c r="E504" s="77">
        <v>287</v>
      </c>
      <c r="F504">
        <v>0</v>
      </c>
      <c r="G504">
        <v>0</v>
      </c>
      <c r="H504">
        <v>31.90126248351234</v>
      </c>
    </row>
    <row r="505" spans="1:8" ht="15" customHeight="1">
      <c r="A505" s="75" t="s">
        <v>1966</v>
      </c>
      <c r="B505" s="22" t="s">
        <v>374</v>
      </c>
      <c r="C505" s="76" t="s">
        <v>374</v>
      </c>
      <c r="D505" s="78" t="s">
        <v>1143</v>
      </c>
      <c r="E505" s="77">
        <v>287</v>
      </c>
      <c r="F505">
        <v>0</v>
      </c>
      <c r="G505">
        <v>0</v>
      </c>
      <c r="H505">
        <v>31.90126248351234</v>
      </c>
    </row>
    <row r="506" spans="1:8" ht="15" customHeight="1">
      <c r="A506" s="75" t="s">
        <v>1967</v>
      </c>
      <c r="B506" s="22" t="s">
        <v>373</v>
      </c>
      <c r="C506" s="76" t="s">
        <v>373</v>
      </c>
      <c r="D506" s="78" t="s">
        <v>1142</v>
      </c>
      <c r="E506" s="77">
        <v>287</v>
      </c>
      <c r="F506">
        <v>0</v>
      </c>
      <c r="G506">
        <v>0</v>
      </c>
      <c r="H506">
        <v>29.832890232226532</v>
      </c>
    </row>
    <row r="507" spans="1:8" ht="15" customHeight="1">
      <c r="A507" s="75" t="s">
        <v>1968</v>
      </c>
      <c r="B507" s="22" t="s">
        <v>130</v>
      </c>
      <c r="C507" s="76" t="s">
        <v>130</v>
      </c>
      <c r="D507" s="76" t="s">
        <v>951</v>
      </c>
      <c r="E507" s="77">
        <v>3</v>
      </c>
      <c r="F507">
        <v>0</v>
      </c>
      <c r="G507">
        <v>338</v>
      </c>
      <c r="H507">
        <v>63.333359466670856</v>
      </c>
    </row>
    <row r="508" spans="1:8" ht="15" customHeight="1">
      <c r="A508" s="75" t="s">
        <v>1969</v>
      </c>
      <c r="B508" s="22" t="s">
        <v>132</v>
      </c>
      <c r="C508" s="76" t="s">
        <v>132</v>
      </c>
      <c r="D508" s="76" t="s">
        <v>949</v>
      </c>
      <c r="E508" s="77">
        <v>4.5</v>
      </c>
      <c r="F508">
        <v>0</v>
      </c>
      <c r="G508">
        <v>562</v>
      </c>
      <c r="H508">
        <v>73.541694433337796</v>
      </c>
    </row>
    <row r="509" spans="1:8" ht="15" customHeight="1">
      <c r="A509" s="75" t="s">
        <v>1970</v>
      </c>
      <c r="B509" s="22" t="s">
        <v>318</v>
      </c>
      <c r="C509" s="76" t="s">
        <v>318</v>
      </c>
      <c r="D509" s="76" t="s">
        <v>943</v>
      </c>
      <c r="E509" s="77">
        <v>6</v>
      </c>
      <c r="F509">
        <v>0</v>
      </c>
      <c r="G509">
        <v>289</v>
      </c>
      <c r="H509">
        <v>54.97676898232956</v>
      </c>
    </row>
    <row r="510" spans="1:8" ht="15" customHeight="1">
      <c r="A510" s="75" t="s">
        <v>1971</v>
      </c>
      <c r="B510" s="22" t="s">
        <v>1972</v>
      </c>
      <c r="C510" s="76" t="s">
        <v>1972</v>
      </c>
      <c r="D510" s="76" t="s">
        <v>1057</v>
      </c>
      <c r="E510" s="77">
        <v>0</v>
      </c>
      <c r="F510">
        <v>0</v>
      </c>
      <c r="G510">
        <v>4854</v>
      </c>
      <c r="H510">
        <v>-100</v>
      </c>
    </row>
    <row r="511" spans="1:8" ht="15" customHeight="1">
      <c r="A511" s="75" t="s">
        <v>1971</v>
      </c>
      <c r="B511" s="22" t="s">
        <v>1972</v>
      </c>
      <c r="C511" s="76" t="s">
        <v>1972</v>
      </c>
      <c r="D511" s="76" t="s">
        <v>1057</v>
      </c>
      <c r="E511" s="77">
        <v>0</v>
      </c>
      <c r="F511">
        <v>0</v>
      </c>
      <c r="G511">
        <v>4854</v>
      </c>
      <c r="H511">
        <v>-100</v>
      </c>
    </row>
    <row r="512" spans="1:8" ht="15" customHeight="1">
      <c r="A512" s="75" t="s">
        <v>1971</v>
      </c>
      <c r="B512" s="22" t="s">
        <v>1972</v>
      </c>
      <c r="C512" s="76" t="s">
        <v>1972</v>
      </c>
      <c r="D512" s="76" t="s">
        <v>1057</v>
      </c>
      <c r="E512" s="77">
        <v>0</v>
      </c>
      <c r="F512">
        <v>0</v>
      </c>
      <c r="G512">
        <v>4854</v>
      </c>
      <c r="H512">
        <v>-100</v>
      </c>
    </row>
    <row r="513" spans="1:8" ht="15" customHeight="1">
      <c r="A513" s="75" t="s">
        <v>1971</v>
      </c>
      <c r="B513" s="22" t="s">
        <v>1972</v>
      </c>
      <c r="C513" s="76" t="s">
        <v>1972</v>
      </c>
      <c r="D513" s="76" t="s">
        <v>1057</v>
      </c>
      <c r="E513" s="77">
        <v>0</v>
      </c>
      <c r="F513">
        <v>0</v>
      </c>
      <c r="G513">
        <v>4854</v>
      </c>
      <c r="H513">
        <v>-100</v>
      </c>
    </row>
    <row r="514" spans="1:8" ht="15" customHeight="1">
      <c r="A514" s="75" t="s">
        <v>1973</v>
      </c>
      <c r="B514" s="22" t="s">
        <v>1294</v>
      </c>
      <c r="C514" s="76" t="s">
        <v>1294</v>
      </c>
      <c r="D514" s="76" t="s">
        <v>2497</v>
      </c>
      <c r="E514" s="77">
        <v>8</v>
      </c>
      <c r="F514" t="e">
        <v>#N/A</v>
      </c>
      <c r="G514" t="e">
        <v>#N/A</v>
      </c>
      <c r="H514">
        <v>30.029289097369201</v>
      </c>
    </row>
    <row r="515" spans="1:8" ht="15" customHeight="1">
      <c r="A515" s="75" t="s">
        <v>1974</v>
      </c>
      <c r="B515" s="22" t="s">
        <v>946</v>
      </c>
      <c r="C515" s="76" t="s">
        <v>946</v>
      </c>
      <c r="D515" s="76" t="s">
        <v>1975</v>
      </c>
      <c r="E515" s="77">
        <v>14.5</v>
      </c>
      <c r="F515">
        <v>0</v>
      </c>
      <c r="G515">
        <v>0</v>
      </c>
      <c r="H515">
        <v>62.673426701148912</v>
      </c>
    </row>
    <row r="516" spans="1:8" ht="15" customHeight="1">
      <c r="A516" s="75" t="s">
        <v>1976</v>
      </c>
      <c r="B516" s="22" t="s">
        <v>947</v>
      </c>
      <c r="C516" s="76" t="s">
        <v>947</v>
      </c>
      <c r="D516" s="76" t="s">
        <v>1977</v>
      </c>
      <c r="E516" s="77">
        <v>14.5</v>
      </c>
      <c r="F516">
        <v>0</v>
      </c>
      <c r="G516">
        <v>0</v>
      </c>
      <c r="H516">
        <v>62.673426701148912</v>
      </c>
    </row>
    <row r="517" spans="1:8" ht="15" customHeight="1">
      <c r="A517" s="75" t="s">
        <v>1978</v>
      </c>
      <c r="B517" s="22" t="s">
        <v>1174</v>
      </c>
      <c r="C517" s="76" t="s">
        <v>1174</v>
      </c>
      <c r="D517" s="76" t="s">
        <v>2498</v>
      </c>
      <c r="E517" s="77">
        <v>68.5</v>
      </c>
      <c r="F517" t="e">
        <v>#N/A</v>
      </c>
      <c r="G517" t="e">
        <v>#N/A</v>
      </c>
      <c r="H517">
        <v>30.424020867843325</v>
      </c>
    </row>
    <row r="518" spans="1:8" ht="15" customHeight="1">
      <c r="A518" s="75" t="s">
        <v>1979</v>
      </c>
      <c r="B518" s="22" t="s">
        <v>1173</v>
      </c>
      <c r="C518" s="76" t="s">
        <v>1173</v>
      </c>
      <c r="D518" s="76" t="s">
        <v>2499</v>
      </c>
      <c r="E518" s="77">
        <v>115</v>
      </c>
      <c r="F518" t="e">
        <v>#N/A</v>
      </c>
      <c r="G518" t="e">
        <v>#N/A</v>
      </c>
      <c r="H518">
        <v>29.891546206376205</v>
      </c>
    </row>
    <row r="519" spans="1:8" ht="15" customHeight="1">
      <c r="A519" s="75" t="s">
        <v>1980</v>
      </c>
      <c r="B519" s="22" t="s">
        <v>944</v>
      </c>
      <c r="C519" s="76" t="s">
        <v>944</v>
      </c>
      <c r="D519" s="76" t="s">
        <v>1981</v>
      </c>
      <c r="E519" s="77">
        <v>6</v>
      </c>
      <c r="F519">
        <v>0</v>
      </c>
      <c r="G519">
        <v>0</v>
      </c>
      <c r="H519">
        <v>68.282855208085095</v>
      </c>
    </row>
    <row r="520" spans="1:8" ht="15" customHeight="1">
      <c r="A520" s="75" t="s">
        <v>1982</v>
      </c>
      <c r="B520" s="22" t="s">
        <v>945</v>
      </c>
      <c r="C520" s="76" t="s">
        <v>945</v>
      </c>
      <c r="D520" s="76" t="s">
        <v>1983</v>
      </c>
      <c r="E520" s="77">
        <v>7</v>
      </c>
      <c r="F520">
        <v>0</v>
      </c>
      <c r="G520">
        <v>0</v>
      </c>
      <c r="H520">
        <v>57.063998194212758</v>
      </c>
    </row>
    <row r="521" spans="1:8" ht="15" customHeight="1">
      <c r="A521" s="75" t="s">
        <v>1984</v>
      </c>
      <c r="B521" s="22" t="s">
        <v>1383</v>
      </c>
      <c r="C521" s="76" t="s">
        <v>1383</v>
      </c>
      <c r="D521" s="76" t="s">
        <v>2500</v>
      </c>
      <c r="E521" s="77">
        <v>409</v>
      </c>
      <c r="F521" t="e">
        <v>#N/A</v>
      </c>
      <c r="G521" t="e">
        <v>#N/A</v>
      </c>
      <c r="H521">
        <v>29.789354099630003</v>
      </c>
    </row>
    <row r="522" spans="1:8" ht="15" customHeight="1">
      <c r="A522" s="75" t="s">
        <v>1985</v>
      </c>
      <c r="B522" s="22" t="s">
        <v>387</v>
      </c>
      <c r="C522" s="76" t="s">
        <v>387</v>
      </c>
      <c r="D522" s="76" t="s">
        <v>1162</v>
      </c>
      <c r="E522" s="77">
        <v>409</v>
      </c>
      <c r="F522">
        <v>0</v>
      </c>
      <c r="G522">
        <v>0</v>
      </c>
      <c r="H522">
        <v>29.789354099630003</v>
      </c>
    </row>
    <row r="523" spans="1:8" ht="15" customHeight="1">
      <c r="A523" s="75" t="s">
        <v>1986</v>
      </c>
      <c r="B523" s="22" t="s">
        <v>1384</v>
      </c>
      <c r="C523" s="76" t="s">
        <v>1384</v>
      </c>
      <c r="D523" s="76" t="s">
        <v>2501</v>
      </c>
      <c r="E523" s="77">
        <v>409</v>
      </c>
      <c r="F523" t="e">
        <v>#N/A</v>
      </c>
      <c r="G523" t="e">
        <v>#N/A</v>
      </c>
      <c r="H523">
        <v>29.789354099630003</v>
      </c>
    </row>
    <row r="524" spans="1:8" ht="15" customHeight="1">
      <c r="A524" s="75" t="s">
        <v>1987</v>
      </c>
      <c r="B524" s="22" t="s">
        <v>386</v>
      </c>
      <c r="C524" s="76" t="s">
        <v>386</v>
      </c>
      <c r="D524" s="76" t="s">
        <v>1161</v>
      </c>
      <c r="E524" s="77">
        <v>409</v>
      </c>
      <c r="F524">
        <v>0</v>
      </c>
      <c r="G524">
        <v>0</v>
      </c>
      <c r="H524">
        <v>29.789354099630003</v>
      </c>
    </row>
    <row r="525" spans="1:8" ht="15" customHeight="1">
      <c r="A525" s="75" t="s">
        <v>1988</v>
      </c>
      <c r="B525" s="22" t="s">
        <v>613</v>
      </c>
      <c r="C525" s="76" t="s">
        <v>613</v>
      </c>
      <c r="D525" s="76" t="s">
        <v>1160</v>
      </c>
      <c r="E525" s="77">
        <v>409</v>
      </c>
      <c r="F525">
        <v>0</v>
      </c>
      <c r="G525">
        <v>0</v>
      </c>
      <c r="H525">
        <v>29.789354099630003</v>
      </c>
    </row>
    <row r="526" spans="1:8" ht="15" customHeight="1">
      <c r="A526" s="75" t="s">
        <v>1989</v>
      </c>
      <c r="B526" s="22" t="s">
        <v>385</v>
      </c>
      <c r="C526" s="76" t="s">
        <v>385</v>
      </c>
      <c r="D526" s="76" t="s">
        <v>1159</v>
      </c>
      <c r="E526" s="77">
        <v>409</v>
      </c>
      <c r="F526">
        <v>0</v>
      </c>
      <c r="G526">
        <v>0</v>
      </c>
      <c r="H526">
        <v>29.789354099630003</v>
      </c>
    </row>
    <row r="527" spans="1:8" ht="15" customHeight="1">
      <c r="A527" s="75" t="s">
        <v>1990</v>
      </c>
      <c r="B527" s="22" t="s">
        <v>134</v>
      </c>
      <c r="C527" s="76" t="s">
        <v>134</v>
      </c>
      <c r="D527" s="76" t="s">
        <v>942</v>
      </c>
      <c r="E527" s="77">
        <v>5.5</v>
      </c>
      <c r="F527">
        <v>0</v>
      </c>
      <c r="G527">
        <v>94</v>
      </c>
      <c r="H527">
        <v>62.897803841426366</v>
      </c>
    </row>
    <row r="528" spans="1:8" ht="15" customHeight="1">
      <c r="A528" s="75" t="s">
        <v>1991</v>
      </c>
      <c r="B528" s="22" t="s">
        <v>135</v>
      </c>
      <c r="C528" s="76" t="s">
        <v>135</v>
      </c>
      <c r="D528" s="76" t="s">
        <v>1329</v>
      </c>
      <c r="E528" s="77">
        <v>6</v>
      </c>
      <c r="F528">
        <v>0</v>
      </c>
      <c r="G528">
        <v>776</v>
      </c>
      <c r="H528">
        <v>30.24106318384699</v>
      </c>
    </row>
    <row r="529" spans="1:8" ht="15" customHeight="1">
      <c r="A529" s="75" t="s">
        <v>1992</v>
      </c>
      <c r="B529" s="22" t="s">
        <v>136</v>
      </c>
      <c r="C529" s="76" t="s">
        <v>136</v>
      </c>
      <c r="D529" s="76" t="s">
        <v>1330</v>
      </c>
      <c r="E529" s="77">
        <v>130</v>
      </c>
      <c r="F529">
        <v>0</v>
      </c>
      <c r="G529">
        <v>160</v>
      </c>
      <c r="H529">
        <v>-0.3771689729505141</v>
      </c>
    </row>
    <row r="530" spans="1:8" ht="15" customHeight="1">
      <c r="A530" s="75" t="s">
        <v>1993</v>
      </c>
      <c r="B530" s="22" t="s">
        <v>320</v>
      </c>
      <c r="C530" s="76" t="s">
        <v>320</v>
      </c>
      <c r="D530" s="76" t="s">
        <v>977</v>
      </c>
      <c r="E530" s="77">
        <v>2</v>
      </c>
      <c r="F530">
        <v>0</v>
      </c>
      <c r="G530">
        <v>602</v>
      </c>
      <c r="H530">
        <v>80.108136925410008</v>
      </c>
    </row>
    <row r="531" spans="1:8" ht="15" customHeight="1">
      <c r="A531" s="75" t="s">
        <v>1994</v>
      </c>
      <c r="B531" s="22" t="s">
        <v>408</v>
      </c>
      <c r="C531" s="76" t="s">
        <v>408</v>
      </c>
      <c r="D531" s="76" t="s">
        <v>1331</v>
      </c>
      <c r="E531" s="77">
        <v>40</v>
      </c>
      <c r="F531">
        <v>0</v>
      </c>
      <c r="G531">
        <v>18</v>
      </c>
      <c r="H531">
        <v>29.094143714849423</v>
      </c>
    </row>
    <row r="532" spans="1:8" ht="15" customHeight="1">
      <c r="A532" s="75" t="s">
        <v>1995</v>
      </c>
      <c r="B532" s="22" t="s">
        <v>137</v>
      </c>
      <c r="C532" s="76" t="s">
        <v>137</v>
      </c>
      <c r="D532" s="76" t="s">
        <v>2502</v>
      </c>
      <c r="E532" s="77">
        <v>77</v>
      </c>
      <c r="F532" t="e">
        <v>#N/A</v>
      </c>
      <c r="G532" t="e">
        <v>#N/A</v>
      </c>
      <c r="H532">
        <v>31.167710148387812</v>
      </c>
    </row>
    <row r="533" spans="1:8" ht="15" customHeight="1">
      <c r="A533" s="75" t="s">
        <v>1996</v>
      </c>
      <c r="B533" s="22" t="s">
        <v>138</v>
      </c>
      <c r="C533" s="76" t="s">
        <v>138</v>
      </c>
      <c r="D533" s="76" t="s">
        <v>2503</v>
      </c>
      <c r="E533" s="77">
        <v>77</v>
      </c>
      <c r="F533" t="e">
        <v>#N/A</v>
      </c>
      <c r="G533" t="e">
        <v>#N/A</v>
      </c>
      <c r="H533">
        <v>31.167710148387812</v>
      </c>
    </row>
    <row r="534" spans="1:8" ht="15" customHeight="1">
      <c r="A534" s="75" t="s">
        <v>1997</v>
      </c>
      <c r="B534" s="22" t="s">
        <v>139</v>
      </c>
      <c r="C534" s="76" t="s">
        <v>139</v>
      </c>
      <c r="D534" s="76" t="s">
        <v>2504</v>
      </c>
      <c r="E534" s="77">
        <v>77</v>
      </c>
      <c r="F534" t="e">
        <v>#N/A</v>
      </c>
      <c r="G534" t="e">
        <v>#N/A</v>
      </c>
      <c r="H534">
        <v>31.167710148387812</v>
      </c>
    </row>
    <row r="535" spans="1:8" ht="15" customHeight="1">
      <c r="A535" s="75" t="s">
        <v>1998</v>
      </c>
      <c r="B535" s="22" t="s">
        <v>140</v>
      </c>
      <c r="C535" s="76" t="s">
        <v>140</v>
      </c>
      <c r="D535" s="76" t="s">
        <v>2505</v>
      </c>
      <c r="E535" s="77">
        <v>77</v>
      </c>
      <c r="F535" t="e">
        <v>#N/A</v>
      </c>
      <c r="G535" t="e">
        <v>#N/A</v>
      </c>
      <c r="H535">
        <v>31.167710148387812</v>
      </c>
    </row>
    <row r="536" spans="1:8" ht="15" customHeight="1">
      <c r="A536" s="75" t="s">
        <v>1999</v>
      </c>
      <c r="B536" s="22" t="s">
        <v>141</v>
      </c>
      <c r="C536" s="76" t="s">
        <v>141</v>
      </c>
      <c r="D536" s="76" t="s">
        <v>2506</v>
      </c>
      <c r="E536" s="77">
        <v>77</v>
      </c>
      <c r="F536" t="e">
        <v>#N/A</v>
      </c>
      <c r="G536" t="e">
        <v>#N/A</v>
      </c>
      <c r="H536">
        <v>31.167710148387812</v>
      </c>
    </row>
    <row r="537" spans="1:8" ht="15" customHeight="1">
      <c r="A537" s="75" t="s">
        <v>2000</v>
      </c>
      <c r="B537" s="22" t="s">
        <v>142</v>
      </c>
      <c r="C537" s="76" t="s">
        <v>142</v>
      </c>
      <c r="D537" s="76" t="s">
        <v>1179</v>
      </c>
      <c r="E537" s="77">
        <v>77</v>
      </c>
      <c r="F537">
        <v>0</v>
      </c>
      <c r="G537">
        <v>0</v>
      </c>
      <c r="H537">
        <v>31.167710148387812</v>
      </c>
    </row>
    <row r="538" spans="1:8" ht="15" customHeight="1">
      <c r="A538" s="75" t="s">
        <v>2001</v>
      </c>
      <c r="B538" s="22" t="s">
        <v>1333</v>
      </c>
      <c r="C538" s="76" t="s">
        <v>1333</v>
      </c>
      <c r="D538" s="76" t="s">
        <v>1334</v>
      </c>
      <c r="E538" s="77">
        <v>90</v>
      </c>
      <c r="F538">
        <v>0</v>
      </c>
      <c r="G538">
        <v>0</v>
      </c>
      <c r="H538">
        <v>62.09732323286903</v>
      </c>
    </row>
    <row r="539" spans="1:8" ht="15" customHeight="1">
      <c r="A539" s="75" t="s">
        <v>2002</v>
      </c>
      <c r="B539" s="22" t="s">
        <v>1335</v>
      </c>
      <c r="C539" s="76" t="s">
        <v>1335</v>
      </c>
      <c r="D539" s="76" t="s">
        <v>1336</v>
      </c>
      <c r="E539" s="77">
        <v>104</v>
      </c>
      <c r="F539">
        <v>0</v>
      </c>
      <c r="G539">
        <v>3</v>
      </c>
      <c r="H539">
        <v>58.957823598389382</v>
      </c>
    </row>
    <row r="540" spans="1:8" ht="15" customHeight="1">
      <c r="A540" s="75" t="s">
        <v>2003</v>
      </c>
      <c r="B540" s="22" t="s">
        <v>143</v>
      </c>
      <c r="C540" s="76" t="s">
        <v>143</v>
      </c>
      <c r="D540" s="76" t="s">
        <v>993</v>
      </c>
      <c r="E540" s="77">
        <v>28</v>
      </c>
      <c r="F540">
        <v>0</v>
      </c>
      <c r="G540">
        <v>94</v>
      </c>
      <c r="H540">
        <v>21.432908318154233</v>
      </c>
    </row>
    <row r="541" spans="1:8" ht="15" customHeight="1">
      <c r="A541" s="75" t="s">
        <v>2004</v>
      </c>
      <c r="B541" s="22" t="s">
        <v>2005</v>
      </c>
      <c r="C541" s="76" t="s">
        <v>2005</v>
      </c>
      <c r="D541" s="78" t="s">
        <v>2507</v>
      </c>
      <c r="E541" s="77">
        <v>268</v>
      </c>
      <c r="F541" t="e">
        <v>#N/A</v>
      </c>
      <c r="G541" t="e">
        <v>#N/A</v>
      </c>
      <c r="H541">
        <v>31.090998892227645</v>
      </c>
    </row>
    <row r="542" spans="1:8" ht="15" customHeight="1">
      <c r="A542" s="75" t="s">
        <v>2006</v>
      </c>
      <c r="B542" s="22" t="s">
        <v>2007</v>
      </c>
      <c r="C542" s="76" t="s">
        <v>2007</v>
      </c>
      <c r="D542" s="76">
        <v>0</v>
      </c>
      <c r="E542" s="77">
        <v>268</v>
      </c>
      <c r="F542" t="e">
        <v>#N/A</v>
      </c>
      <c r="G542" t="e">
        <v>#N/A</v>
      </c>
      <c r="H542">
        <v>31.090998892227645</v>
      </c>
    </row>
    <row r="543" spans="1:8" ht="15" customHeight="1">
      <c r="A543" s="75" t="s">
        <v>2008</v>
      </c>
      <c r="B543" s="22" t="s">
        <v>144</v>
      </c>
      <c r="C543" s="76" t="s">
        <v>144</v>
      </c>
      <c r="D543" s="76" t="s">
        <v>1337</v>
      </c>
      <c r="E543" s="77">
        <v>7</v>
      </c>
      <c r="F543">
        <v>0</v>
      </c>
      <c r="G543">
        <v>23</v>
      </c>
      <c r="H543">
        <v>35.211615836757062</v>
      </c>
    </row>
    <row r="544" spans="1:8" ht="15" customHeight="1">
      <c r="A544" s="75" t="s">
        <v>2009</v>
      </c>
      <c r="B544" s="22" t="s">
        <v>499</v>
      </c>
      <c r="C544" s="76" t="s">
        <v>499</v>
      </c>
      <c r="D544" s="76" t="s">
        <v>1338</v>
      </c>
      <c r="E544" s="77">
        <v>5.5</v>
      </c>
      <c r="F544">
        <v>0</v>
      </c>
      <c r="G544">
        <v>128</v>
      </c>
      <c r="H544">
        <v>33.280021324803414</v>
      </c>
    </row>
    <row r="545" spans="1:8" ht="15" customHeight="1">
      <c r="A545" s="75" t="s">
        <v>2010</v>
      </c>
      <c r="B545" s="22" t="s">
        <v>15</v>
      </c>
      <c r="C545" s="76" t="s">
        <v>15</v>
      </c>
      <c r="D545" s="76" t="s">
        <v>806</v>
      </c>
      <c r="E545" s="77">
        <v>52.5</v>
      </c>
      <c r="F545">
        <v>0</v>
      </c>
      <c r="G545">
        <v>7</v>
      </c>
      <c r="H545">
        <v>30.61692874333923</v>
      </c>
    </row>
    <row r="546" spans="1:8" ht="15" customHeight="1">
      <c r="A546" s="75" t="s">
        <v>2011</v>
      </c>
      <c r="B546" s="22" t="s">
        <v>145</v>
      </c>
      <c r="C546" s="76" t="s">
        <v>145</v>
      </c>
      <c r="D546" s="76" t="s">
        <v>992</v>
      </c>
      <c r="E546" s="77">
        <v>24</v>
      </c>
      <c r="F546">
        <v>0</v>
      </c>
      <c r="G546">
        <v>73</v>
      </c>
      <c r="H546">
        <v>33.280021324803414</v>
      </c>
    </row>
    <row r="547" spans="1:8" ht="15" customHeight="1">
      <c r="A547" s="75" t="s">
        <v>2012</v>
      </c>
      <c r="B547" s="22" t="s">
        <v>601</v>
      </c>
      <c r="C547" s="76" t="s">
        <v>601</v>
      </c>
      <c r="D547" s="76" t="s">
        <v>1339</v>
      </c>
      <c r="E547" s="77">
        <v>39</v>
      </c>
      <c r="F547">
        <v>0</v>
      </c>
      <c r="G547">
        <v>46</v>
      </c>
      <c r="H547">
        <v>29.948020791683319</v>
      </c>
    </row>
    <row r="548" spans="1:8" ht="15" customHeight="1">
      <c r="A548" s="75" t="s">
        <v>2012</v>
      </c>
      <c r="B548" s="22" t="s">
        <v>601</v>
      </c>
      <c r="C548" s="76" t="s">
        <v>601</v>
      </c>
      <c r="D548" s="76" t="s">
        <v>1339</v>
      </c>
      <c r="E548" s="77">
        <v>39</v>
      </c>
      <c r="F548">
        <v>0</v>
      </c>
      <c r="G548">
        <v>46</v>
      </c>
      <c r="H548">
        <v>29.948020791683319</v>
      </c>
    </row>
    <row r="549" spans="1:8" ht="15" customHeight="1">
      <c r="A549" s="75" t="s">
        <v>2013</v>
      </c>
      <c r="B549" s="22" t="s">
        <v>602</v>
      </c>
      <c r="C549" s="76" t="s">
        <v>602</v>
      </c>
      <c r="D549" s="76" t="s">
        <v>1340</v>
      </c>
      <c r="E549" s="77">
        <v>39</v>
      </c>
      <c r="F549">
        <v>0</v>
      </c>
      <c r="G549">
        <v>0</v>
      </c>
      <c r="H549">
        <v>29.948020791683319</v>
      </c>
    </row>
    <row r="550" spans="1:8" ht="15" customHeight="1">
      <c r="A550" s="75" t="s">
        <v>2014</v>
      </c>
      <c r="B550" t="s">
        <v>1089</v>
      </c>
      <c r="C550" s="75" t="s">
        <v>1089</v>
      </c>
      <c r="D550" s="76" t="e">
        <v>#N/A</v>
      </c>
      <c r="E550" s="77">
        <v>13</v>
      </c>
      <c r="F550" t="e">
        <v>#N/A</v>
      </c>
      <c r="G550" t="e">
        <v>#N/A</v>
      </c>
      <c r="H550">
        <v>34.210865918183003</v>
      </c>
    </row>
    <row r="551" spans="1:8" ht="15" customHeight="1">
      <c r="A551" s="75" t="s">
        <v>2015</v>
      </c>
      <c r="B551" t="s">
        <v>1090</v>
      </c>
      <c r="C551" s="75" t="s">
        <v>1090</v>
      </c>
      <c r="D551" s="76" t="e">
        <v>#N/A</v>
      </c>
      <c r="E551" s="77">
        <v>15.5</v>
      </c>
      <c r="F551" t="e">
        <v>#N/A</v>
      </c>
      <c r="G551" t="e">
        <v>#N/A</v>
      </c>
      <c r="H551">
        <v>33.350539854604904</v>
      </c>
    </row>
    <row r="552" spans="1:8" ht="15" customHeight="1">
      <c r="A552" s="75" t="s">
        <v>2016</v>
      </c>
      <c r="B552" t="s">
        <v>1091</v>
      </c>
      <c r="C552" s="75" t="s">
        <v>1091</v>
      </c>
      <c r="D552" s="78" t="e">
        <v>#N/A</v>
      </c>
      <c r="E552" s="77">
        <v>20.5</v>
      </c>
      <c r="F552" t="e">
        <v>#N/A</v>
      </c>
      <c r="G552" t="e">
        <v>#N/A</v>
      </c>
      <c r="H552">
        <v>32.275132275132279</v>
      </c>
    </row>
    <row r="553" spans="1:8" ht="15" customHeight="1">
      <c r="A553" s="75" t="s">
        <v>2017</v>
      </c>
      <c r="B553" t="s">
        <v>2018</v>
      </c>
      <c r="C553" s="75" t="s">
        <v>2018</v>
      </c>
      <c r="D553" s="78" t="s">
        <v>1186</v>
      </c>
      <c r="E553" s="77">
        <v>28</v>
      </c>
      <c r="F553">
        <v>0</v>
      </c>
      <c r="G553">
        <v>22</v>
      </c>
      <c r="H553">
        <v>29.667845625243046</v>
      </c>
    </row>
    <row r="554" spans="1:8" ht="15" customHeight="1">
      <c r="A554" s="75" t="s">
        <v>2019</v>
      </c>
      <c r="B554" t="s">
        <v>155</v>
      </c>
      <c r="C554" s="75" t="s">
        <v>155</v>
      </c>
      <c r="D554" s="78" t="s">
        <v>1186</v>
      </c>
      <c r="E554" s="77">
        <v>28</v>
      </c>
      <c r="F554">
        <v>0</v>
      </c>
      <c r="G554">
        <v>22</v>
      </c>
      <c r="H554">
        <v>29.667845625243046</v>
      </c>
    </row>
    <row r="555" spans="1:8" ht="15" customHeight="1">
      <c r="A555" s="75" t="s">
        <v>2020</v>
      </c>
      <c r="B555" t="s">
        <v>393</v>
      </c>
      <c r="C555" s="75" t="s">
        <v>393</v>
      </c>
      <c r="D555" s="76" t="s">
        <v>1190</v>
      </c>
      <c r="E555" s="77">
        <v>25.5</v>
      </c>
      <c r="F555">
        <v>0</v>
      </c>
      <c r="G555">
        <v>288</v>
      </c>
      <c r="H555">
        <v>30.71694399163411</v>
      </c>
    </row>
    <row r="556" spans="1:8" ht="15" customHeight="1">
      <c r="A556" s="75" t="s">
        <v>2021</v>
      </c>
      <c r="B556" s="22" t="s">
        <v>169</v>
      </c>
      <c r="C556" s="76" t="s">
        <v>169</v>
      </c>
      <c r="D556" s="76" t="s">
        <v>1187</v>
      </c>
      <c r="E556" s="77">
        <v>20</v>
      </c>
      <c r="F556">
        <v>0</v>
      </c>
      <c r="G556">
        <v>13</v>
      </c>
      <c r="H556">
        <v>31.829892507223946</v>
      </c>
    </row>
    <row r="557" spans="1:8" ht="15" customHeight="1">
      <c r="A557" s="75" t="s">
        <v>2022</v>
      </c>
      <c r="B557" t="s">
        <v>1369</v>
      </c>
      <c r="C557" s="75" t="s">
        <v>1369</v>
      </c>
      <c r="D557" s="76" t="s">
        <v>2508</v>
      </c>
      <c r="E557" s="77">
        <v>88</v>
      </c>
      <c r="F557" t="e">
        <v>#N/A</v>
      </c>
      <c r="G557" t="e">
        <v>#N/A</v>
      </c>
      <c r="H557">
        <v>30.318243073141105</v>
      </c>
    </row>
    <row r="558" spans="1:8" ht="15" customHeight="1">
      <c r="A558" s="75" t="s">
        <v>2023</v>
      </c>
      <c r="B558" t="s">
        <v>1370</v>
      </c>
      <c r="C558" s="75" t="s">
        <v>1370</v>
      </c>
      <c r="D558" s="76" t="s">
        <v>2509</v>
      </c>
      <c r="E558" s="77">
        <v>95</v>
      </c>
      <c r="F558" t="e">
        <v>#N/A</v>
      </c>
      <c r="G558" t="e">
        <v>#N/A</v>
      </c>
      <c r="H558">
        <v>30.527707754442417</v>
      </c>
    </row>
    <row r="559" spans="1:8" ht="15" customHeight="1">
      <c r="A559" s="75" t="s">
        <v>2024</v>
      </c>
      <c r="B559" s="22" t="s">
        <v>1371</v>
      </c>
      <c r="C559" s="76" t="s">
        <v>1371</v>
      </c>
      <c r="D559" s="76" t="s">
        <v>2510</v>
      </c>
      <c r="E559" s="77">
        <v>105</v>
      </c>
      <c r="F559" t="e">
        <v>#N/A</v>
      </c>
      <c r="G559" t="e">
        <v>#N/A</v>
      </c>
      <c r="H559">
        <v>29.577798510225563</v>
      </c>
    </row>
    <row r="560" spans="1:8" ht="15" customHeight="1">
      <c r="A560" s="75" t="s">
        <v>2025</v>
      </c>
      <c r="B560" t="s">
        <v>1372</v>
      </c>
      <c r="C560" s="75" t="s">
        <v>1372</v>
      </c>
      <c r="D560" s="76" t="s">
        <v>2511</v>
      </c>
      <c r="E560" s="77">
        <v>123</v>
      </c>
      <c r="F560" t="e">
        <v>#N/A</v>
      </c>
      <c r="G560" t="e">
        <v>#N/A</v>
      </c>
      <c r="H560">
        <v>30.106687483736664</v>
      </c>
    </row>
    <row r="561" spans="1:8" ht="15" customHeight="1">
      <c r="A561" s="75" t="s">
        <v>2026</v>
      </c>
      <c r="B561" t="s">
        <v>1367</v>
      </c>
      <c r="C561" s="75" t="s">
        <v>1367</v>
      </c>
      <c r="D561" s="76" t="s">
        <v>2512</v>
      </c>
      <c r="E561" s="77">
        <v>53</v>
      </c>
      <c r="F561" t="e">
        <v>#N/A</v>
      </c>
      <c r="G561" t="e">
        <v>#N/A</v>
      </c>
      <c r="H561">
        <v>30.811872781751504</v>
      </c>
    </row>
    <row r="562" spans="1:8" ht="15" customHeight="1">
      <c r="A562" s="75" t="s">
        <v>2027</v>
      </c>
      <c r="B562" t="s">
        <v>1368</v>
      </c>
      <c r="C562" s="75" t="s">
        <v>1368</v>
      </c>
      <c r="D562" s="76" t="s">
        <v>2513</v>
      </c>
      <c r="E562" s="77">
        <v>70</v>
      </c>
      <c r="F562" t="e">
        <v>#N/A</v>
      </c>
      <c r="G562" t="e">
        <v>#N/A</v>
      </c>
      <c r="H562">
        <v>29.577798510225534</v>
      </c>
    </row>
    <row r="563" spans="1:8" ht="15" customHeight="1">
      <c r="A563" s="75" t="s">
        <v>2028</v>
      </c>
      <c r="B563" t="s">
        <v>2029</v>
      </c>
      <c r="C563" s="75" t="s">
        <v>2029</v>
      </c>
      <c r="D563" s="76" t="s">
        <v>1188</v>
      </c>
      <c r="E563" s="77">
        <v>28</v>
      </c>
      <c r="F563">
        <v>0</v>
      </c>
      <c r="G563">
        <v>7</v>
      </c>
      <c r="H563">
        <v>29.667845625243046</v>
      </c>
    </row>
    <row r="564" spans="1:8" ht="15" customHeight="1">
      <c r="A564" s="75" t="s">
        <v>2030</v>
      </c>
      <c r="B564" t="s">
        <v>206</v>
      </c>
      <c r="C564" s="75" t="s">
        <v>206</v>
      </c>
      <c r="D564" s="76" t="s">
        <v>1188</v>
      </c>
      <c r="E564" s="77">
        <v>28</v>
      </c>
      <c r="F564">
        <v>0</v>
      </c>
      <c r="G564">
        <v>7</v>
      </c>
      <c r="H564">
        <v>29.667845625243046</v>
      </c>
    </row>
    <row r="565" spans="1:8" ht="15" customHeight="1">
      <c r="A565" s="75" t="s">
        <v>2031</v>
      </c>
      <c r="B565" t="s">
        <v>404</v>
      </c>
      <c r="C565" s="75" t="s">
        <v>404</v>
      </c>
      <c r="D565" s="76" t="s">
        <v>1214</v>
      </c>
      <c r="E565" s="77">
        <v>82</v>
      </c>
      <c r="F565">
        <v>0</v>
      </c>
      <c r="G565">
        <v>89</v>
      </c>
      <c r="H565">
        <v>30.106687483736664</v>
      </c>
    </row>
    <row r="566" spans="1:8" ht="15" customHeight="1">
      <c r="A566" s="75" t="s">
        <v>2032</v>
      </c>
      <c r="B566" t="s">
        <v>207</v>
      </c>
      <c r="C566" s="75" t="s">
        <v>207</v>
      </c>
      <c r="D566" s="76" t="s">
        <v>1189</v>
      </c>
      <c r="E566" s="77">
        <v>31.5</v>
      </c>
      <c r="F566">
        <v>0</v>
      </c>
      <c r="G566">
        <v>54</v>
      </c>
      <c r="H566">
        <v>31.197520991603369</v>
      </c>
    </row>
    <row r="567" spans="1:8" ht="15" customHeight="1">
      <c r="A567" s="75" t="s">
        <v>2033</v>
      </c>
      <c r="B567" t="s">
        <v>403</v>
      </c>
      <c r="C567" s="75" t="s">
        <v>403</v>
      </c>
      <c r="D567" s="76" t="s">
        <v>1213</v>
      </c>
      <c r="E567" s="77">
        <v>33</v>
      </c>
      <c r="F567">
        <v>0</v>
      </c>
      <c r="G567">
        <v>2</v>
      </c>
      <c r="H567">
        <v>30.90002094400333</v>
      </c>
    </row>
    <row r="568" spans="1:8" ht="15" customHeight="1">
      <c r="A568" s="75" t="s">
        <v>2034</v>
      </c>
      <c r="B568" t="s">
        <v>208</v>
      </c>
      <c r="C568" s="75" t="s">
        <v>208</v>
      </c>
      <c r="D568" s="76" t="s">
        <v>1341</v>
      </c>
      <c r="E568" s="77">
        <v>37</v>
      </c>
      <c r="F568">
        <v>0</v>
      </c>
      <c r="G568">
        <v>0</v>
      </c>
      <c r="H568">
        <v>30.597478522715221</v>
      </c>
    </row>
    <row r="569" spans="1:8" ht="15" customHeight="1">
      <c r="A569" s="75" t="s">
        <v>2035</v>
      </c>
      <c r="B569" t="s">
        <v>395</v>
      </c>
      <c r="C569" s="75" t="s">
        <v>395</v>
      </c>
      <c r="D569" s="76" t="s">
        <v>1201</v>
      </c>
      <c r="E569" s="77">
        <v>45</v>
      </c>
      <c r="F569">
        <v>0</v>
      </c>
      <c r="G569">
        <v>98</v>
      </c>
      <c r="H569">
        <v>30.382629556872928</v>
      </c>
    </row>
    <row r="570" spans="1:8" ht="15" customHeight="1">
      <c r="A570" s="75" t="s">
        <v>2035</v>
      </c>
      <c r="B570" t="s">
        <v>395</v>
      </c>
      <c r="C570" s="75" t="s">
        <v>395</v>
      </c>
      <c r="D570" s="76" t="s">
        <v>1201</v>
      </c>
      <c r="E570" s="77">
        <v>45</v>
      </c>
      <c r="F570">
        <v>0</v>
      </c>
      <c r="G570">
        <v>98</v>
      </c>
      <c r="H570">
        <v>30.382629556872928</v>
      </c>
    </row>
    <row r="571" spans="1:8" ht="15" customHeight="1">
      <c r="A571" s="75" t="s">
        <v>2035</v>
      </c>
      <c r="B571" t="s">
        <v>395</v>
      </c>
      <c r="C571" s="75" t="s">
        <v>395</v>
      </c>
      <c r="D571" s="76" t="s">
        <v>1201</v>
      </c>
      <c r="E571" s="77">
        <v>45</v>
      </c>
      <c r="F571">
        <v>0</v>
      </c>
      <c r="G571">
        <v>98</v>
      </c>
      <c r="H571">
        <v>30.382629556872928</v>
      </c>
    </row>
    <row r="572" spans="1:8" ht="15" customHeight="1">
      <c r="A572" s="75" t="s">
        <v>2035</v>
      </c>
      <c r="B572" t="s">
        <v>395</v>
      </c>
      <c r="C572" s="75" t="s">
        <v>395</v>
      </c>
      <c r="D572" s="76" t="s">
        <v>1201</v>
      </c>
      <c r="E572" s="77">
        <v>45</v>
      </c>
      <c r="F572">
        <v>0</v>
      </c>
      <c r="G572">
        <v>98</v>
      </c>
      <c r="H572">
        <v>30.382629556872928</v>
      </c>
    </row>
    <row r="573" spans="1:8" ht="15" customHeight="1">
      <c r="A573" s="75" t="s">
        <v>2036</v>
      </c>
      <c r="B573" t="s">
        <v>402</v>
      </c>
      <c r="C573" s="75" t="s">
        <v>402</v>
      </c>
      <c r="D573" s="76" t="s">
        <v>1207</v>
      </c>
      <c r="E573" s="77">
        <v>51</v>
      </c>
      <c r="F573">
        <v>0</v>
      </c>
      <c r="G573">
        <v>20</v>
      </c>
      <c r="H573">
        <v>30.305978981001743</v>
      </c>
    </row>
    <row r="574" spans="1:8" ht="15" customHeight="1">
      <c r="A574" s="75" t="s">
        <v>2037</v>
      </c>
      <c r="B574" t="s">
        <v>209</v>
      </c>
      <c r="C574" s="75" t="s">
        <v>209</v>
      </c>
      <c r="D574" s="76" t="s">
        <v>1212</v>
      </c>
      <c r="E574" s="77">
        <v>53</v>
      </c>
      <c r="F574">
        <v>0</v>
      </c>
      <c r="G574">
        <v>12</v>
      </c>
      <c r="H574">
        <v>31.005955679053784</v>
      </c>
    </row>
    <row r="575" spans="1:8" ht="15" customHeight="1">
      <c r="A575" s="75" t="s">
        <v>2038</v>
      </c>
      <c r="B575" t="s">
        <v>407</v>
      </c>
      <c r="C575" s="75" t="s">
        <v>407</v>
      </c>
      <c r="D575" s="76" t="s">
        <v>1217</v>
      </c>
      <c r="E575" s="77">
        <v>41</v>
      </c>
      <c r="F575">
        <v>0</v>
      </c>
      <c r="G575">
        <v>0</v>
      </c>
      <c r="H575">
        <v>30.854427066976541</v>
      </c>
    </row>
    <row r="576" spans="1:8" ht="15" customHeight="1">
      <c r="A576" s="75" t="s">
        <v>2039</v>
      </c>
      <c r="B576" t="s">
        <v>406</v>
      </c>
      <c r="C576" s="75" t="s">
        <v>406</v>
      </c>
      <c r="D576" s="76" t="s">
        <v>1216</v>
      </c>
      <c r="E576" s="77">
        <v>48</v>
      </c>
      <c r="F576">
        <v>0</v>
      </c>
      <c r="G576">
        <v>34</v>
      </c>
      <c r="H576">
        <v>30.955560132452405</v>
      </c>
    </row>
    <row r="577" spans="1:8" ht="15" customHeight="1">
      <c r="A577" s="75" t="s">
        <v>2040</v>
      </c>
      <c r="B577" t="s">
        <v>405</v>
      </c>
      <c r="C577" s="75" t="s">
        <v>405</v>
      </c>
      <c r="D577" s="76" t="s">
        <v>1215</v>
      </c>
      <c r="E577" s="77">
        <v>82</v>
      </c>
      <c r="F577">
        <v>0</v>
      </c>
      <c r="G577">
        <v>0</v>
      </c>
      <c r="H577">
        <v>30.729207519544047</v>
      </c>
    </row>
    <row r="578" spans="1:8" ht="15" customHeight="1">
      <c r="A578" s="75" t="s">
        <v>2041</v>
      </c>
      <c r="B578" t="s">
        <v>401</v>
      </c>
      <c r="C578" s="75" t="s">
        <v>401</v>
      </c>
      <c r="D578" s="76" t="s">
        <v>1200</v>
      </c>
      <c r="E578" s="77">
        <v>66</v>
      </c>
      <c r="F578">
        <v>0</v>
      </c>
      <c r="G578">
        <v>15</v>
      </c>
      <c r="H578">
        <v>30.666687573336702</v>
      </c>
    </row>
    <row r="579" spans="1:8" ht="15" customHeight="1">
      <c r="A579" s="75" t="s">
        <v>2042</v>
      </c>
      <c r="B579" t="s">
        <v>400</v>
      </c>
      <c r="C579" s="75" t="s">
        <v>400</v>
      </c>
      <c r="D579" s="76" t="s">
        <v>1206</v>
      </c>
      <c r="E579" s="77">
        <v>50</v>
      </c>
      <c r="F579">
        <v>0</v>
      </c>
      <c r="G579">
        <v>15</v>
      </c>
      <c r="H579">
        <v>29.811459136671544</v>
      </c>
    </row>
    <row r="580" spans="1:8" ht="15" customHeight="1">
      <c r="A580" s="75" t="s">
        <v>2043</v>
      </c>
      <c r="B580" t="s">
        <v>210</v>
      </c>
      <c r="C580" s="75" t="s">
        <v>210</v>
      </c>
      <c r="D580" s="76" t="s">
        <v>1211</v>
      </c>
      <c r="E580" s="77">
        <v>62</v>
      </c>
      <c r="F580">
        <v>0</v>
      </c>
      <c r="G580">
        <v>7</v>
      </c>
      <c r="H580">
        <v>31.331235253302765</v>
      </c>
    </row>
    <row r="581" spans="1:8" ht="15" customHeight="1">
      <c r="A581" s="75" t="s">
        <v>2044</v>
      </c>
      <c r="B581" t="s">
        <v>473</v>
      </c>
      <c r="C581" s="75" t="s">
        <v>473</v>
      </c>
      <c r="D581" s="76" t="s">
        <v>1199</v>
      </c>
      <c r="E581" s="77">
        <v>38</v>
      </c>
      <c r="F581">
        <v>0</v>
      </c>
      <c r="G581">
        <v>14</v>
      </c>
      <c r="H581">
        <v>30.505071385861925</v>
      </c>
    </row>
    <row r="582" spans="1:8" ht="15" customHeight="1">
      <c r="A582" s="75" t="s">
        <v>2045</v>
      </c>
      <c r="B582" t="s">
        <v>477</v>
      </c>
      <c r="C582" s="75" t="s">
        <v>477</v>
      </c>
      <c r="D582" s="76" t="s">
        <v>1198</v>
      </c>
      <c r="E582" s="77">
        <v>39</v>
      </c>
      <c r="F582">
        <v>0</v>
      </c>
      <c r="G582">
        <v>0</v>
      </c>
      <c r="H582">
        <v>30.785045080196596</v>
      </c>
    </row>
    <row r="583" spans="1:8" ht="15" customHeight="1">
      <c r="A583" s="75" t="s">
        <v>2046</v>
      </c>
      <c r="B583" t="s">
        <v>399</v>
      </c>
      <c r="C583" s="75" t="s">
        <v>399</v>
      </c>
      <c r="D583" s="76" t="s">
        <v>1205</v>
      </c>
      <c r="E583" s="77">
        <v>40</v>
      </c>
      <c r="F583">
        <v>0</v>
      </c>
      <c r="G583">
        <v>20</v>
      </c>
      <c r="H583">
        <v>31.400987207732811</v>
      </c>
    </row>
    <row r="584" spans="1:8" ht="15" customHeight="1">
      <c r="A584" s="75" t="s">
        <v>2047</v>
      </c>
      <c r="B584" t="s">
        <v>475</v>
      </c>
      <c r="C584" s="75" t="s">
        <v>475</v>
      </c>
      <c r="D584" s="76" t="s">
        <v>1210</v>
      </c>
      <c r="E584" s="77">
        <v>42</v>
      </c>
      <c r="F584">
        <v>0</v>
      </c>
      <c r="G584">
        <v>4</v>
      </c>
      <c r="H584">
        <v>30.011169073804922</v>
      </c>
    </row>
    <row r="585" spans="1:8" ht="15" customHeight="1">
      <c r="A585" s="75" t="s">
        <v>2048</v>
      </c>
      <c r="B585" t="s">
        <v>1342</v>
      </c>
      <c r="C585" s="75" t="s">
        <v>1342</v>
      </c>
      <c r="D585" s="76" t="s">
        <v>2514</v>
      </c>
      <c r="E585" s="77">
        <v>57</v>
      </c>
      <c r="F585" t="e">
        <v>#N/A</v>
      </c>
      <c r="G585" t="e">
        <v>#N/A</v>
      </c>
      <c r="H585">
        <v>30.263395327739971</v>
      </c>
    </row>
    <row r="586" spans="1:8" ht="15" customHeight="1">
      <c r="A586" s="75" t="s">
        <v>2049</v>
      </c>
      <c r="B586" t="s">
        <v>2050</v>
      </c>
      <c r="C586" s="75" t="s">
        <v>2050</v>
      </c>
      <c r="D586" s="76" t="s">
        <v>2515</v>
      </c>
      <c r="E586" s="77">
        <v>54</v>
      </c>
      <c r="F586" t="e">
        <v>#N/A</v>
      </c>
      <c r="G586" t="e">
        <v>#N/A</v>
      </c>
      <c r="H586">
        <v>30.666687573336674</v>
      </c>
    </row>
    <row r="587" spans="1:8" ht="15" customHeight="1">
      <c r="A587" s="75" t="s">
        <v>2051</v>
      </c>
      <c r="B587" t="s">
        <v>2052</v>
      </c>
      <c r="C587" s="75" t="s">
        <v>2052</v>
      </c>
      <c r="D587" s="76" t="s">
        <v>2515</v>
      </c>
      <c r="E587" s="77">
        <v>144.5</v>
      </c>
      <c r="F587" t="e">
        <v>#N/A</v>
      </c>
      <c r="G587" t="e">
        <v>#N/A</v>
      </c>
      <c r="H587">
        <v>30.128128928608731</v>
      </c>
    </row>
    <row r="588" spans="1:8" ht="15" customHeight="1">
      <c r="A588" s="75" t="s">
        <v>2053</v>
      </c>
      <c r="B588" t="s">
        <v>394</v>
      </c>
      <c r="C588" s="75" t="s">
        <v>394</v>
      </c>
      <c r="D588" s="76" t="s">
        <v>1197</v>
      </c>
      <c r="E588" s="77">
        <v>45</v>
      </c>
      <c r="F588">
        <v>0</v>
      </c>
      <c r="G588">
        <v>102</v>
      </c>
      <c r="H588">
        <v>30.382629556872928</v>
      </c>
    </row>
    <row r="589" spans="1:8" ht="15" customHeight="1">
      <c r="A589" s="75" t="s">
        <v>2054</v>
      </c>
      <c r="B589" t="s">
        <v>474</v>
      </c>
      <c r="C589" s="75" t="s">
        <v>474</v>
      </c>
      <c r="D589" s="76" t="s">
        <v>1204</v>
      </c>
      <c r="E589" s="77">
        <v>51</v>
      </c>
      <c r="F589">
        <v>0</v>
      </c>
      <c r="G589">
        <v>0</v>
      </c>
      <c r="H589">
        <v>30.305978981001743</v>
      </c>
    </row>
    <row r="590" spans="1:8" ht="15" customHeight="1">
      <c r="A590" s="75" t="s">
        <v>2055</v>
      </c>
      <c r="B590" t="s">
        <v>211</v>
      </c>
      <c r="C590" s="75" t="s">
        <v>211</v>
      </c>
      <c r="D590" s="76" t="s">
        <v>1209</v>
      </c>
      <c r="E590" s="77">
        <v>53</v>
      </c>
      <c r="F590">
        <v>0</v>
      </c>
      <c r="G590">
        <v>9</v>
      </c>
      <c r="H590">
        <v>31.005955679053784</v>
      </c>
    </row>
    <row r="591" spans="1:8" ht="15" customHeight="1">
      <c r="A591" s="75" t="s">
        <v>2056</v>
      </c>
      <c r="B591" t="s">
        <v>398</v>
      </c>
      <c r="C591" s="75" t="s">
        <v>398</v>
      </c>
      <c r="D591" s="76" t="s">
        <v>1196</v>
      </c>
      <c r="E591" s="77">
        <v>75</v>
      </c>
      <c r="F591">
        <v>0</v>
      </c>
      <c r="G591">
        <v>39</v>
      </c>
      <c r="H591">
        <v>30.837717269113313</v>
      </c>
    </row>
    <row r="592" spans="1:8" ht="15" customHeight="1">
      <c r="A592" s="75" t="s">
        <v>2057</v>
      </c>
      <c r="B592" t="s">
        <v>397</v>
      </c>
      <c r="C592" s="75" t="s">
        <v>397</v>
      </c>
      <c r="D592" s="76" t="s">
        <v>1203</v>
      </c>
      <c r="E592" s="77">
        <v>69</v>
      </c>
      <c r="F592">
        <v>0</v>
      </c>
      <c r="G592">
        <v>14</v>
      </c>
      <c r="H592">
        <v>30.666687573336702</v>
      </c>
    </row>
    <row r="593" spans="1:8" ht="15" customHeight="1">
      <c r="A593" s="75" t="s">
        <v>2058</v>
      </c>
      <c r="B593" s="22" t="s">
        <v>478</v>
      </c>
      <c r="C593" s="76" t="s">
        <v>478</v>
      </c>
      <c r="D593" s="76" t="s">
        <v>1195</v>
      </c>
      <c r="E593" s="77">
        <v>146</v>
      </c>
      <c r="F593">
        <v>0</v>
      </c>
      <c r="G593">
        <v>0</v>
      </c>
      <c r="H593">
        <v>30.56148090057232</v>
      </c>
    </row>
    <row r="594" spans="1:8" ht="15" customHeight="1">
      <c r="A594" s="75" t="s">
        <v>2059</v>
      </c>
      <c r="B594" t="s">
        <v>479</v>
      </c>
      <c r="C594" s="75" t="s">
        <v>479</v>
      </c>
      <c r="D594" s="76" t="s">
        <v>1194</v>
      </c>
      <c r="E594" s="77">
        <v>81</v>
      </c>
      <c r="F594">
        <v>0</v>
      </c>
      <c r="G594">
        <v>0</v>
      </c>
      <c r="H594">
        <v>30.382629556872928</v>
      </c>
    </row>
    <row r="595" spans="1:8" ht="15" customHeight="1">
      <c r="A595" s="75" t="s">
        <v>2060</v>
      </c>
      <c r="B595" t="s">
        <v>396</v>
      </c>
      <c r="C595" s="75" t="s">
        <v>396</v>
      </c>
      <c r="D595" s="76" t="s">
        <v>1202</v>
      </c>
      <c r="E595" s="77">
        <v>81</v>
      </c>
      <c r="F595">
        <v>0</v>
      </c>
      <c r="G595">
        <v>0</v>
      </c>
      <c r="H595">
        <v>30.382629556872928</v>
      </c>
    </row>
    <row r="596" spans="1:8" ht="15" customHeight="1">
      <c r="A596" s="75" t="s">
        <v>2061</v>
      </c>
      <c r="B596" t="s">
        <v>480</v>
      </c>
      <c r="C596" s="75" t="s">
        <v>480</v>
      </c>
      <c r="D596" s="76" t="s">
        <v>1193</v>
      </c>
      <c r="E596" s="77">
        <v>85</v>
      </c>
      <c r="F596">
        <v>0</v>
      </c>
      <c r="G596">
        <v>0</v>
      </c>
      <c r="H596">
        <v>30.305978981001715</v>
      </c>
    </row>
    <row r="597" spans="1:8" ht="15" customHeight="1">
      <c r="A597" s="75" t="s">
        <v>2062</v>
      </c>
      <c r="B597" t="s">
        <v>1343</v>
      </c>
      <c r="C597" s="75" t="s">
        <v>1343</v>
      </c>
      <c r="D597" s="76" t="s">
        <v>2516</v>
      </c>
      <c r="E597" s="77">
        <v>126.5</v>
      </c>
      <c r="F597" t="e">
        <v>#N/A</v>
      </c>
      <c r="G597" t="e">
        <v>#N/A</v>
      </c>
      <c r="H597">
        <v>30.091996123361355</v>
      </c>
    </row>
    <row r="598" spans="1:8" ht="15" customHeight="1">
      <c r="A598" s="75" t="s">
        <v>2063</v>
      </c>
      <c r="B598" t="s">
        <v>481</v>
      </c>
      <c r="C598" s="75" t="s">
        <v>481</v>
      </c>
      <c r="D598" s="76" t="s">
        <v>1192</v>
      </c>
      <c r="E598" s="77">
        <v>56</v>
      </c>
      <c r="F598">
        <v>0</v>
      </c>
      <c r="G598">
        <v>28</v>
      </c>
      <c r="H598">
        <v>30.639242354354678</v>
      </c>
    </row>
    <row r="599" spans="1:8" ht="15" customHeight="1">
      <c r="A599" s="75" t="s">
        <v>2064</v>
      </c>
      <c r="B599" t="s">
        <v>1344</v>
      </c>
      <c r="C599" s="75" t="s">
        <v>1344</v>
      </c>
      <c r="D599" s="76" t="s">
        <v>2517</v>
      </c>
      <c r="E599" s="77">
        <v>76</v>
      </c>
      <c r="F599" t="e">
        <v>#N/A</v>
      </c>
      <c r="G599" t="e">
        <v>#N/A</v>
      </c>
      <c r="H599">
        <v>30.263395327739943</v>
      </c>
    </row>
    <row r="600" spans="1:8" ht="15" customHeight="1">
      <c r="A600" s="75" t="s">
        <v>2065</v>
      </c>
      <c r="B600" t="s">
        <v>212</v>
      </c>
      <c r="C600" s="75" t="s">
        <v>212</v>
      </c>
      <c r="D600" s="78" t="s">
        <v>1208</v>
      </c>
      <c r="E600" s="77">
        <v>70</v>
      </c>
      <c r="F600">
        <v>0</v>
      </c>
      <c r="G600">
        <v>2</v>
      </c>
      <c r="H600">
        <v>29.758017979641693</v>
      </c>
    </row>
    <row r="601" spans="1:8" ht="15" customHeight="1">
      <c r="A601" s="75" t="s">
        <v>2066</v>
      </c>
      <c r="B601" t="s">
        <v>1172</v>
      </c>
      <c r="C601" s="75" t="s">
        <v>1172</v>
      </c>
      <c r="D601" s="76" t="s">
        <v>2518</v>
      </c>
      <c r="E601" s="77">
        <v>52.9</v>
      </c>
      <c r="F601" t="e">
        <v>#N/A</v>
      </c>
      <c r="G601" t="e">
        <v>#N/A</v>
      </c>
      <c r="H601">
        <v>30.565057927446304</v>
      </c>
    </row>
    <row r="602" spans="1:8" ht="15" customHeight="1">
      <c r="A602" s="75" t="s">
        <v>2067</v>
      </c>
      <c r="B602" t="s">
        <v>585</v>
      </c>
      <c r="C602" s="75" t="s">
        <v>585</v>
      </c>
      <c r="D602" s="76" t="s">
        <v>2432</v>
      </c>
      <c r="E602" s="77">
        <v>130</v>
      </c>
      <c r="F602" t="e">
        <v>#N/A</v>
      </c>
      <c r="G602" t="e">
        <v>#N/A</v>
      </c>
      <c r="H602">
        <v>29.688643504674019</v>
      </c>
    </row>
    <row r="603" spans="1:8" ht="15" customHeight="1">
      <c r="A603" s="75" t="s">
        <v>2068</v>
      </c>
      <c r="B603" t="s">
        <v>587</v>
      </c>
      <c r="C603" s="75" t="s">
        <v>587</v>
      </c>
      <c r="D603" s="76" t="s">
        <v>2433</v>
      </c>
      <c r="E603" s="77">
        <v>149</v>
      </c>
      <c r="F603" t="e">
        <v>#N/A</v>
      </c>
      <c r="G603" t="e">
        <v>#N/A</v>
      </c>
      <c r="H603">
        <v>29.792883245075245</v>
      </c>
    </row>
    <row r="604" spans="1:8" ht="15" customHeight="1">
      <c r="A604" s="75" t="s">
        <v>2069</v>
      </c>
      <c r="B604" t="s">
        <v>465</v>
      </c>
      <c r="C604" s="75" t="s">
        <v>465</v>
      </c>
      <c r="D604" s="76" t="s">
        <v>976</v>
      </c>
      <c r="E604" s="77">
        <v>4</v>
      </c>
      <c r="F604">
        <v>0</v>
      </c>
      <c r="G604">
        <v>0</v>
      </c>
      <c r="H604">
        <v>64.543236203460992</v>
      </c>
    </row>
    <row r="605" spans="1:8" ht="15" customHeight="1">
      <c r="A605" s="75" t="s">
        <v>2070</v>
      </c>
      <c r="B605" t="s">
        <v>466</v>
      </c>
      <c r="C605" s="75" t="s">
        <v>466</v>
      </c>
      <c r="D605" s="76" t="s">
        <v>975</v>
      </c>
      <c r="E605" s="77">
        <v>19</v>
      </c>
      <c r="F605">
        <v>0</v>
      </c>
      <c r="G605">
        <v>50</v>
      </c>
      <c r="H605">
        <v>60.273443365269941</v>
      </c>
    </row>
    <row r="606" spans="1:8" ht="15" customHeight="1">
      <c r="A606" s="75" t="s">
        <v>2071</v>
      </c>
      <c r="B606" t="s">
        <v>572</v>
      </c>
      <c r="C606" s="75" t="s">
        <v>572</v>
      </c>
      <c r="D606" s="76" t="s">
        <v>2432</v>
      </c>
      <c r="E606" s="77">
        <v>122</v>
      </c>
      <c r="F606" t="e">
        <v>#N/A</v>
      </c>
      <c r="G606" t="e">
        <v>#N/A</v>
      </c>
      <c r="H606">
        <v>30.077997244824104</v>
      </c>
    </row>
    <row r="607" spans="1:8" ht="15" customHeight="1">
      <c r="A607" s="75" t="s">
        <v>2072</v>
      </c>
      <c r="B607" t="s">
        <v>576</v>
      </c>
      <c r="C607" s="75" t="s">
        <v>576</v>
      </c>
      <c r="D607" s="76" t="s">
        <v>2433</v>
      </c>
      <c r="E607" s="77">
        <v>140</v>
      </c>
      <c r="F607" t="e">
        <v>#N/A</v>
      </c>
      <c r="G607" t="e">
        <v>#N/A</v>
      </c>
      <c r="H607">
        <v>30.117084486492331</v>
      </c>
    </row>
    <row r="608" spans="1:8" ht="15" customHeight="1">
      <c r="A608" s="75" t="s">
        <v>2073</v>
      </c>
      <c r="B608" t="s">
        <v>181</v>
      </c>
      <c r="C608" s="75" t="s">
        <v>181</v>
      </c>
      <c r="D608" s="76" t="s">
        <v>862</v>
      </c>
      <c r="E608" s="77">
        <v>216</v>
      </c>
      <c r="F608">
        <v>0</v>
      </c>
      <c r="G608">
        <v>0</v>
      </c>
      <c r="H608">
        <v>29.818202589094227</v>
      </c>
    </row>
    <row r="609" spans="1:8" ht="15" customHeight="1">
      <c r="A609" s="75" t="s">
        <v>2074</v>
      </c>
      <c r="B609" t="s">
        <v>180</v>
      </c>
      <c r="C609" s="75" t="s">
        <v>180</v>
      </c>
      <c r="D609" s="76" t="s">
        <v>861</v>
      </c>
      <c r="E609" s="77">
        <v>197</v>
      </c>
      <c r="F609">
        <v>0</v>
      </c>
      <c r="G609">
        <v>0</v>
      </c>
      <c r="H609">
        <v>30.238909727114446</v>
      </c>
    </row>
    <row r="610" spans="1:8" ht="15" customHeight="1">
      <c r="A610" s="75" t="s">
        <v>2075</v>
      </c>
      <c r="B610" t="s">
        <v>179</v>
      </c>
      <c r="C610" s="75" t="s">
        <v>179</v>
      </c>
      <c r="D610" s="76" t="s">
        <v>860</v>
      </c>
      <c r="E610" s="77">
        <v>200</v>
      </c>
      <c r="F610">
        <v>0</v>
      </c>
      <c r="G610">
        <v>0</v>
      </c>
      <c r="H610">
        <v>30.589870002746835</v>
      </c>
    </row>
    <row r="611" spans="1:8" ht="15" customHeight="1">
      <c r="A611" s="75" t="s">
        <v>2076</v>
      </c>
      <c r="B611" t="s">
        <v>178</v>
      </c>
      <c r="C611" s="75" t="s">
        <v>178</v>
      </c>
      <c r="D611" s="76" t="s">
        <v>859</v>
      </c>
      <c r="E611" s="77">
        <v>204</v>
      </c>
      <c r="F611">
        <v>0</v>
      </c>
      <c r="G611">
        <v>0</v>
      </c>
      <c r="H611">
        <v>29.991988670204108</v>
      </c>
    </row>
    <row r="612" spans="1:8" ht="15" customHeight="1">
      <c r="A612" s="75" t="s">
        <v>2077</v>
      </c>
      <c r="B612" t="s">
        <v>177</v>
      </c>
      <c r="C612" s="75" t="s">
        <v>177</v>
      </c>
      <c r="D612" s="76" t="s">
        <v>858</v>
      </c>
      <c r="E612" s="77">
        <v>210</v>
      </c>
      <c r="F612">
        <v>0</v>
      </c>
      <c r="G612">
        <v>0</v>
      </c>
      <c r="H612">
        <v>30.666687573336702</v>
      </c>
    </row>
    <row r="613" spans="1:8" ht="15" customHeight="1">
      <c r="A613" s="75" t="s">
        <v>2078</v>
      </c>
      <c r="B613" t="s">
        <v>205</v>
      </c>
      <c r="C613" s="75" t="s">
        <v>205</v>
      </c>
      <c r="D613" s="78" t="s">
        <v>857</v>
      </c>
      <c r="E613" s="77">
        <v>96</v>
      </c>
      <c r="F613">
        <v>0</v>
      </c>
      <c r="G613">
        <v>32</v>
      </c>
      <c r="H613">
        <v>30.560020889603322</v>
      </c>
    </row>
    <row r="614" spans="1:8" ht="15" customHeight="1">
      <c r="A614" s="75" t="s">
        <v>2079</v>
      </c>
      <c r="B614" t="s">
        <v>204</v>
      </c>
      <c r="C614" s="75" t="s">
        <v>204</v>
      </c>
      <c r="D614" s="78" t="s">
        <v>856</v>
      </c>
      <c r="E614" s="77">
        <v>100</v>
      </c>
      <c r="F614">
        <v>0</v>
      </c>
      <c r="G614">
        <v>28</v>
      </c>
      <c r="H614">
        <v>30.666687573336674</v>
      </c>
    </row>
    <row r="615" spans="1:8" ht="15" customHeight="1">
      <c r="A615" s="75" t="s">
        <v>2080</v>
      </c>
      <c r="B615" t="s">
        <v>203</v>
      </c>
      <c r="C615" s="75" t="s">
        <v>203</v>
      </c>
      <c r="D615" s="76" t="s">
        <v>855</v>
      </c>
      <c r="E615" s="77">
        <v>106</v>
      </c>
      <c r="F615">
        <v>0</v>
      </c>
      <c r="G615">
        <v>35</v>
      </c>
      <c r="H615">
        <v>30.811872781751504</v>
      </c>
    </row>
    <row r="616" spans="1:8" ht="15" customHeight="1">
      <c r="A616" s="75" t="s">
        <v>2081</v>
      </c>
      <c r="B616" t="s">
        <v>202</v>
      </c>
      <c r="C616" s="75" t="s">
        <v>202</v>
      </c>
      <c r="D616" s="76" t="s">
        <v>854</v>
      </c>
      <c r="E616" s="77">
        <v>88</v>
      </c>
      <c r="F616">
        <v>0</v>
      </c>
      <c r="G616">
        <v>33</v>
      </c>
      <c r="H616">
        <v>30.318243073141105</v>
      </c>
    </row>
    <row r="617" spans="1:8" ht="15" customHeight="1">
      <c r="A617" s="75" t="s">
        <v>2082</v>
      </c>
      <c r="B617" t="s">
        <v>201</v>
      </c>
      <c r="C617" s="75" t="s">
        <v>201</v>
      </c>
      <c r="D617" s="76" t="s">
        <v>853</v>
      </c>
      <c r="E617" s="77">
        <v>92</v>
      </c>
      <c r="F617">
        <v>0</v>
      </c>
      <c r="G617">
        <v>4</v>
      </c>
      <c r="H617">
        <v>30.444276190233126</v>
      </c>
    </row>
    <row r="618" spans="1:8" ht="15" customHeight="1">
      <c r="A618" s="75" t="s">
        <v>2083</v>
      </c>
      <c r="B618" t="s">
        <v>200</v>
      </c>
      <c r="C618" s="75" t="s">
        <v>200</v>
      </c>
      <c r="D618" s="76" t="s">
        <v>852</v>
      </c>
      <c r="E618" s="77">
        <v>94</v>
      </c>
      <c r="F618">
        <v>0</v>
      </c>
      <c r="G618">
        <v>34</v>
      </c>
      <c r="H618">
        <v>30.503354213870011</v>
      </c>
    </row>
    <row r="619" spans="1:8" ht="15" customHeight="1">
      <c r="A619" s="75" t="s">
        <v>2084</v>
      </c>
      <c r="B619" t="s">
        <v>213</v>
      </c>
      <c r="C619" s="75" t="s">
        <v>213</v>
      </c>
      <c r="D619" s="76" t="s">
        <v>1068</v>
      </c>
      <c r="E619" s="77">
        <v>99</v>
      </c>
      <c r="F619">
        <v>0</v>
      </c>
      <c r="G619">
        <v>0</v>
      </c>
      <c r="H619">
        <v>22.462823873966727</v>
      </c>
    </row>
    <row r="620" spans="1:8" ht="15" customHeight="1">
      <c r="A620" s="75" t="s">
        <v>2085</v>
      </c>
      <c r="B620" t="s">
        <v>214</v>
      </c>
      <c r="C620" s="75" t="s">
        <v>214</v>
      </c>
      <c r="D620" s="76" t="s">
        <v>1070</v>
      </c>
      <c r="E620" s="77">
        <v>119</v>
      </c>
      <c r="F620">
        <v>0</v>
      </c>
      <c r="G620">
        <v>3</v>
      </c>
      <c r="H620">
        <v>27.834584196530116</v>
      </c>
    </row>
    <row r="621" spans="1:8" ht="15" customHeight="1">
      <c r="A621" s="75" t="s">
        <v>2086</v>
      </c>
      <c r="B621" t="s">
        <v>215</v>
      </c>
      <c r="C621" s="75" t="s">
        <v>215</v>
      </c>
      <c r="D621" s="76" t="s">
        <v>1069</v>
      </c>
      <c r="E621" s="77">
        <v>119</v>
      </c>
      <c r="F621">
        <v>0</v>
      </c>
      <c r="G621">
        <v>2</v>
      </c>
      <c r="H621">
        <v>27.834584196530116</v>
      </c>
    </row>
    <row r="622" spans="1:8" ht="15" customHeight="1">
      <c r="A622" s="75" t="s">
        <v>2087</v>
      </c>
      <c r="B622" s="22" t="s">
        <v>216</v>
      </c>
      <c r="C622" s="76" t="s">
        <v>216</v>
      </c>
      <c r="D622" s="76" t="s">
        <v>1067</v>
      </c>
      <c r="E622" s="77">
        <v>99</v>
      </c>
      <c r="F622">
        <v>0</v>
      </c>
      <c r="G622">
        <v>0</v>
      </c>
      <c r="H622">
        <v>22.462823873966727</v>
      </c>
    </row>
    <row r="623" spans="1:8" ht="15" customHeight="1">
      <c r="A623" s="75" t="s">
        <v>2088</v>
      </c>
      <c r="B623" t="s">
        <v>217</v>
      </c>
      <c r="C623" s="75" t="s">
        <v>217</v>
      </c>
      <c r="D623" s="76" t="s">
        <v>1073</v>
      </c>
      <c r="E623" s="77">
        <v>133</v>
      </c>
      <c r="F623">
        <v>0</v>
      </c>
      <c r="G623">
        <v>6</v>
      </c>
      <c r="H623">
        <v>30.49600289516664</v>
      </c>
    </row>
    <row r="624" spans="1:8" ht="15" customHeight="1">
      <c r="A624" s="75" t="s">
        <v>2089</v>
      </c>
      <c r="B624" t="s">
        <v>218</v>
      </c>
      <c r="C624" s="75" t="s">
        <v>218</v>
      </c>
      <c r="D624" s="76" t="s">
        <v>1074</v>
      </c>
      <c r="E624" s="77">
        <v>148</v>
      </c>
      <c r="F624">
        <v>0</v>
      </c>
      <c r="G624">
        <v>10</v>
      </c>
      <c r="H624">
        <v>30.546673456857832</v>
      </c>
    </row>
    <row r="625" spans="1:8" ht="15" customHeight="1">
      <c r="A625" s="75" t="s">
        <v>2090</v>
      </c>
      <c r="B625" t="s">
        <v>219</v>
      </c>
      <c r="C625" s="75" t="s">
        <v>219</v>
      </c>
      <c r="D625" s="76" t="s">
        <v>1071</v>
      </c>
      <c r="E625" s="77">
        <v>79</v>
      </c>
      <c r="F625">
        <v>0</v>
      </c>
      <c r="G625">
        <v>25</v>
      </c>
      <c r="H625">
        <v>31.162151451109963</v>
      </c>
    </row>
    <row r="626" spans="1:8" ht="15" customHeight="1">
      <c r="A626" s="75" t="s">
        <v>2091</v>
      </c>
      <c r="B626" t="s">
        <v>220</v>
      </c>
      <c r="C626" s="75" t="s">
        <v>220</v>
      </c>
      <c r="D626" s="76" t="s">
        <v>1072</v>
      </c>
      <c r="E626" s="77">
        <v>93</v>
      </c>
      <c r="F626">
        <v>0</v>
      </c>
      <c r="G626">
        <v>3</v>
      </c>
      <c r="H626">
        <v>30.82006881135618</v>
      </c>
    </row>
    <row r="627" spans="1:8" ht="15" customHeight="1">
      <c r="A627" s="75" t="s">
        <v>2092</v>
      </c>
      <c r="B627" t="s">
        <v>184</v>
      </c>
      <c r="C627" s="75" t="s">
        <v>184</v>
      </c>
      <c r="D627" s="76" t="s">
        <v>865</v>
      </c>
      <c r="E627" s="77">
        <v>153</v>
      </c>
      <c r="F627">
        <v>0</v>
      </c>
      <c r="G627">
        <v>1</v>
      </c>
      <c r="H627">
        <v>30.516149914842032</v>
      </c>
    </row>
    <row r="628" spans="1:8" ht="15" customHeight="1">
      <c r="A628" s="75" t="s">
        <v>2093</v>
      </c>
      <c r="B628" t="s">
        <v>183</v>
      </c>
      <c r="C628" s="75" t="s">
        <v>183</v>
      </c>
      <c r="D628" s="76" t="s">
        <v>864</v>
      </c>
      <c r="E628" s="77">
        <v>155</v>
      </c>
      <c r="F628">
        <v>0</v>
      </c>
      <c r="G628">
        <v>0</v>
      </c>
      <c r="H628">
        <v>29.927064813487618</v>
      </c>
    </row>
    <row r="629" spans="1:8" ht="15" customHeight="1">
      <c r="A629" s="75" t="s">
        <v>2094</v>
      </c>
      <c r="B629" t="s">
        <v>182</v>
      </c>
      <c r="C629" s="75" t="s">
        <v>182</v>
      </c>
      <c r="D629" s="76" t="s">
        <v>863</v>
      </c>
      <c r="E629" s="77">
        <v>163</v>
      </c>
      <c r="F629">
        <v>0</v>
      </c>
      <c r="G629">
        <v>0</v>
      </c>
      <c r="H629">
        <v>30.619549518656555</v>
      </c>
    </row>
    <row r="630" spans="1:8" ht="15" customHeight="1">
      <c r="A630" s="75" t="s">
        <v>2095</v>
      </c>
      <c r="B630" t="s">
        <v>221</v>
      </c>
      <c r="C630" s="75" t="s">
        <v>221</v>
      </c>
      <c r="D630" s="76" t="s">
        <v>1081</v>
      </c>
      <c r="E630" s="77">
        <v>99</v>
      </c>
      <c r="F630">
        <v>0</v>
      </c>
      <c r="G630">
        <v>36</v>
      </c>
      <c r="H630">
        <v>39.728869536989322</v>
      </c>
    </row>
    <row r="631" spans="1:8" ht="15" customHeight="1">
      <c r="A631" s="75" t="s">
        <v>2096</v>
      </c>
      <c r="B631" t="s">
        <v>222</v>
      </c>
      <c r="C631" s="75" t="s">
        <v>222</v>
      </c>
      <c r="D631" s="76" t="s">
        <v>1080</v>
      </c>
      <c r="E631" s="77">
        <v>99</v>
      </c>
      <c r="F631">
        <v>0</v>
      </c>
      <c r="G631">
        <v>2</v>
      </c>
      <c r="H631">
        <v>39.728869536989322</v>
      </c>
    </row>
    <row r="632" spans="1:8" ht="15" customHeight="1">
      <c r="A632" s="75" t="s">
        <v>2097</v>
      </c>
      <c r="B632" t="s">
        <v>223</v>
      </c>
      <c r="C632" s="75" t="s">
        <v>223</v>
      </c>
      <c r="D632" s="76" t="s">
        <v>1079</v>
      </c>
      <c r="E632" s="77">
        <v>87</v>
      </c>
      <c r="F632">
        <v>0</v>
      </c>
      <c r="G632">
        <v>8</v>
      </c>
      <c r="H632">
        <v>30.284964665819047</v>
      </c>
    </row>
    <row r="633" spans="1:8" ht="15" customHeight="1">
      <c r="A633" s="75" t="s">
        <v>2098</v>
      </c>
      <c r="B633" t="s">
        <v>199</v>
      </c>
      <c r="C633" s="75" t="s">
        <v>199</v>
      </c>
      <c r="D633" s="76" t="s">
        <v>871</v>
      </c>
      <c r="E633" s="77">
        <v>185</v>
      </c>
      <c r="F633">
        <v>0</v>
      </c>
      <c r="G633">
        <v>0</v>
      </c>
      <c r="H633">
        <v>29.772652342571746</v>
      </c>
    </row>
    <row r="634" spans="1:8" ht="15" customHeight="1">
      <c r="A634" s="75" t="s">
        <v>2099</v>
      </c>
      <c r="B634" t="s">
        <v>198</v>
      </c>
      <c r="C634" s="75" t="s">
        <v>198</v>
      </c>
      <c r="D634" s="76" t="s">
        <v>870</v>
      </c>
      <c r="E634" s="77">
        <v>193</v>
      </c>
      <c r="F634">
        <v>0</v>
      </c>
      <c r="G634">
        <v>0</v>
      </c>
      <c r="H634">
        <v>29.914364220641716</v>
      </c>
    </row>
    <row r="635" spans="1:8" ht="15" customHeight="1">
      <c r="A635" s="75" t="s">
        <v>2100</v>
      </c>
      <c r="B635" t="s">
        <v>197</v>
      </c>
      <c r="C635" s="75" t="s">
        <v>197</v>
      </c>
      <c r="D635" s="76" t="s">
        <v>869</v>
      </c>
      <c r="E635" s="77">
        <v>148</v>
      </c>
      <c r="F635">
        <v>0</v>
      </c>
      <c r="G635">
        <v>0</v>
      </c>
      <c r="H635">
        <v>30.459280132744084</v>
      </c>
    </row>
    <row r="636" spans="1:8" ht="15" customHeight="1">
      <c r="A636" s="75" t="s">
        <v>2101</v>
      </c>
      <c r="B636" t="s">
        <v>196</v>
      </c>
      <c r="C636" s="75" t="s">
        <v>196</v>
      </c>
      <c r="D636" s="76" t="s">
        <v>868</v>
      </c>
      <c r="E636" s="77">
        <v>153</v>
      </c>
      <c r="F636">
        <v>0</v>
      </c>
      <c r="G636">
        <v>18</v>
      </c>
      <c r="H636">
        <v>30.516149914842032</v>
      </c>
    </row>
    <row r="637" spans="1:8" ht="15" customHeight="1">
      <c r="A637" s="75" t="s">
        <v>2102</v>
      </c>
      <c r="B637" t="s">
        <v>195</v>
      </c>
      <c r="C637" s="75" t="s">
        <v>195</v>
      </c>
      <c r="D637" s="76" t="s">
        <v>867</v>
      </c>
      <c r="E637" s="77">
        <v>158</v>
      </c>
      <c r="F637">
        <v>0</v>
      </c>
      <c r="G637">
        <v>0</v>
      </c>
      <c r="H637">
        <v>30.569465335558903</v>
      </c>
    </row>
    <row r="638" spans="1:8" ht="15" customHeight="1">
      <c r="A638" s="75" t="s">
        <v>2103</v>
      </c>
      <c r="B638" t="s">
        <v>194</v>
      </c>
      <c r="C638" s="75" t="s">
        <v>194</v>
      </c>
      <c r="D638" s="76" t="s">
        <v>866</v>
      </c>
      <c r="E638" s="77">
        <v>165</v>
      </c>
      <c r="F638">
        <v>0</v>
      </c>
      <c r="G638">
        <v>0</v>
      </c>
      <c r="H638">
        <v>30.248777058709777</v>
      </c>
    </row>
    <row r="639" spans="1:8" ht="15" customHeight="1">
      <c r="A639" s="75" t="s">
        <v>2104</v>
      </c>
      <c r="B639" t="s">
        <v>193</v>
      </c>
      <c r="C639" s="75" t="s">
        <v>193</v>
      </c>
      <c r="D639" s="76" t="s">
        <v>876</v>
      </c>
      <c r="E639" s="77">
        <v>241</v>
      </c>
      <c r="F639">
        <v>0</v>
      </c>
      <c r="G639">
        <v>0</v>
      </c>
      <c r="H639">
        <v>30.063512873654133</v>
      </c>
    </row>
    <row r="640" spans="1:8" ht="15" customHeight="1">
      <c r="A640" s="75" t="s">
        <v>2105</v>
      </c>
      <c r="B640" t="s">
        <v>192</v>
      </c>
      <c r="C640" s="75" t="s">
        <v>192</v>
      </c>
      <c r="D640" s="76" t="s">
        <v>875</v>
      </c>
      <c r="E640" s="77">
        <v>251</v>
      </c>
      <c r="F640">
        <v>0</v>
      </c>
      <c r="G640">
        <v>2</v>
      </c>
      <c r="H640">
        <v>30.148168971855171</v>
      </c>
    </row>
    <row r="641" spans="1:8" ht="15" customHeight="1">
      <c r="A641" s="75" t="s">
        <v>2106</v>
      </c>
      <c r="B641" t="s">
        <v>191</v>
      </c>
      <c r="C641" s="75" t="s">
        <v>191</v>
      </c>
      <c r="D641" s="76" t="s">
        <v>874</v>
      </c>
      <c r="E641" s="77">
        <v>260</v>
      </c>
      <c r="F641">
        <v>0</v>
      </c>
      <c r="G641">
        <v>1</v>
      </c>
      <c r="H641">
        <v>29.727484068766444</v>
      </c>
    </row>
    <row r="642" spans="1:8" ht="15" customHeight="1">
      <c r="A642" s="75" t="s">
        <v>2107</v>
      </c>
      <c r="B642" t="s">
        <v>190</v>
      </c>
      <c r="C642" s="75" t="s">
        <v>190</v>
      </c>
      <c r="D642" s="76" t="s">
        <v>873</v>
      </c>
      <c r="E642" s="77">
        <v>282</v>
      </c>
      <c r="F642">
        <v>0</v>
      </c>
      <c r="G642">
        <v>0</v>
      </c>
      <c r="H642">
        <v>30.503354213869983</v>
      </c>
    </row>
    <row r="643" spans="1:8" ht="15" customHeight="1">
      <c r="A643" s="75" t="s">
        <v>2108</v>
      </c>
      <c r="B643" t="s">
        <v>189</v>
      </c>
      <c r="C643" s="75" t="s">
        <v>189</v>
      </c>
      <c r="D643" s="76" t="s">
        <v>872</v>
      </c>
      <c r="E643" s="77">
        <v>178</v>
      </c>
      <c r="F643">
        <v>0</v>
      </c>
      <c r="G643">
        <v>0</v>
      </c>
      <c r="H643">
        <v>30.753107340250239</v>
      </c>
    </row>
    <row r="644" spans="1:8" ht="15" customHeight="1">
      <c r="A644" s="75" t="s">
        <v>2109</v>
      </c>
      <c r="B644" t="s">
        <v>188</v>
      </c>
      <c r="C644" s="75" t="s">
        <v>188</v>
      </c>
      <c r="D644" s="76" t="s">
        <v>880</v>
      </c>
      <c r="E644" s="77">
        <v>148</v>
      </c>
      <c r="F644">
        <v>0</v>
      </c>
      <c r="G644">
        <v>1</v>
      </c>
      <c r="H644">
        <v>30.459280132744084</v>
      </c>
    </row>
    <row r="645" spans="1:8" ht="15" customHeight="1">
      <c r="A645" s="75" t="s">
        <v>2110</v>
      </c>
      <c r="B645" t="s">
        <v>187</v>
      </c>
      <c r="C645" s="75" t="s">
        <v>187</v>
      </c>
      <c r="D645" s="76" t="s">
        <v>879</v>
      </c>
      <c r="E645" s="77">
        <v>155</v>
      </c>
      <c r="F645">
        <v>0</v>
      </c>
      <c r="G645">
        <v>0</v>
      </c>
      <c r="H645">
        <v>30.12347760987987</v>
      </c>
    </row>
    <row r="646" spans="1:8" ht="15" customHeight="1">
      <c r="A646" s="75" t="s">
        <v>2111</v>
      </c>
      <c r="B646" t="s">
        <v>186</v>
      </c>
      <c r="C646" s="75" t="s">
        <v>186</v>
      </c>
      <c r="D646" s="76" t="s">
        <v>878</v>
      </c>
      <c r="E646" s="77">
        <v>161</v>
      </c>
      <c r="F646">
        <v>0</v>
      </c>
      <c r="G646">
        <v>12</v>
      </c>
      <c r="H646">
        <v>29.577798510225563</v>
      </c>
    </row>
    <row r="647" spans="1:8" ht="15" customHeight="1">
      <c r="A647" s="75" t="s">
        <v>2112</v>
      </c>
      <c r="B647" t="s">
        <v>185</v>
      </c>
      <c r="C647" s="75" t="s">
        <v>185</v>
      </c>
      <c r="D647" s="76" t="s">
        <v>877</v>
      </c>
      <c r="E647" s="77">
        <v>170</v>
      </c>
      <c r="F647">
        <v>0</v>
      </c>
      <c r="G647">
        <v>0</v>
      </c>
      <c r="H647">
        <v>30.036751751702155</v>
      </c>
    </row>
    <row r="648" spans="1:8" ht="15" customHeight="1">
      <c r="A648" s="75" t="s">
        <v>2113</v>
      </c>
      <c r="B648" t="s">
        <v>2114</v>
      </c>
      <c r="C648" s="75" t="s">
        <v>2114</v>
      </c>
      <c r="D648" s="76" t="s">
        <v>1185</v>
      </c>
      <c r="E648" s="77">
        <v>0</v>
      </c>
      <c r="F648">
        <v>0</v>
      </c>
      <c r="G648">
        <v>3056</v>
      </c>
      <c r="H648">
        <v>-100</v>
      </c>
    </row>
    <row r="649" spans="1:8" ht="15" customHeight="1">
      <c r="A649" s="75" t="s">
        <v>2113</v>
      </c>
      <c r="B649" t="s">
        <v>2114</v>
      </c>
      <c r="C649" s="75" t="s">
        <v>2114</v>
      </c>
      <c r="D649" s="76" t="s">
        <v>1185</v>
      </c>
      <c r="E649" s="77">
        <v>0</v>
      </c>
      <c r="F649">
        <v>0</v>
      </c>
      <c r="G649">
        <v>3056</v>
      </c>
      <c r="H649">
        <v>-100</v>
      </c>
    </row>
    <row r="650" spans="1:8" ht="15" customHeight="1">
      <c r="A650" s="75" t="s">
        <v>2113</v>
      </c>
      <c r="B650" t="s">
        <v>2114</v>
      </c>
      <c r="C650" s="75" t="s">
        <v>2114</v>
      </c>
      <c r="D650" s="76" t="s">
        <v>1185</v>
      </c>
      <c r="E650" s="77">
        <v>0</v>
      </c>
      <c r="F650">
        <v>0</v>
      </c>
      <c r="G650">
        <v>3056</v>
      </c>
      <c r="H650">
        <v>-100</v>
      </c>
    </row>
    <row r="651" spans="1:8" ht="15" customHeight="1">
      <c r="A651" s="75" t="s">
        <v>2113</v>
      </c>
      <c r="B651" t="s">
        <v>2114</v>
      </c>
      <c r="C651" s="75" t="s">
        <v>2114</v>
      </c>
      <c r="D651" s="76" t="s">
        <v>1185</v>
      </c>
      <c r="E651" s="77">
        <v>0</v>
      </c>
      <c r="F651">
        <v>0</v>
      </c>
      <c r="G651">
        <v>3056</v>
      </c>
      <c r="H651">
        <v>-100</v>
      </c>
    </row>
    <row r="652" spans="1:8" ht="15" customHeight="1">
      <c r="A652" s="75" t="s">
        <v>2115</v>
      </c>
      <c r="B652" t="s">
        <v>224</v>
      </c>
      <c r="C652" s="75" t="s">
        <v>224</v>
      </c>
      <c r="D652" s="76" t="s">
        <v>1345</v>
      </c>
      <c r="E652" s="77">
        <v>15</v>
      </c>
      <c r="F652">
        <v>0</v>
      </c>
      <c r="G652">
        <v>248</v>
      </c>
      <c r="H652">
        <v>24.95001999200322</v>
      </c>
    </row>
    <row r="653" spans="1:8" ht="15" customHeight="1">
      <c r="A653" s="75" t="s">
        <v>2116</v>
      </c>
      <c r="B653" t="s">
        <v>225</v>
      </c>
      <c r="C653" s="75" t="s">
        <v>225</v>
      </c>
      <c r="D653" s="76" t="s">
        <v>1222</v>
      </c>
      <c r="E653" s="77">
        <v>19</v>
      </c>
      <c r="F653">
        <v>0</v>
      </c>
      <c r="G653">
        <v>28</v>
      </c>
      <c r="H653">
        <v>28.805717455303409</v>
      </c>
    </row>
    <row r="654" spans="1:8" ht="15" customHeight="1">
      <c r="A654" s="75" t="s">
        <v>2117</v>
      </c>
      <c r="B654" t="s">
        <v>226</v>
      </c>
      <c r="C654" s="75" t="s">
        <v>226</v>
      </c>
      <c r="D654" s="76" t="s">
        <v>1346</v>
      </c>
      <c r="E654" s="77">
        <v>15</v>
      </c>
      <c r="F654">
        <v>0</v>
      </c>
      <c r="G654">
        <v>205</v>
      </c>
      <c r="H654">
        <v>29.314380328075742</v>
      </c>
    </row>
    <row r="655" spans="1:8" ht="15" customHeight="1">
      <c r="A655" s="75" t="s">
        <v>2118</v>
      </c>
      <c r="B655" t="s">
        <v>227</v>
      </c>
      <c r="C655" s="75" t="s">
        <v>227</v>
      </c>
      <c r="D655" s="76" t="s">
        <v>1347</v>
      </c>
      <c r="E655" s="77">
        <v>9</v>
      </c>
      <c r="F655">
        <v>0</v>
      </c>
      <c r="G655">
        <v>1302</v>
      </c>
      <c r="H655">
        <v>30.894826704848384</v>
      </c>
    </row>
    <row r="656" spans="1:8" ht="15" customHeight="1">
      <c r="A656" s="75" t="s">
        <v>2119</v>
      </c>
      <c r="B656" t="s">
        <v>228</v>
      </c>
      <c r="C656" s="75" t="s">
        <v>228</v>
      </c>
      <c r="D656" s="76" t="s">
        <v>1221</v>
      </c>
      <c r="E656" s="77">
        <v>8</v>
      </c>
      <c r="F656">
        <v>0</v>
      </c>
      <c r="G656">
        <v>120</v>
      </c>
      <c r="H656">
        <v>36.487477035128961</v>
      </c>
    </row>
    <row r="657" spans="1:8" ht="15" customHeight="1">
      <c r="A657" s="75" t="s">
        <v>2120</v>
      </c>
      <c r="B657" t="s">
        <v>229</v>
      </c>
      <c r="C657" s="75" t="s">
        <v>229</v>
      </c>
      <c r="D657" s="76" t="s">
        <v>1348</v>
      </c>
      <c r="E657" s="77">
        <v>10</v>
      </c>
      <c r="F657">
        <v>0</v>
      </c>
      <c r="G657">
        <v>146</v>
      </c>
      <c r="H657">
        <v>36.781631080463285</v>
      </c>
    </row>
    <row r="658" spans="1:8" ht="15" customHeight="1">
      <c r="A658" s="75" t="s">
        <v>2121</v>
      </c>
      <c r="B658" t="s">
        <v>483</v>
      </c>
      <c r="C658" s="75" t="s">
        <v>483</v>
      </c>
      <c r="D658" s="76" t="s">
        <v>811</v>
      </c>
      <c r="E658" s="77">
        <v>5</v>
      </c>
      <c r="F658">
        <v>0</v>
      </c>
      <c r="G658">
        <v>0</v>
      </c>
      <c r="H658">
        <v>61.81043770008182</v>
      </c>
    </row>
    <row r="659" spans="1:8" ht="15" customHeight="1">
      <c r="A659" s="75" t="s">
        <v>2122</v>
      </c>
      <c r="B659" t="s">
        <v>484</v>
      </c>
      <c r="C659" s="75" t="s">
        <v>484</v>
      </c>
      <c r="D659" s="76" t="s">
        <v>810</v>
      </c>
      <c r="E659" s="77">
        <v>5</v>
      </c>
      <c r="F659">
        <v>0</v>
      </c>
      <c r="G659">
        <v>0</v>
      </c>
      <c r="H659">
        <v>61.81043770008182</v>
      </c>
    </row>
    <row r="660" spans="1:8" ht="15" customHeight="1">
      <c r="A660" s="75" t="s">
        <v>2123</v>
      </c>
      <c r="B660" t="s">
        <v>230</v>
      </c>
      <c r="C660" s="75" t="s">
        <v>230</v>
      </c>
      <c r="D660" s="76" t="s">
        <v>991</v>
      </c>
      <c r="E660" s="77">
        <v>20</v>
      </c>
      <c r="F660">
        <v>0</v>
      </c>
      <c r="G660">
        <v>3</v>
      </c>
      <c r="H660">
        <v>33.280021324803414</v>
      </c>
    </row>
    <row r="661" spans="1:8" ht="15" customHeight="1">
      <c r="A661" s="75" t="s">
        <v>2124</v>
      </c>
      <c r="B661" t="s">
        <v>231</v>
      </c>
      <c r="C661" s="75" t="s">
        <v>231</v>
      </c>
      <c r="D661" s="76" t="s">
        <v>1220</v>
      </c>
      <c r="E661" s="77" t="e">
        <v>#N/A</v>
      </c>
      <c r="F661">
        <v>0</v>
      </c>
      <c r="G661">
        <v>375</v>
      </c>
      <c r="H661" t="e">
        <v>#N/A</v>
      </c>
    </row>
    <row r="662" spans="1:8" ht="15" customHeight="1">
      <c r="A662" s="75" t="s">
        <v>2125</v>
      </c>
      <c r="B662" t="s">
        <v>1349</v>
      </c>
      <c r="C662" s="75" t="s">
        <v>1349</v>
      </c>
      <c r="D662" s="76" t="s">
        <v>2519</v>
      </c>
      <c r="E662" s="77">
        <v>99</v>
      </c>
      <c r="F662" t="e">
        <v>#N/A</v>
      </c>
      <c r="G662" t="e">
        <v>#N/A</v>
      </c>
      <c r="H662">
        <v>30.318243073141105</v>
      </c>
    </row>
    <row r="663" spans="1:8" ht="15" customHeight="1">
      <c r="A663" s="75" t="s">
        <v>2126</v>
      </c>
      <c r="B663" t="s">
        <v>467</v>
      </c>
      <c r="C663" s="75" t="s">
        <v>467</v>
      </c>
      <c r="D663" s="76" t="s">
        <v>1218</v>
      </c>
      <c r="E663" s="77">
        <v>18</v>
      </c>
      <c r="F663">
        <v>0</v>
      </c>
      <c r="G663">
        <v>0</v>
      </c>
      <c r="H663">
        <v>59.936025589764085</v>
      </c>
    </row>
    <row r="664" spans="1:8" ht="15" customHeight="1">
      <c r="A664" s="75" t="s">
        <v>2127</v>
      </c>
      <c r="B664" t="s">
        <v>232</v>
      </c>
      <c r="C664" s="75" t="s">
        <v>232</v>
      </c>
      <c r="D664" s="76" t="s">
        <v>1219</v>
      </c>
      <c r="E664" s="77">
        <v>12</v>
      </c>
      <c r="F664">
        <v>0</v>
      </c>
      <c r="G664">
        <v>402</v>
      </c>
      <c r="H664">
        <v>36.697457769029143</v>
      </c>
    </row>
    <row r="665" spans="1:8" ht="15" customHeight="1">
      <c r="A665" s="75" t="s">
        <v>2128</v>
      </c>
      <c r="B665" t="s">
        <v>348</v>
      </c>
      <c r="C665" s="75" t="s">
        <v>348</v>
      </c>
      <c r="D665" s="76" t="s">
        <v>1025</v>
      </c>
      <c r="E665" s="77">
        <v>5</v>
      </c>
      <c r="F665">
        <v>0</v>
      </c>
      <c r="G665">
        <v>24</v>
      </c>
      <c r="H665">
        <v>75.368449111583459</v>
      </c>
    </row>
    <row r="666" spans="1:8" ht="15" customHeight="1">
      <c r="A666" s="75" t="s">
        <v>2129</v>
      </c>
      <c r="B666" t="s">
        <v>347</v>
      </c>
      <c r="C666" s="75" t="s">
        <v>347</v>
      </c>
      <c r="D666" s="76" t="s">
        <v>1024</v>
      </c>
      <c r="E666" s="77">
        <v>5</v>
      </c>
      <c r="F666">
        <v>0</v>
      </c>
      <c r="G666">
        <v>1</v>
      </c>
      <c r="H666">
        <v>66.600026656004275</v>
      </c>
    </row>
    <row r="667" spans="1:8" ht="15" customHeight="1">
      <c r="A667" s="75" t="s">
        <v>2130</v>
      </c>
      <c r="B667" t="s">
        <v>346</v>
      </c>
      <c r="C667" s="75" t="s">
        <v>346</v>
      </c>
      <c r="D667" s="76" t="s">
        <v>1023</v>
      </c>
      <c r="E667" s="77">
        <v>10</v>
      </c>
      <c r="F667">
        <v>0</v>
      </c>
      <c r="G667">
        <v>50</v>
      </c>
      <c r="H667">
        <v>66.600026656004275</v>
      </c>
    </row>
    <row r="668" spans="1:8" ht="15" customHeight="1">
      <c r="A668" s="75" t="s">
        <v>2131</v>
      </c>
      <c r="B668" t="s">
        <v>345</v>
      </c>
      <c r="C668" s="75" t="s">
        <v>345</v>
      </c>
      <c r="D668" s="76" t="s">
        <v>1022</v>
      </c>
      <c r="E668" s="77">
        <v>9.5</v>
      </c>
      <c r="F668">
        <v>0</v>
      </c>
      <c r="G668">
        <v>44</v>
      </c>
      <c r="H668">
        <v>58.270025323204067</v>
      </c>
    </row>
    <row r="669" spans="1:8" ht="15" customHeight="1">
      <c r="A669" s="75" t="s">
        <v>2132</v>
      </c>
      <c r="B669" t="s">
        <v>339</v>
      </c>
      <c r="C669" s="75" t="s">
        <v>339</v>
      </c>
      <c r="D669" s="76" t="s">
        <v>1016</v>
      </c>
      <c r="E669" s="77">
        <v>4</v>
      </c>
      <c r="F669">
        <v>0</v>
      </c>
      <c r="G669">
        <v>5</v>
      </c>
      <c r="H669">
        <v>56.80002508800402</v>
      </c>
    </row>
    <row r="670" spans="1:8" ht="15" customHeight="1">
      <c r="A670" s="75" t="s">
        <v>2133</v>
      </c>
      <c r="B670" t="s">
        <v>344</v>
      </c>
      <c r="C670" s="75" t="s">
        <v>344</v>
      </c>
      <c r="D670" s="76" t="s">
        <v>1021</v>
      </c>
      <c r="E670" s="77">
        <v>14.5</v>
      </c>
      <c r="F670">
        <v>0</v>
      </c>
      <c r="G670">
        <v>10</v>
      </c>
      <c r="H670">
        <v>61.046692434137441</v>
      </c>
    </row>
    <row r="671" spans="1:8" ht="15" customHeight="1">
      <c r="A671" s="75" t="s">
        <v>2134</v>
      </c>
      <c r="B671" t="s">
        <v>343</v>
      </c>
      <c r="C671" s="75" t="s">
        <v>343</v>
      </c>
      <c r="D671" s="76" t="s">
        <v>1020</v>
      </c>
      <c r="E671" s="77">
        <v>14.3</v>
      </c>
      <c r="F671">
        <v>0</v>
      </c>
      <c r="G671">
        <v>0</v>
      </c>
      <c r="H671">
        <v>58.82535874539073</v>
      </c>
    </row>
    <row r="672" spans="1:8" ht="15" customHeight="1">
      <c r="A672" s="75" t="s">
        <v>2135</v>
      </c>
      <c r="B672" t="s">
        <v>342</v>
      </c>
      <c r="C672" s="75" t="s">
        <v>342</v>
      </c>
      <c r="D672" s="76" t="s">
        <v>1019</v>
      </c>
      <c r="E672" s="77">
        <v>21.5</v>
      </c>
      <c r="F672">
        <v>0</v>
      </c>
      <c r="G672">
        <v>2</v>
      </c>
      <c r="H672">
        <v>59.195581026848487</v>
      </c>
    </row>
    <row r="673" spans="1:8" ht="15" customHeight="1">
      <c r="A673" s="75" t="s">
        <v>2136</v>
      </c>
      <c r="B673" t="s">
        <v>233</v>
      </c>
      <c r="C673" s="75" t="s">
        <v>233</v>
      </c>
      <c r="D673" s="76" t="s">
        <v>1292</v>
      </c>
      <c r="E673" s="77">
        <v>15.8</v>
      </c>
      <c r="F673">
        <v>0</v>
      </c>
      <c r="G673">
        <v>177</v>
      </c>
      <c r="H673">
        <v>31.614021058243367</v>
      </c>
    </row>
    <row r="674" spans="1:8" ht="15" customHeight="1">
      <c r="A674" s="75" t="s">
        <v>2136</v>
      </c>
      <c r="B674" t="s">
        <v>233</v>
      </c>
      <c r="C674" s="75" t="s">
        <v>233</v>
      </c>
      <c r="D674" s="76" t="s">
        <v>1292</v>
      </c>
      <c r="E674" s="77">
        <v>15.8</v>
      </c>
      <c r="F674">
        <v>0</v>
      </c>
      <c r="G674">
        <v>177</v>
      </c>
      <c r="H674">
        <v>31.614021058243367</v>
      </c>
    </row>
    <row r="675" spans="1:8" ht="15" customHeight="1">
      <c r="A675" s="75" t="s">
        <v>2137</v>
      </c>
      <c r="B675" t="s">
        <v>234</v>
      </c>
      <c r="C675" s="75" t="s">
        <v>234</v>
      </c>
      <c r="D675" s="76" t="s">
        <v>1283</v>
      </c>
      <c r="E675" s="77">
        <v>56</v>
      </c>
      <c r="F675">
        <v>0</v>
      </c>
      <c r="G675">
        <v>51</v>
      </c>
      <c r="H675">
        <v>30.941775336648959</v>
      </c>
    </row>
    <row r="676" spans="1:8" ht="15" customHeight="1">
      <c r="A676" s="75" t="s">
        <v>2138</v>
      </c>
      <c r="B676" t="s">
        <v>235</v>
      </c>
      <c r="C676" s="75" t="s">
        <v>235</v>
      </c>
      <c r="D676" s="76" t="s">
        <v>1282</v>
      </c>
      <c r="E676" s="77">
        <v>48</v>
      </c>
      <c r="F676">
        <v>0</v>
      </c>
      <c r="G676">
        <v>41</v>
      </c>
      <c r="H676">
        <v>30.560020889603322</v>
      </c>
    </row>
    <row r="677" spans="1:8" ht="15" customHeight="1">
      <c r="A677" s="75" t="s">
        <v>2139</v>
      </c>
      <c r="B677" t="s">
        <v>236</v>
      </c>
      <c r="C677" s="75" t="s">
        <v>236</v>
      </c>
      <c r="D677" s="76" t="s">
        <v>1281</v>
      </c>
      <c r="E677" s="77">
        <v>54</v>
      </c>
      <c r="F677">
        <v>0</v>
      </c>
      <c r="G677">
        <v>34</v>
      </c>
      <c r="H677">
        <v>31.815405705849543</v>
      </c>
    </row>
    <row r="678" spans="1:8" ht="15" customHeight="1">
      <c r="A678" s="75" t="s">
        <v>2140</v>
      </c>
      <c r="B678" t="s">
        <v>237</v>
      </c>
      <c r="C678" s="75" t="s">
        <v>237</v>
      </c>
      <c r="D678" s="76" t="s">
        <v>1280</v>
      </c>
      <c r="E678" s="77">
        <v>54</v>
      </c>
      <c r="F678">
        <v>0</v>
      </c>
      <c r="G678">
        <v>16</v>
      </c>
      <c r="H678">
        <v>31.815405705849543</v>
      </c>
    </row>
    <row r="679" spans="1:8" ht="15" customHeight="1">
      <c r="A679" s="75" t="s">
        <v>2141</v>
      </c>
      <c r="B679" t="s">
        <v>238</v>
      </c>
      <c r="C679" s="75" t="s">
        <v>238</v>
      </c>
      <c r="D679" s="76" t="s">
        <v>1279</v>
      </c>
      <c r="E679" s="77">
        <v>33</v>
      </c>
      <c r="F679">
        <v>0</v>
      </c>
      <c r="G679">
        <v>1</v>
      </c>
      <c r="H679">
        <v>37.445021991203532</v>
      </c>
    </row>
    <row r="680" spans="1:8" ht="15" customHeight="1">
      <c r="A680" s="75" t="s">
        <v>2141</v>
      </c>
      <c r="B680" t="s">
        <v>238</v>
      </c>
      <c r="C680" s="75" t="s">
        <v>238</v>
      </c>
      <c r="D680" s="76" t="s">
        <v>1279</v>
      </c>
      <c r="E680" s="77">
        <v>33</v>
      </c>
      <c r="F680">
        <v>0</v>
      </c>
      <c r="G680">
        <v>1</v>
      </c>
      <c r="H680">
        <v>37.445021991203532</v>
      </c>
    </row>
    <row r="681" spans="1:8" ht="15" customHeight="1">
      <c r="A681" s="75" t="s">
        <v>2142</v>
      </c>
      <c r="B681" t="s">
        <v>239</v>
      </c>
      <c r="C681" s="75" t="s">
        <v>239</v>
      </c>
      <c r="D681" s="76" t="s">
        <v>1278</v>
      </c>
      <c r="E681" s="77">
        <v>49</v>
      </c>
      <c r="F681">
        <v>0</v>
      </c>
      <c r="G681">
        <v>0</v>
      </c>
      <c r="H681">
        <v>30.614420898307344</v>
      </c>
    </row>
    <row r="682" spans="1:8" ht="15" customHeight="1">
      <c r="A682" s="75" t="s">
        <v>2143</v>
      </c>
      <c r="B682" t="s">
        <v>240</v>
      </c>
      <c r="C682" s="75" t="s">
        <v>240</v>
      </c>
      <c r="D682" s="76" t="s">
        <v>1277</v>
      </c>
      <c r="E682" s="77">
        <v>56</v>
      </c>
      <c r="F682">
        <v>0</v>
      </c>
      <c r="G682">
        <v>1</v>
      </c>
      <c r="H682">
        <v>28.684158520499835</v>
      </c>
    </row>
    <row r="683" spans="1:8" ht="15" customHeight="1">
      <c r="A683" s="75" t="s">
        <v>2144</v>
      </c>
      <c r="B683" t="s">
        <v>241</v>
      </c>
      <c r="C683" s="75" t="s">
        <v>241</v>
      </c>
      <c r="D683" s="76" t="s">
        <v>1276</v>
      </c>
      <c r="E683" s="77">
        <v>56</v>
      </c>
      <c r="F683">
        <v>0</v>
      </c>
      <c r="G683">
        <v>1</v>
      </c>
      <c r="H683">
        <v>28.684158520499835</v>
      </c>
    </row>
    <row r="684" spans="1:8" ht="15" customHeight="1">
      <c r="A684" s="75" t="s">
        <v>2145</v>
      </c>
      <c r="B684" t="s">
        <v>609</v>
      </c>
      <c r="C684" s="75" t="s">
        <v>609</v>
      </c>
      <c r="D684" s="76" t="s">
        <v>1265</v>
      </c>
      <c r="E684" s="77">
        <v>0</v>
      </c>
      <c r="F684">
        <v>0</v>
      </c>
      <c r="G684">
        <v>1</v>
      </c>
      <c r="H684">
        <v>-100</v>
      </c>
    </row>
    <row r="685" spans="1:8" ht="15" customHeight="1">
      <c r="A685" s="75" t="s">
        <v>2145</v>
      </c>
      <c r="B685" t="s">
        <v>609</v>
      </c>
      <c r="C685" s="75" t="s">
        <v>609</v>
      </c>
      <c r="D685" s="76" t="s">
        <v>1265</v>
      </c>
      <c r="E685" s="77">
        <v>0</v>
      </c>
      <c r="F685">
        <v>0</v>
      </c>
      <c r="G685">
        <v>1</v>
      </c>
      <c r="H685">
        <v>-100</v>
      </c>
    </row>
    <row r="686" spans="1:8" ht="15" customHeight="1">
      <c r="A686" s="75" t="s">
        <v>2145</v>
      </c>
      <c r="B686" t="s">
        <v>609</v>
      </c>
      <c r="C686" s="75" t="s">
        <v>609</v>
      </c>
      <c r="D686" s="76" t="s">
        <v>1265</v>
      </c>
      <c r="E686" s="77">
        <v>0</v>
      </c>
      <c r="F686">
        <v>0</v>
      </c>
      <c r="G686">
        <v>1</v>
      </c>
      <c r="H686">
        <v>-100</v>
      </c>
    </row>
    <row r="687" spans="1:8" ht="15" customHeight="1">
      <c r="A687" s="75" t="s">
        <v>2146</v>
      </c>
      <c r="B687" t="s">
        <v>778</v>
      </c>
      <c r="C687" s="75" t="s">
        <v>778</v>
      </c>
      <c r="D687" s="76" t="s">
        <v>1264</v>
      </c>
      <c r="E687" s="77">
        <v>35</v>
      </c>
      <c r="F687">
        <v>0</v>
      </c>
      <c r="G687">
        <v>3</v>
      </c>
      <c r="H687">
        <v>29.577798510225534</v>
      </c>
    </row>
    <row r="688" spans="1:8" ht="15" customHeight="1">
      <c r="A688" s="75" t="s">
        <v>2146</v>
      </c>
      <c r="B688" t="s">
        <v>778</v>
      </c>
      <c r="C688" s="75" t="s">
        <v>778</v>
      </c>
      <c r="D688" s="76" t="s">
        <v>1264</v>
      </c>
      <c r="E688" s="77">
        <v>35</v>
      </c>
      <c r="F688">
        <v>0</v>
      </c>
      <c r="G688">
        <v>3</v>
      </c>
      <c r="H688">
        <v>29.577798510225534</v>
      </c>
    </row>
    <row r="689" spans="1:8" ht="15" customHeight="1">
      <c r="A689" s="75" t="s">
        <v>2146</v>
      </c>
      <c r="B689" t="s">
        <v>778</v>
      </c>
      <c r="C689" s="75" t="s">
        <v>778</v>
      </c>
      <c r="D689" s="76" t="s">
        <v>1264</v>
      </c>
      <c r="E689" s="77">
        <v>35</v>
      </c>
      <c r="F689">
        <v>0</v>
      </c>
      <c r="G689">
        <v>3</v>
      </c>
      <c r="H689">
        <v>29.577798510225534</v>
      </c>
    </row>
    <row r="690" spans="1:8" ht="15" customHeight="1">
      <c r="A690" s="75" t="s">
        <v>2147</v>
      </c>
      <c r="B690" t="s">
        <v>242</v>
      </c>
      <c r="C690" s="75" t="s">
        <v>242</v>
      </c>
      <c r="D690" s="76" t="s">
        <v>1275</v>
      </c>
      <c r="E690" s="77">
        <v>56</v>
      </c>
      <c r="F690">
        <v>0</v>
      </c>
      <c r="G690">
        <v>2</v>
      </c>
      <c r="H690">
        <v>30.941775336648959</v>
      </c>
    </row>
    <row r="691" spans="1:8" ht="15" customHeight="1">
      <c r="A691" s="75" t="s">
        <v>2148</v>
      </c>
      <c r="B691" t="s">
        <v>243</v>
      </c>
      <c r="C691" s="75" t="s">
        <v>243</v>
      </c>
      <c r="D691" s="76" t="s">
        <v>1274</v>
      </c>
      <c r="E691" s="77">
        <v>56</v>
      </c>
      <c r="F691">
        <v>0</v>
      </c>
      <c r="G691">
        <v>8</v>
      </c>
      <c r="H691">
        <v>28.684158520499835</v>
      </c>
    </row>
    <row r="692" spans="1:8" ht="15" customHeight="1">
      <c r="A692" s="75" t="s">
        <v>2149</v>
      </c>
      <c r="B692" t="s">
        <v>244</v>
      </c>
      <c r="C692" s="75" t="s">
        <v>244</v>
      </c>
      <c r="D692" s="76" t="s">
        <v>1291</v>
      </c>
      <c r="E692" s="77">
        <v>30</v>
      </c>
      <c r="F692">
        <v>0</v>
      </c>
      <c r="G692">
        <v>217</v>
      </c>
      <c r="H692">
        <v>28.980665798196839</v>
      </c>
    </row>
    <row r="693" spans="1:8" ht="15" customHeight="1">
      <c r="A693" s="75" t="s">
        <v>2150</v>
      </c>
      <c r="B693" t="s">
        <v>245</v>
      </c>
      <c r="C693" s="75" t="s">
        <v>245</v>
      </c>
      <c r="D693" s="76" t="s">
        <v>1273</v>
      </c>
      <c r="E693" s="77">
        <v>56</v>
      </c>
      <c r="F693">
        <v>0</v>
      </c>
      <c r="G693">
        <v>3</v>
      </c>
      <c r="H693">
        <v>30.941775336648959</v>
      </c>
    </row>
    <row r="694" spans="1:8" ht="15" customHeight="1">
      <c r="A694" s="75" t="s">
        <v>2151</v>
      </c>
      <c r="B694" t="s">
        <v>246</v>
      </c>
      <c r="C694" s="75" t="s">
        <v>246</v>
      </c>
      <c r="D694" s="76" t="s">
        <v>1266</v>
      </c>
      <c r="E694" s="77">
        <v>56</v>
      </c>
      <c r="F694">
        <v>0</v>
      </c>
      <c r="G694">
        <v>2</v>
      </c>
      <c r="H694">
        <v>30.941775336648959</v>
      </c>
    </row>
    <row r="695" spans="1:8" ht="15" customHeight="1">
      <c r="A695" s="75" t="s">
        <v>2152</v>
      </c>
      <c r="B695" t="s">
        <v>247</v>
      </c>
      <c r="C695" s="75" t="s">
        <v>247</v>
      </c>
      <c r="D695" s="76" t="s">
        <v>1267</v>
      </c>
      <c r="E695" s="77">
        <v>56</v>
      </c>
      <c r="F695">
        <v>0</v>
      </c>
      <c r="G695">
        <v>1</v>
      </c>
      <c r="H695">
        <v>30.941775336648959</v>
      </c>
    </row>
    <row r="696" spans="1:8" ht="15" customHeight="1">
      <c r="A696" s="75" t="s">
        <v>2153</v>
      </c>
      <c r="B696" t="s">
        <v>248</v>
      </c>
      <c r="C696" s="75" t="s">
        <v>248</v>
      </c>
      <c r="D696" s="76" t="s">
        <v>1268</v>
      </c>
      <c r="E696" s="77">
        <v>56</v>
      </c>
      <c r="F696">
        <v>0</v>
      </c>
      <c r="G696">
        <v>0</v>
      </c>
      <c r="H696">
        <v>30.941775336648959</v>
      </c>
    </row>
    <row r="697" spans="1:8" ht="15" customHeight="1">
      <c r="A697" s="75" t="s">
        <v>2154</v>
      </c>
      <c r="B697" t="s">
        <v>249</v>
      </c>
      <c r="C697" s="75" t="s">
        <v>249</v>
      </c>
      <c r="D697" s="76" t="s">
        <v>1269</v>
      </c>
      <c r="E697" s="77">
        <v>45</v>
      </c>
      <c r="F697">
        <v>0</v>
      </c>
      <c r="G697">
        <v>3</v>
      </c>
      <c r="H697">
        <v>30.662132902037257</v>
      </c>
    </row>
    <row r="698" spans="1:8" ht="15" customHeight="1">
      <c r="A698" s="75" t="s">
        <v>2155</v>
      </c>
      <c r="B698" t="s">
        <v>250</v>
      </c>
      <c r="C698" s="75" t="s">
        <v>250</v>
      </c>
      <c r="D698" s="76" t="s">
        <v>1270</v>
      </c>
      <c r="E698" s="77">
        <v>45</v>
      </c>
      <c r="F698">
        <v>0</v>
      </c>
      <c r="G698">
        <v>0</v>
      </c>
      <c r="H698">
        <v>30.662132902037257</v>
      </c>
    </row>
    <row r="699" spans="1:8" ht="15" customHeight="1">
      <c r="A699" s="75" t="s">
        <v>2156</v>
      </c>
      <c r="B699" t="s">
        <v>251</v>
      </c>
      <c r="C699" s="75" t="s">
        <v>251</v>
      </c>
      <c r="D699" s="76" t="s">
        <v>1271</v>
      </c>
      <c r="E699" s="77">
        <v>45</v>
      </c>
      <c r="F699">
        <v>0</v>
      </c>
      <c r="G699">
        <v>0</v>
      </c>
      <c r="H699">
        <v>30.662132902037257</v>
      </c>
    </row>
    <row r="700" spans="1:8" ht="15" customHeight="1">
      <c r="A700" s="75" t="s">
        <v>2157</v>
      </c>
      <c r="B700" t="s">
        <v>790</v>
      </c>
      <c r="C700" s="75" t="s">
        <v>790</v>
      </c>
      <c r="D700" s="76" t="s">
        <v>1272</v>
      </c>
      <c r="E700" s="77">
        <v>57</v>
      </c>
      <c r="F700">
        <v>0</v>
      </c>
      <c r="G700">
        <v>0</v>
      </c>
      <c r="H700">
        <v>30.982089922651625</v>
      </c>
    </row>
    <row r="701" spans="1:8" ht="15" customHeight="1">
      <c r="A701" s="75" t="s">
        <v>2158</v>
      </c>
      <c r="B701" t="s">
        <v>252</v>
      </c>
      <c r="C701" s="75" t="s">
        <v>252</v>
      </c>
      <c r="D701" s="76" t="s">
        <v>1290</v>
      </c>
      <c r="E701" s="77">
        <v>30</v>
      </c>
      <c r="F701">
        <v>0</v>
      </c>
      <c r="G701">
        <v>19</v>
      </c>
      <c r="H701">
        <v>28.980665798196839</v>
      </c>
    </row>
    <row r="702" spans="1:8" ht="15" customHeight="1">
      <c r="A702" s="75" t="s">
        <v>2159</v>
      </c>
      <c r="B702" t="s">
        <v>253</v>
      </c>
      <c r="C702" s="75" t="s">
        <v>253</v>
      </c>
      <c r="D702" s="76" t="s">
        <v>1289</v>
      </c>
      <c r="E702" s="77">
        <v>30</v>
      </c>
      <c r="F702">
        <v>0</v>
      </c>
      <c r="G702">
        <v>39</v>
      </c>
      <c r="H702">
        <v>28.980665798196839</v>
      </c>
    </row>
    <row r="703" spans="1:8" ht="15" customHeight="1">
      <c r="A703" s="75" t="s">
        <v>2160</v>
      </c>
      <c r="B703" t="s">
        <v>254</v>
      </c>
      <c r="C703" s="75" t="s">
        <v>254</v>
      </c>
      <c r="D703" s="76" t="s">
        <v>1288</v>
      </c>
      <c r="E703" s="77">
        <v>30</v>
      </c>
      <c r="F703">
        <v>0</v>
      </c>
      <c r="G703">
        <v>92</v>
      </c>
      <c r="H703">
        <v>28.980665798196839</v>
      </c>
    </row>
    <row r="704" spans="1:8" ht="15" customHeight="1">
      <c r="A704" s="75" t="s">
        <v>2161</v>
      </c>
      <c r="B704" t="s">
        <v>2162</v>
      </c>
      <c r="C704" s="75" t="s">
        <v>2162</v>
      </c>
      <c r="D704" s="76" t="s">
        <v>2163</v>
      </c>
      <c r="E704" s="77">
        <v>43</v>
      </c>
      <c r="F704">
        <v>0</v>
      </c>
      <c r="G704">
        <v>20</v>
      </c>
      <c r="H704">
        <v>30.250929931057897</v>
      </c>
    </row>
    <row r="705" spans="1:8" ht="15" customHeight="1">
      <c r="A705" s="75" t="s">
        <v>2164</v>
      </c>
      <c r="B705" t="s">
        <v>1262</v>
      </c>
      <c r="C705" s="75" t="s">
        <v>1262</v>
      </c>
      <c r="D705" s="76" t="s">
        <v>1263</v>
      </c>
      <c r="E705" s="77">
        <v>43</v>
      </c>
      <c r="F705">
        <v>0</v>
      </c>
      <c r="G705">
        <v>19</v>
      </c>
      <c r="H705">
        <v>30.250929931057897</v>
      </c>
    </row>
    <row r="706" spans="1:8" ht="15" customHeight="1">
      <c r="A706" s="75" t="s">
        <v>2165</v>
      </c>
      <c r="B706" t="s">
        <v>791</v>
      </c>
      <c r="C706" s="75" t="s">
        <v>791</v>
      </c>
      <c r="D706" s="76" t="s">
        <v>1261</v>
      </c>
      <c r="E706" s="77">
        <v>35</v>
      </c>
      <c r="F706">
        <v>0</v>
      </c>
      <c r="G706">
        <v>200</v>
      </c>
      <c r="H706">
        <v>29.577798510225534</v>
      </c>
    </row>
    <row r="707" spans="1:8" ht="15" customHeight="1">
      <c r="A707" s="75" t="s">
        <v>2166</v>
      </c>
      <c r="B707" t="s">
        <v>255</v>
      </c>
      <c r="C707" s="75" t="s">
        <v>255</v>
      </c>
      <c r="D707" s="76" t="s">
        <v>1287</v>
      </c>
      <c r="E707" s="77">
        <v>30</v>
      </c>
      <c r="F707">
        <v>0</v>
      </c>
      <c r="G707">
        <v>42</v>
      </c>
      <c r="H707">
        <v>28.980665798196839</v>
      </c>
    </row>
    <row r="708" spans="1:8" ht="15" customHeight="1">
      <c r="A708" s="75" t="s">
        <v>2167</v>
      </c>
      <c r="B708" t="s">
        <v>256</v>
      </c>
      <c r="C708" s="75" t="s">
        <v>256</v>
      </c>
      <c r="D708" s="76" t="s">
        <v>1286</v>
      </c>
      <c r="E708" s="77">
        <v>46</v>
      </c>
      <c r="F708">
        <v>0</v>
      </c>
      <c r="G708">
        <v>8</v>
      </c>
      <c r="H708">
        <v>30.444276190233126</v>
      </c>
    </row>
    <row r="709" spans="1:8" ht="15" customHeight="1">
      <c r="A709" s="75" t="s">
        <v>2168</v>
      </c>
      <c r="B709" t="s">
        <v>257</v>
      </c>
      <c r="C709" s="75" t="s">
        <v>257</v>
      </c>
      <c r="D709" s="76" t="s">
        <v>1285</v>
      </c>
      <c r="E709" s="77">
        <v>48</v>
      </c>
      <c r="F709">
        <v>0</v>
      </c>
      <c r="G709">
        <v>0</v>
      </c>
      <c r="H709">
        <v>30.560020889603322</v>
      </c>
    </row>
    <row r="710" spans="1:8" ht="15" customHeight="1">
      <c r="A710" s="75" t="s">
        <v>2169</v>
      </c>
      <c r="B710" t="s">
        <v>258</v>
      </c>
      <c r="C710" s="75" t="s">
        <v>258</v>
      </c>
      <c r="D710" s="76" t="s">
        <v>1284</v>
      </c>
      <c r="E710" s="77">
        <v>56</v>
      </c>
      <c r="F710">
        <v>0</v>
      </c>
      <c r="G710">
        <v>8</v>
      </c>
      <c r="H710">
        <v>30.941775336648959</v>
      </c>
    </row>
    <row r="711" spans="1:8" ht="15" customHeight="1">
      <c r="A711" s="75" t="s">
        <v>2170</v>
      </c>
      <c r="B711" t="s">
        <v>787</v>
      </c>
      <c r="C711" s="75" t="s">
        <v>787</v>
      </c>
      <c r="D711" s="76" t="s">
        <v>1260</v>
      </c>
      <c r="E711" s="77">
        <v>55</v>
      </c>
      <c r="F711">
        <v>0</v>
      </c>
      <c r="G711">
        <v>3</v>
      </c>
      <c r="H711">
        <v>30.900020944003359</v>
      </c>
    </row>
    <row r="712" spans="1:8" ht="15" customHeight="1">
      <c r="A712" s="75" t="s">
        <v>2170</v>
      </c>
      <c r="B712" t="s">
        <v>787</v>
      </c>
      <c r="C712" s="75" t="s">
        <v>787</v>
      </c>
      <c r="D712" s="76" t="s">
        <v>1260</v>
      </c>
      <c r="E712" s="77">
        <v>55</v>
      </c>
      <c r="F712">
        <v>0</v>
      </c>
      <c r="G712">
        <v>3</v>
      </c>
      <c r="H712">
        <v>30.900020944003359</v>
      </c>
    </row>
    <row r="713" spans="1:8" ht="15" customHeight="1">
      <c r="A713" s="75" t="s">
        <v>2171</v>
      </c>
      <c r="B713" t="s">
        <v>259</v>
      </c>
      <c r="C713" s="75" t="s">
        <v>259</v>
      </c>
      <c r="D713" s="76" t="s">
        <v>1254</v>
      </c>
      <c r="E713" s="77">
        <v>1.5</v>
      </c>
      <c r="F713">
        <v>0</v>
      </c>
      <c r="G713">
        <v>2</v>
      </c>
      <c r="H713">
        <v>85.111140728893616</v>
      </c>
    </row>
    <row r="714" spans="1:8" ht="15" customHeight="1">
      <c r="A714" s="75" t="s">
        <v>2172</v>
      </c>
      <c r="B714" t="s">
        <v>260</v>
      </c>
      <c r="C714" s="75" t="s">
        <v>260</v>
      </c>
      <c r="D714" s="76" t="s">
        <v>1259</v>
      </c>
      <c r="E714" s="77">
        <v>29.5</v>
      </c>
      <c r="F714">
        <v>0</v>
      </c>
      <c r="G714">
        <v>7</v>
      </c>
      <c r="H714">
        <v>31.058687636056675</v>
      </c>
    </row>
    <row r="715" spans="1:8" ht="15" customHeight="1">
      <c r="A715" s="75" t="s">
        <v>2173</v>
      </c>
      <c r="B715" t="s">
        <v>2174</v>
      </c>
      <c r="C715" s="75" t="s">
        <v>2174</v>
      </c>
      <c r="D715" s="76" t="s">
        <v>1296</v>
      </c>
      <c r="E715" s="77">
        <v>0</v>
      </c>
      <c r="F715">
        <v>0</v>
      </c>
      <c r="G715">
        <v>637</v>
      </c>
      <c r="H715">
        <v>-100</v>
      </c>
    </row>
    <row r="716" spans="1:8" ht="15" customHeight="1">
      <c r="A716" s="75" t="s">
        <v>2173</v>
      </c>
      <c r="B716" t="s">
        <v>2174</v>
      </c>
      <c r="C716" s="75" t="s">
        <v>2174</v>
      </c>
      <c r="D716" s="76" t="s">
        <v>1296</v>
      </c>
      <c r="E716" s="77">
        <v>0</v>
      </c>
      <c r="F716">
        <v>0</v>
      </c>
      <c r="G716">
        <v>637</v>
      </c>
      <c r="H716">
        <v>-100</v>
      </c>
    </row>
    <row r="717" spans="1:8" ht="15" customHeight="1">
      <c r="A717" s="75" t="s">
        <v>2173</v>
      </c>
      <c r="B717" t="s">
        <v>2174</v>
      </c>
      <c r="C717" s="75" t="s">
        <v>2174</v>
      </c>
      <c r="D717" s="76" t="s">
        <v>1296</v>
      </c>
      <c r="E717" s="77">
        <v>0</v>
      </c>
      <c r="F717">
        <v>0</v>
      </c>
      <c r="G717">
        <v>637</v>
      </c>
      <c r="H717">
        <v>-100</v>
      </c>
    </row>
    <row r="718" spans="1:8" ht="15" customHeight="1">
      <c r="A718" s="75" t="s">
        <v>2173</v>
      </c>
      <c r="B718" t="s">
        <v>2174</v>
      </c>
      <c r="C718" s="75" t="s">
        <v>2174</v>
      </c>
      <c r="D718" s="76" t="s">
        <v>1296</v>
      </c>
      <c r="E718" s="77">
        <v>0</v>
      </c>
      <c r="F718">
        <v>0</v>
      </c>
      <c r="G718">
        <v>637</v>
      </c>
      <c r="H718">
        <v>-100</v>
      </c>
    </row>
    <row r="719" spans="1:8" ht="15" customHeight="1">
      <c r="A719" s="75" t="s">
        <v>2175</v>
      </c>
      <c r="B719" t="s">
        <v>1052</v>
      </c>
      <c r="C719" s="75" t="s">
        <v>1052</v>
      </c>
      <c r="D719" s="76" t="s">
        <v>1053</v>
      </c>
      <c r="E719" s="77">
        <v>21</v>
      </c>
      <c r="F719">
        <v>0</v>
      </c>
      <c r="G719">
        <v>0</v>
      </c>
      <c r="H719">
        <v>60.633634516808542</v>
      </c>
    </row>
    <row r="720" spans="1:8" ht="15" customHeight="1">
      <c r="A720" s="75" t="s">
        <v>2176</v>
      </c>
      <c r="B720" t="s">
        <v>1050</v>
      </c>
      <c r="C720" s="75" t="s">
        <v>1050</v>
      </c>
      <c r="D720" s="76" t="s">
        <v>1051</v>
      </c>
      <c r="E720" s="77">
        <v>0</v>
      </c>
      <c r="F720">
        <v>0</v>
      </c>
      <c r="G720">
        <v>0</v>
      </c>
      <c r="H720" t="e">
        <v>#DIV/0!</v>
      </c>
    </row>
    <row r="721" spans="1:8" ht="15" customHeight="1">
      <c r="A721" s="75" t="s">
        <v>2177</v>
      </c>
      <c r="B721" t="s">
        <v>1048</v>
      </c>
      <c r="C721" s="75" t="s">
        <v>1048</v>
      </c>
      <c r="D721" s="76" t="s">
        <v>1049</v>
      </c>
      <c r="E721" s="77">
        <v>25</v>
      </c>
      <c r="F721">
        <v>0</v>
      </c>
      <c r="G721">
        <v>0</v>
      </c>
      <c r="H721">
        <v>61.810437700081849</v>
      </c>
    </row>
    <row r="722" spans="1:8" ht="15" customHeight="1">
      <c r="A722" s="75" t="s">
        <v>2178</v>
      </c>
      <c r="B722" t="s">
        <v>1046</v>
      </c>
      <c r="C722" s="75" t="s">
        <v>1046</v>
      </c>
      <c r="D722" s="76" t="s">
        <v>1047</v>
      </c>
      <c r="E722" s="77">
        <v>0</v>
      </c>
      <c r="F722">
        <v>0</v>
      </c>
      <c r="G722">
        <v>0</v>
      </c>
      <c r="H722" t="e">
        <v>#DIV/0!</v>
      </c>
    </row>
    <row r="723" spans="1:8" ht="15" customHeight="1">
      <c r="A723" s="75" t="s">
        <v>2179</v>
      </c>
      <c r="B723" t="s">
        <v>338</v>
      </c>
      <c r="C723" s="75" t="s">
        <v>338</v>
      </c>
      <c r="D723" s="76" t="s">
        <v>1045</v>
      </c>
      <c r="E723" s="77">
        <v>58</v>
      </c>
      <c r="F723">
        <v>0</v>
      </c>
      <c r="G723">
        <v>0</v>
      </c>
      <c r="H723">
        <v>60.006649214244874</v>
      </c>
    </row>
    <row r="724" spans="1:8" ht="15" customHeight="1">
      <c r="A724" s="75" t="s">
        <v>2180</v>
      </c>
      <c r="B724" t="s">
        <v>1043</v>
      </c>
      <c r="C724" s="75" t="s">
        <v>1043</v>
      </c>
      <c r="D724" s="76" t="s">
        <v>1044</v>
      </c>
      <c r="E724" s="77">
        <v>73</v>
      </c>
      <c r="F724">
        <v>0</v>
      </c>
      <c r="G724">
        <v>0</v>
      </c>
      <c r="H724">
        <v>59.540888703768985</v>
      </c>
    </row>
    <row r="725" spans="1:8" ht="15" customHeight="1">
      <c r="A725" s="75" t="s">
        <v>2181</v>
      </c>
      <c r="B725" t="s">
        <v>337</v>
      </c>
      <c r="C725" s="75" t="s">
        <v>337</v>
      </c>
      <c r="D725" s="76" t="s">
        <v>1042</v>
      </c>
      <c r="E725" s="77">
        <v>85</v>
      </c>
      <c r="F725">
        <v>0</v>
      </c>
      <c r="G725">
        <v>1</v>
      </c>
      <c r="H725">
        <v>58.933807696524809</v>
      </c>
    </row>
    <row r="726" spans="1:8" ht="15" customHeight="1">
      <c r="A726" s="75" t="s">
        <v>2182</v>
      </c>
      <c r="B726" t="s">
        <v>1040</v>
      </c>
      <c r="C726" s="75" t="s">
        <v>1040</v>
      </c>
      <c r="D726" s="76" t="s">
        <v>1041</v>
      </c>
      <c r="E726" s="77">
        <v>110</v>
      </c>
      <c r="F726">
        <v>0</v>
      </c>
      <c r="G726">
        <v>0</v>
      </c>
      <c r="H726">
        <v>58.214650195635556</v>
      </c>
    </row>
    <row r="727" spans="1:8" ht="15" customHeight="1">
      <c r="A727" s="75" t="s">
        <v>2183</v>
      </c>
      <c r="B727" t="s">
        <v>336</v>
      </c>
      <c r="C727" s="75" t="s">
        <v>336</v>
      </c>
      <c r="D727" s="76" t="s">
        <v>1039</v>
      </c>
      <c r="E727" s="77">
        <v>115</v>
      </c>
      <c r="F727">
        <v>0</v>
      </c>
      <c r="G727">
        <v>1</v>
      </c>
      <c r="H727">
        <v>59.938250817601585</v>
      </c>
    </row>
    <row r="728" spans="1:8" ht="15" customHeight="1">
      <c r="A728" s="75" t="s">
        <v>2184</v>
      </c>
      <c r="B728" t="s">
        <v>1037</v>
      </c>
      <c r="C728" s="75" t="s">
        <v>1037</v>
      </c>
      <c r="D728" s="76" t="s">
        <v>1038</v>
      </c>
      <c r="E728" s="77">
        <v>122.13273599999999</v>
      </c>
      <c r="F728">
        <v>0</v>
      </c>
      <c r="G728">
        <v>0</v>
      </c>
      <c r="H728">
        <v>30.081300813008113</v>
      </c>
    </row>
    <row r="729" spans="1:8" ht="15" customHeight="1">
      <c r="A729" s="75" t="s">
        <v>2185</v>
      </c>
      <c r="B729" t="s">
        <v>1035</v>
      </c>
      <c r="C729" s="75" t="s">
        <v>1035</v>
      </c>
      <c r="D729" s="76" t="s">
        <v>1036</v>
      </c>
      <c r="E729" s="77">
        <v>160</v>
      </c>
      <c r="F729">
        <v>0</v>
      </c>
      <c r="G729">
        <v>0</v>
      </c>
      <c r="H729">
        <v>58.383863725256589</v>
      </c>
    </row>
    <row r="730" spans="1:8" ht="15" customHeight="1">
      <c r="A730" s="75" t="s">
        <v>2186</v>
      </c>
      <c r="B730" t="s">
        <v>1034</v>
      </c>
      <c r="C730" s="75" t="s">
        <v>1034</v>
      </c>
      <c r="D730" s="76" t="s">
        <v>2187</v>
      </c>
      <c r="E730" s="77">
        <v>213</v>
      </c>
      <c r="F730">
        <v>0</v>
      </c>
      <c r="G730">
        <v>0</v>
      </c>
      <c r="H730">
        <v>58.602867961602357</v>
      </c>
    </row>
    <row r="731" spans="1:8" ht="15" customHeight="1">
      <c r="A731" s="75" t="s">
        <v>2188</v>
      </c>
      <c r="B731" t="s">
        <v>1032</v>
      </c>
      <c r="C731" s="75" t="s">
        <v>1032</v>
      </c>
      <c r="D731" s="76" t="s">
        <v>1033</v>
      </c>
      <c r="E731" s="77">
        <v>24</v>
      </c>
      <c r="F731">
        <v>0</v>
      </c>
      <c r="G731">
        <v>0</v>
      </c>
      <c r="H731">
        <v>61.551540999761698</v>
      </c>
    </row>
    <row r="732" spans="1:8" ht="15" customHeight="1">
      <c r="A732" s="75" t="s">
        <v>2189</v>
      </c>
      <c r="B732" t="s">
        <v>1008</v>
      </c>
      <c r="C732" s="75" t="s">
        <v>1008</v>
      </c>
      <c r="D732" s="76" t="s">
        <v>2520</v>
      </c>
      <c r="E732" s="77">
        <v>0</v>
      </c>
      <c r="F732" t="e">
        <v>#N/A</v>
      </c>
      <c r="G732" t="e">
        <v>#N/A</v>
      </c>
      <c r="H732" t="e">
        <v>#N/A</v>
      </c>
    </row>
    <row r="733" spans="1:8" ht="15" customHeight="1">
      <c r="A733" s="75" t="s">
        <v>2190</v>
      </c>
      <c r="B733" t="s">
        <v>1030</v>
      </c>
      <c r="C733" s="75" t="s">
        <v>1030</v>
      </c>
      <c r="D733" s="76" t="s">
        <v>1031</v>
      </c>
      <c r="E733" s="77">
        <v>28.5</v>
      </c>
      <c r="F733">
        <v>0</v>
      </c>
      <c r="G733">
        <v>0</v>
      </c>
      <c r="H733">
        <v>59.868712447680849</v>
      </c>
    </row>
    <row r="734" spans="1:8" ht="15" customHeight="1">
      <c r="A734" s="75" t="s">
        <v>2191</v>
      </c>
      <c r="B734" t="s">
        <v>1009</v>
      </c>
      <c r="C734" s="75" t="s">
        <v>1009</v>
      </c>
      <c r="D734" s="76" t="s">
        <v>2520</v>
      </c>
      <c r="E734" s="77">
        <v>0</v>
      </c>
      <c r="F734" t="e">
        <v>#N/A</v>
      </c>
      <c r="G734" t="e">
        <v>#N/A</v>
      </c>
      <c r="H734" t="e">
        <v>#N/A</v>
      </c>
    </row>
    <row r="735" spans="1:8" ht="15" customHeight="1">
      <c r="A735" s="75" t="s">
        <v>2192</v>
      </c>
      <c r="B735" t="s">
        <v>335</v>
      </c>
      <c r="C735" s="75" t="s">
        <v>335</v>
      </c>
      <c r="D735" s="76" t="s">
        <v>1029</v>
      </c>
      <c r="E735" s="77">
        <v>64.5</v>
      </c>
      <c r="F735">
        <v>0</v>
      </c>
      <c r="G735">
        <v>1</v>
      </c>
      <c r="H735">
        <v>59.621237660610149</v>
      </c>
    </row>
    <row r="736" spans="1:8" ht="15" customHeight="1">
      <c r="A736" s="75" t="s">
        <v>2193</v>
      </c>
      <c r="B736" t="s">
        <v>1010</v>
      </c>
      <c r="C736" s="75" t="s">
        <v>1010</v>
      </c>
      <c r="D736" s="76" t="s">
        <v>2194</v>
      </c>
      <c r="E736" s="77">
        <v>84</v>
      </c>
      <c r="F736">
        <v>0</v>
      </c>
      <c r="G736">
        <v>0</v>
      </c>
      <c r="H736">
        <v>58.828762218866842</v>
      </c>
    </row>
    <row r="737" spans="1:8" ht="15" customHeight="1">
      <c r="A737" s="75" t="s">
        <v>2195</v>
      </c>
      <c r="B737" t="s">
        <v>334</v>
      </c>
      <c r="C737" s="75" t="s">
        <v>334</v>
      </c>
      <c r="D737" s="76" t="s">
        <v>1028</v>
      </c>
      <c r="E737" s="77">
        <v>91.5</v>
      </c>
      <c r="F737">
        <v>0</v>
      </c>
      <c r="G737">
        <v>1</v>
      </c>
      <c r="H737">
        <v>58.741043830307092</v>
      </c>
    </row>
    <row r="738" spans="1:8" ht="15" customHeight="1">
      <c r="A738" s="75" t="s">
        <v>2196</v>
      </c>
      <c r="B738" t="s">
        <v>1011</v>
      </c>
      <c r="C738" s="75" t="s">
        <v>1011</v>
      </c>
      <c r="D738" s="76" t="s">
        <v>2197</v>
      </c>
      <c r="E738" s="77">
        <v>120</v>
      </c>
      <c r="F738">
        <v>0</v>
      </c>
      <c r="G738">
        <v>0</v>
      </c>
      <c r="H738">
        <v>59.007422243859963</v>
      </c>
    </row>
    <row r="739" spans="1:8" ht="15" customHeight="1">
      <c r="A739" s="75" t="s">
        <v>2198</v>
      </c>
      <c r="B739" t="s">
        <v>333</v>
      </c>
      <c r="C739" s="75" t="s">
        <v>333</v>
      </c>
      <c r="D739" s="76" t="s">
        <v>1027</v>
      </c>
      <c r="E739" s="77">
        <v>120</v>
      </c>
      <c r="F739">
        <v>0</v>
      </c>
      <c r="G739">
        <v>0</v>
      </c>
      <c r="H739">
        <v>59.007422243859963</v>
      </c>
    </row>
    <row r="740" spans="1:8" ht="15" customHeight="1">
      <c r="A740" s="75" t="s">
        <v>2199</v>
      </c>
      <c r="B740" t="s">
        <v>1012</v>
      </c>
      <c r="C740" s="75" t="s">
        <v>1012</v>
      </c>
      <c r="D740" s="76" t="s">
        <v>2200</v>
      </c>
      <c r="E740" s="77">
        <v>156</v>
      </c>
      <c r="F740">
        <v>0</v>
      </c>
      <c r="G740">
        <v>0</v>
      </c>
      <c r="H740">
        <v>59.103790378553214</v>
      </c>
    </row>
    <row r="741" spans="1:8" ht="15" customHeight="1">
      <c r="A741" s="75" t="s">
        <v>2201</v>
      </c>
      <c r="B741" t="s">
        <v>332</v>
      </c>
      <c r="C741" s="75" t="s">
        <v>332</v>
      </c>
      <c r="D741" s="76" t="s">
        <v>1026</v>
      </c>
      <c r="E741" s="77">
        <v>173</v>
      </c>
      <c r="F741">
        <v>0</v>
      </c>
      <c r="G741">
        <v>0</v>
      </c>
      <c r="H741">
        <v>59.087070770484843</v>
      </c>
    </row>
    <row r="742" spans="1:8" ht="15" customHeight="1">
      <c r="A742" s="75" t="s">
        <v>2202</v>
      </c>
      <c r="B742" t="s">
        <v>1013</v>
      </c>
      <c r="C742" s="75" t="s">
        <v>1013</v>
      </c>
      <c r="D742" s="76" t="s">
        <v>2203</v>
      </c>
      <c r="E742" s="77">
        <v>225</v>
      </c>
      <c r="F742">
        <v>0</v>
      </c>
      <c r="G742">
        <v>0</v>
      </c>
      <c r="H742">
        <v>59.090934545458595</v>
      </c>
    </row>
    <row r="743" spans="1:8" ht="15" customHeight="1">
      <c r="A743" s="75" t="s">
        <v>2204</v>
      </c>
      <c r="B743" t="s">
        <v>261</v>
      </c>
      <c r="C743" s="75" t="s">
        <v>261</v>
      </c>
      <c r="D743" s="76" t="s">
        <v>1015</v>
      </c>
      <c r="E743" s="77">
        <v>19</v>
      </c>
      <c r="F743">
        <v>0</v>
      </c>
      <c r="G743">
        <v>1</v>
      </c>
      <c r="H743">
        <v>58.270025323204067</v>
      </c>
    </row>
    <row r="744" spans="1:8" ht="15" customHeight="1">
      <c r="A744" s="75" t="s">
        <v>2205</v>
      </c>
      <c r="B744" t="s">
        <v>504</v>
      </c>
      <c r="C744" s="75" t="s">
        <v>504</v>
      </c>
      <c r="D744" s="76" t="s">
        <v>1014</v>
      </c>
      <c r="E744" s="77">
        <v>40</v>
      </c>
      <c r="F744">
        <v>0</v>
      </c>
      <c r="G744">
        <v>5</v>
      </c>
      <c r="H744">
        <v>56.542190891242001</v>
      </c>
    </row>
    <row r="745" spans="1:8" ht="15" customHeight="1">
      <c r="A745" s="75" t="s">
        <v>2206</v>
      </c>
      <c r="B745" t="s">
        <v>518</v>
      </c>
      <c r="C745" s="75" t="s">
        <v>518</v>
      </c>
      <c r="D745" s="78" t="s">
        <v>1007</v>
      </c>
      <c r="E745" s="77">
        <v>62.5</v>
      </c>
      <c r="F745">
        <v>0</v>
      </c>
      <c r="G745">
        <v>8</v>
      </c>
      <c r="H745">
        <v>59.358764401595749</v>
      </c>
    </row>
    <row r="746" spans="1:8" ht="15" customHeight="1">
      <c r="A746" s="75" t="s">
        <v>2207</v>
      </c>
      <c r="B746" t="s">
        <v>331</v>
      </c>
      <c r="C746" s="75" t="s">
        <v>331</v>
      </c>
      <c r="D746" s="76" t="s">
        <v>1006</v>
      </c>
      <c r="E746" s="77">
        <v>14</v>
      </c>
      <c r="F746">
        <v>0</v>
      </c>
      <c r="G746">
        <v>209</v>
      </c>
      <c r="H746">
        <v>58.236117583721807</v>
      </c>
    </row>
    <row r="747" spans="1:8" ht="15" customHeight="1">
      <c r="A747" s="75" t="s">
        <v>2208</v>
      </c>
      <c r="B747" t="s">
        <v>330</v>
      </c>
      <c r="C747" s="75" t="s">
        <v>330</v>
      </c>
      <c r="D747" s="76" t="s">
        <v>1005</v>
      </c>
      <c r="E747" s="77">
        <v>8.5</v>
      </c>
      <c r="F747">
        <v>0</v>
      </c>
      <c r="G747">
        <v>32</v>
      </c>
      <c r="H747">
        <v>61.840025894404164</v>
      </c>
    </row>
    <row r="748" spans="1:8" ht="15" customHeight="1">
      <c r="A748" s="75" t="s">
        <v>2209</v>
      </c>
      <c r="B748" t="s">
        <v>262</v>
      </c>
      <c r="C748" s="75" t="s">
        <v>262</v>
      </c>
      <c r="D748" s="76" t="s">
        <v>1004</v>
      </c>
      <c r="E748" s="77">
        <v>14</v>
      </c>
      <c r="F748">
        <v>0</v>
      </c>
      <c r="G748">
        <v>46</v>
      </c>
      <c r="H748">
        <v>58.128838859936252</v>
      </c>
    </row>
    <row r="749" spans="1:8" ht="15" customHeight="1">
      <c r="A749" s="75" t="s">
        <v>2210</v>
      </c>
      <c r="B749" t="s">
        <v>263</v>
      </c>
      <c r="C749" s="75" t="s">
        <v>263</v>
      </c>
      <c r="D749" s="76" t="s">
        <v>1003</v>
      </c>
      <c r="E749" s="77">
        <v>4</v>
      </c>
      <c r="F749">
        <v>0</v>
      </c>
      <c r="G749">
        <v>332</v>
      </c>
      <c r="H749">
        <v>56.80002508800402</v>
      </c>
    </row>
    <row r="750" spans="1:8" ht="15" customHeight="1">
      <c r="A750" s="75" t="s">
        <v>2211</v>
      </c>
      <c r="B750" t="s">
        <v>329</v>
      </c>
      <c r="C750" s="75" t="s">
        <v>329</v>
      </c>
      <c r="D750" s="76" t="s">
        <v>1002</v>
      </c>
      <c r="E750" s="77">
        <v>6.5</v>
      </c>
      <c r="F750">
        <v>0</v>
      </c>
      <c r="G750">
        <v>4</v>
      </c>
      <c r="H750">
        <v>60.429655298374456</v>
      </c>
    </row>
    <row r="751" spans="1:8" ht="15" customHeight="1">
      <c r="A751" s="75" t="s">
        <v>2212</v>
      </c>
      <c r="B751" t="s">
        <v>264</v>
      </c>
      <c r="C751" s="75" t="s">
        <v>264</v>
      </c>
      <c r="D751" s="76" t="s">
        <v>1001</v>
      </c>
      <c r="E751" s="77">
        <v>27</v>
      </c>
      <c r="F751">
        <v>0</v>
      </c>
      <c r="G751">
        <v>0</v>
      </c>
      <c r="H751">
        <v>60.078317427477401</v>
      </c>
    </row>
    <row r="752" spans="1:8" ht="15" customHeight="1">
      <c r="A752" s="75" t="s">
        <v>2213</v>
      </c>
      <c r="B752" t="s">
        <v>517</v>
      </c>
      <c r="C752" s="75" t="s">
        <v>517</v>
      </c>
      <c r="D752" s="76" t="s">
        <v>1000</v>
      </c>
      <c r="E752" s="77">
        <v>60</v>
      </c>
      <c r="F752">
        <v>0</v>
      </c>
      <c r="G752">
        <v>10</v>
      </c>
      <c r="H752">
        <v>57.765176757579809</v>
      </c>
    </row>
    <row r="753" spans="1:8" ht="15" customHeight="1">
      <c r="A753" s="75" t="s">
        <v>2214</v>
      </c>
      <c r="B753" t="s">
        <v>519</v>
      </c>
      <c r="C753" s="75" t="s">
        <v>519</v>
      </c>
      <c r="D753" s="76" t="s">
        <v>999</v>
      </c>
      <c r="E753" s="77">
        <v>81</v>
      </c>
      <c r="F753">
        <v>0</v>
      </c>
      <c r="G753">
        <v>10</v>
      </c>
      <c r="H753">
        <v>58.498968277382517</v>
      </c>
    </row>
    <row r="754" spans="1:8" ht="15" customHeight="1">
      <c r="A754" s="75" t="s">
        <v>2215</v>
      </c>
      <c r="B754" t="s">
        <v>2216</v>
      </c>
      <c r="C754" s="75" t="s">
        <v>2216</v>
      </c>
      <c r="D754" s="76" t="s">
        <v>1295</v>
      </c>
      <c r="E754" s="77">
        <v>0</v>
      </c>
      <c r="F754">
        <v>0</v>
      </c>
      <c r="G754">
        <v>577</v>
      </c>
      <c r="H754">
        <v>-100</v>
      </c>
    </row>
    <row r="755" spans="1:8" ht="15" customHeight="1">
      <c r="A755" s="75" t="s">
        <v>2215</v>
      </c>
      <c r="B755" t="s">
        <v>2216</v>
      </c>
      <c r="C755" s="75" t="s">
        <v>2216</v>
      </c>
      <c r="D755" s="76" t="s">
        <v>1295</v>
      </c>
      <c r="E755" s="77">
        <v>0</v>
      </c>
      <c r="F755">
        <v>0</v>
      </c>
      <c r="G755">
        <v>577</v>
      </c>
      <c r="H755">
        <v>-100</v>
      </c>
    </row>
    <row r="756" spans="1:8" ht="15" customHeight="1">
      <c r="A756" s="75" t="s">
        <v>2215</v>
      </c>
      <c r="B756" t="s">
        <v>2216</v>
      </c>
      <c r="C756" s="75" t="s">
        <v>2216</v>
      </c>
      <c r="D756" s="76" t="s">
        <v>1295</v>
      </c>
      <c r="E756" s="77">
        <v>0</v>
      </c>
      <c r="F756">
        <v>0</v>
      </c>
      <c r="G756">
        <v>577</v>
      </c>
      <c r="H756">
        <v>-100</v>
      </c>
    </row>
    <row r="757" spans="1:8" ht="15" customHeight="1">
      <c r="A757" s="75" t="s">
        <v>2215</v>
      </c>
      <c r="B757" t="s">
        <v>2216</v>
      </c>
      <c r="C757" s="75" t="s">
        <v>2216</v>
      </c>
      <c r="D757" s="76" t="s">
        <v>1295</v>
      </c>
      <c r="E757" s="77">
        <v>0</v>
      </c>
      <c r="F757">
        <v>0</v>
      </c>
      <c r="G757">
        <v>577</v>
      </c>
      <c r="H757">
        <v>-100</v>
      </c>
    </row>
    <row r="758" spans="1:8" ht="15" customHeight="1">
      <c r="A758" s="75" t="s">
        <v>2217</v>
      </c>
      <c r="B758" t="s">
        <v>265</v>
      </c>
      <c r="C758" s="75" t="s">
        <v>265</v>
      </c>
      <c r="D758" s="76" t="s">
        <v>990</v>
      </c>
      <c r="E758" s="77">
        <v>18</v>
      </c>
      <c r="F758">
        <v>0</v>
      </c>
      <c r="G758">
        <v>60</v>
      </c>
      <c r="H758">
        <v>34.32476953227669</v>
      </c>
    </row>
    <row r="759" spans="1:8" ht="15" customHeight="1">
      <c r="A759" s="75" t="s">
        <v>2218</v>
      </c>
      <c r="B759" t="s">
        <v>306</v>
      </c>
      <c r="C759" s="75" t="s">
        <v>306</v>
      </c>
      <c r="D759" s="76" t="s">
        <v>956</v>
      </c>
      <c r="E759" s="77">
        <v>6.5</v>
      </c>
      <c r="F759">
        <v>0</v>
      </c>
      <c r="G759">
        <v>116</v>
      </c>
      <c r="H759">
        <v>60.429655298374456</v>
      </c>
    </row>
    <row r="760" spans="1:8" ht="15" customHeight="1">
      <c r="A760" s="75" t="s">
        <v>2219</v>
      </c>
      <c r="B760" t="s">
        <v>305</v>
      </c>
      <c r="C760" s="75" t="s">
        <v>305</v>
      </c>
      <c r="D760" s="76" t="s">
        <v>955</v>
      </c>
      <c r="E760" s="77">
        <v>6.5</v>
      </c>
      <c r="F760">
        <v>0</v>
      </c>
      <c r="G760">
        <v>99</v>
      </c>
      <c r="H760">
        <v>60.429655298374456</v>
      </c>
    </row>
    <row r="761" spans="1:8" ht="15" customHeight="1">
      <c r="A761" s="75" t="s">
        <v>2220</v>
      </c>
      <c r="B761" t="s">
        <v>304</v>
      </c>
      <c r="C761" s="75" t="s">
        <v>304</v>
      </c>
      <c r="D761" s="76" t="s">
        <v>954</v>
      </c>
      <c r="E761" s="77">
        <v>6</v>
      </c>
      <c r="F761">
        <v>0</v>
      </c>
      <c r="G761">
        <v>689</v>
      </c>
      <c r="H761">
        <v>48.088912583114876</v>
      </c>
    </row>
    <row r="762" spans="1:8" ht="15" customHeight="1">
      <c r="A762" s="75" t="s">
        <v>2221</v>
      </c>
      <c r="B762" t="s">
        <v>303</v>
      </c>
      <c r="C762" s="75" t="s">
        <v>303</v>
      </c>
      <c r="D762" s="76" t="s">
        <v>953</v>
      </c>
      <c r="E762" s="77">
        <v>6</v>
      </c>
      <c r="F762">
        <v>0</v>
      </c>
      <c r="G762">
        <v>134</v>
      </c>
      <c r="H762">
        <v>48.088912583114876</v>
      </c>
    </row>
    <row r="763" spans="1:8" ht="15" customHeight="1">
      <c r="A763" s="75" t="s">
        <v>2222</v>
      </c>
      <c r="B763" t="s">
        <v>302</v>
      </c>
      <c r="C763" s="75" t="s">
        <v>302</v>
      </c>
      <c r="D763" s="76" t="s">
        <v>952</v>
      </c>
      <c r="E763" s="77">
        <v>6</v>
      </c>
      <c r="F763">
        <v>0</v>
      </c>
      <c r="G763">
        <v>79</v>
      </c>
      <c r="H763">
        <v>48.088912583114876</v>
      </c>
    </row>
    <row r="764" spans="1:8" ht="15" customHeight="1">
      <c r="A764" s="75" t="s">
        <v>2223</v>
      </c>
      <c r="B764" t="s">
        <v>570</v>
      </c>
      <c r="C764" s="75" t="s">
        <v>570</v>
      </c>
      <c r="D764" s="76" t="s">
        <v>1171</v>
      </c>
      <c r="E764" s="77">
        <v>122</v>
      </c>
      <c r="F764">
        <v>0</v>
      </c>
      <c r="G764">
        <v>1</v>
      </c>
      <c r="H764">
        <v>31.130343561500126</v>
      </c>
    </row>
    <row r="765" spans="1:8" ht="15" customHeight="1">
      <c r="A765" s="75" t="s">
        <v>2224</v>
      </c>
      <c r="B765" t="s">
        <v>575</v>
      </c>
      <c r="C765" s="75" t="s">
        <v>575</v>
      </c>
      <c r="D765" s="76" t="s">
        <v>2521</v>
      </c>
      <c r="E765" s="77">
        <v>125</v>
      </c>
      <c r="F765" t="e">
        <v>#N/A</v>
      </c>
      <c r="G765" t="e">
        <v>#N/A</v>
      </c>
      <c r="H765">
        <v>30.156270825003332</v>
      </c>
    </row>
    <row r="766" spans="1:8" ht="15" customHeight="1">
      <c r="A766" s="75" t="s">
        <v>2225</v>
      </c>
      <c r="B766" t="s">
        <v>571</v>
      </c>
      <c r="C766" s="75" t="s">
        <v>571</v>
      </c>
      <c r="D766" s="76" t="s">
        <v>2522</v>
      </c>
      <c r="E766" s="77">
        <v>139</v>
      </c>
      <c r="F766" t="e">
        <v>#N/A</v>
      </c>
      <c r="G766" t="e">
        <v>#N/A</v>
      </c>
      <c r="H766">
        <v>30.464246226392049</v>
      </c>
    </row>
    <row r="767" spans="1:8" ht="15" customHeight="1">
      <c r="A767" s="75" t="s">
        <v>2226</v>
      </c>
      <c r="B767" t="s">
        <v>2227</v>
      </c>
      <c r="C767" s="75" t="s">
        <v>2227</v>
      </c>
      <c r="D767" s="76" t="s">
        <v>1056</v>
      </c>
      <c r="E767" s="77">
        <v>0</v>
      </c>
      <c r="F767">
        <v>0</v>
      </c>
      <c r="G767">
        <v>350</v>
      </c>
      <c r="H767">
        <v>-100</v>
      </c>
    </row>
    <row r="768" spans="1:8" ht="15" customHeight="1">
      <c r="A768" s="75" t="s">
        <v>2226</v>
      </c>
      <c r="B768" t="s">
        <v>2227</v>
      </c>
      <c r="C768" s="75" t="s">
        <v>2227</v>
      </c>
      <c r="D768" s="76" t="s">
        <v>1056</v>
      </c>
      <c r="E768" s="77">
        <v>0</v>
      </c>
      <c r="F768">
        <v>0</v>
      </c>
      <c r="G768">
        <v>350</v>
      </c>
      <c r="H768">
        <v>-100</v>
      </c>
    </row>
    <row r="769" spans="1:8" ht="15" customHeight="1">
      <c r="A769" s="75" t="s">
        <v>2226</v>
      </c>
      <c r="B769" t="s">
        <v>2227</v>
      </c>
      <c r="C769" s="75" t="s">
        <v>2227</v>
      </c>
      <c r="D769" s="76" t="s">
        <v>1056</v>
      </c>
      <c r="E769" s="77">
        <v>0</v>
      </c>
      <c r="F769">
        <v>0</v>
      </c>
      <c r="G769">
        <v>350</v>
      </c>
      <c r="H769">
        <v>-100</v>
      </c>
    </row>
    <row r="770" spans="1:8" ht="15" customHeight="1">
      <c r="A770" s="75" t="s">
        <v>2226</v>
      </c>
      <c r="B770" t="s">
        <v>2227</v>
      </c>
      <c r="C770" s="75" t="s">
        <v>2227</v>
      </c>
      <c r="D770" s="76" t="s">
        <v>1056</v>
      </c>
      <c r="E770" s="77">
        <v>0</v>
      </c>
      <c r="F770">
        <v>0</v>
      </c>
      <c r="G770">
        <v>350</v>
      </c>
      <c r="H770">
        <v>-100</v>
      </c>
    </row>
    <row r="771" spans="1:8" ht="15" customHeight="1">
      <c r="A771" s="75" t="s">
        <v>2228</v>
      </c>
      <c r="B771" t="s">
        <v>324</v>
      </c>
      <c r="C771" s="75" t="s">
        <v>324</v>
      </c>
      <c r="D771" s="76" t="s">
        <v>989</v>
      </c>
      <c r="E771" s="77">
        <v>32</v>
      </c>
      <c r="F771">
        <v>0</v>
      </c>
      <c r="G771">
        <v>0</v>
      </c>
      <c r="H771">
        <v>33.280021324803414</v>
      </c>
    </row>
    <row r="772" spans="1:8" ht="15" customHeight="1">
      <c r="A772" s="75" t="s">
        <v>2229</v>
      </c>
      <c r="B772" t="s">
        <v>266</v>
      </c>
      <c r="C772" s="75" t="s">
        <v>266</v>
      </c>
      <c r="D772" s="76" t="s">
        <v>988</v>
      </c>
      <c r="E772" s="77">
        <v>20</v>
      </c>
      <c r="F772">
        <v>0</v>
      </c>
      <c r="G772">
        <v>88</v>
      </c>
      <c r="H772">
        <v>26.933353642669914</v>
      </c>
    </row>
    <row r="773" spans="1:8" ht="15" customHeight="1">
      <c r="A773" s="75" t="s">
        <v>2230</v>
      </c>
      <c r="B773" t="s">
        <v>267</v>
      </c>
      <c r="C773" s="75" t="s">
        <v>267</v>
      </c>
      <c r="D773" s="76" t="s">
        <v>1170</v>
      </c>
      <c r="E773" s="77">
        <v>86</v>
      </c>
      <c r="F773">
        <v>0</v>
      </c>
      <c r="G773">
        <v>0</v>
      </c>
      <c r="H773">
        <v>30.250929931057897</v>
      </c>
    </row>
    <row r="774" spans="1:8" ht="15" customHeight="1">
      <c r="A774" s="75" t="s">
        <v>2231</v>
      </c>
      <c r="B774" t="s">
        <v>268</v>
      </c>
      <c r="C774" s="75" t="s">
        <v>268</v>
      </c>
      <c r="D774" s="76" t="s">
        <v>1169</v>
      </c>
      <c r="E774" s="77">
        <v>86</v>
      </c>
      <c r="F774">
        <v>0</v>
      </c>
      <c r="G774">
        <v>0</v>
      </c>
      <c r="H774">
        <v>30.250929931057897</v>
      </c>
    </row>
    <row r="775" spans="1:8" ht="15" customHeight="1">
      <c r="A775" s="75" t="s">
        <v>2232</v>
      </c>
      <c r="B775" t="s">
        <v>269</v>
      </c>
      <c r="C775" s="75" t="s">
        <v>269</v>
      </c>
      <c r="D775" s="76" t="s">
        <v>1168</v>
      </c>
      <c r="E775" s="77">
        <v>86</v>
      </c>
      <c r="F775">
        <v>0</v>
      </c>
      <c r="G775">
        <v>0</v>
      </c>
      <c r="H775">
        <v>30.250929931057897</v>
      </c>
    </row>
    <row r="776" spans="1:8" ht="15" customHeight="1">
      <c r="A776" s="75" t="s">
        <v>2233</v>
      </c>
      <c r="B776" t="s">
        <v>270</v>
      </c>
      <c r="C776" s="75" t="s">
        <v>270</v>
      </c>
      <c r="D776" s="76" t="s">
        <v>1167</v>
      </c>
      <c r="E776" s="77">
        <v>86</v>
      </c>
      <c r="F776">
        <v>0</v>
      </c>
      <c r="G776">
        <v>0</v>
      </c>
      <c r="H776">
        <v>30.250929931057897</v>
      </c>
    </row>
    <row r="777" spans="1:8" ht="15" customHeight="1">
      <c r="A777" s="75" t="s">
        <v>2234</v>
      </c>
      <c r="B777" t="s">
        <v>271</v>
      </c>
      <c r="C777" s="75" t="s">
        <v>271</v>
      </c>
      <c r="D777" s="76" t="s">
        <v>1166</v>
      </c>
      <c r="E777" s="77">
        <v>86</v>
      </c>
      <c r="F777">
        <v>0</v>
      </c>
      <c r="G777">
        <v>0</v>
      </c>
      <c r="H777">
        <v>30.250929931057897</v>
      </c>
    </row>
    <row r="778" spans="1:8" ht="15" customHeight="1">
      <c r="A778" s="75" t="s">
        <v>2235</v>
      </c>
      <c r="B778" t="s">
        <v>272</v>
      </c>
      <c r="C778" s="75" t="s">
        <v>272</v>
      </c>
      <c r="D778" s="76" t="s">
        <v>1165</v>
      </c>
      <c r="E778" s="77">
        <v>86</v>
      </c>
      <c r="F778">
        <v>0</v>
      </c>
      <c r="G778">
        <v>0</v>
      </c>
      <c r="H778">
        <v>30.250929931057897</v>
      </c>
    </row>
    <row r="779" spans="1:8" ht="15" customHeight="1">
      <c r="A779" s="75" t="s">
        <v>2236</v>
      </c>
      <c r="B779" t="s">
        <v>389</v>
      </c>
      <c r="C779" s="75" t="s">
        <v>389</v>
      </c>
      <c r="D779" s="76" t="s">
        <v>1164</v>
      </c>
      <c r="E779" s="77">
        <v>57</v>
      </c>
      <c r="F779">
        <v>0</v>
      </c>
      <c r="G779">
        <v>0</v>
      </c>
      <c r="H779">
        <v>30.982089922651625</v>
      </c>
    </row>
    <row r="780" spans="1:8" ht="15" customHeight="1">
      <c r="A780" s="75" t="s">
        <v>2237</v>
      </c>
      <c r="B780" t="s">
        <v>388</v>
      </c>
      <c r="C780" s="75" t="s">
        <v>388</v>
      </c>
      <c r="D780" s="76" t="s">
        <v>1163</v>
      </c>
      <c r="E780" s="77">
        <v>73</v>
      </c>
      <c r="F780">
        <v>0</v>
      </c>
      <c r="G780">
        <v>0</v>
      </c>
      <c r="H780">
        <v>31.478939955549322</v>
      </c>
    </row>
    <row r="781" spans="1:8" ht="15" customHeight="1">
      <c r="A781" s="75" t="s">
        <v>2238</v>
      </c>
      <c r="B781" t="s">
        <v>2239</v>
      </c>
      <c r="C781" s="75" t="s">
        <v>2239</v>
      </c>
      <c r="D781" s="76" t="s">
        <v>1245</v>
      </c>
      <c r="E781" s="77">
        <v>19</v>
      </c>
      <c r="F781">
        <v>0</v>
      </c>
      <c r="G781">
        <v>1023</v>
      </c>
      <c r="H781">
        <v>30.531979648003329</v>
      </c>
    </row>
    <row r="782" spans="1:8" ht="15" customHeight="1">
      <c r="A782" s="75" t="s">
        <v>2238</v>
      </c>
      <c r="B782" t="s">
        <v>2239</v>
      </c>
      <c r="C782" s="75" t="s">
        <v>2239</v>
      </c>
      <c r="D782" s="76" t="s">
        <v>1245</v>
      </c>
      <c r="E782" s="77">
        <v>19</v>
      </c>
      <c r="F782">
        <v>0</v>
      </c>
      <c r="G782">
        <v>1023</v>
      </c>
      <c r="H782">
        <v>30.531979648003329</v>
      </c>
    </row>
    <row r="783" spans="1:8" ht="15" customHeight="1">
      <c r="A783" s="75" t="s">
        <v>2240</v>
      </c>
      <c r="B783" t="s">
        <v>273</v>
      </c>
      <c r="C783" s="75" t="s">
        <v>273</v>
      </c>
      <c r="D783" s="76" t="s">
        <v>1245</v>
      </c>
      <c r="E783" s="77">
        <v>19</v>
      </c>
      <c r="F783">
        <v>0</v>
      </c>
      <c r="G783">
        <v>1023</v>
      </c>
      <c r="H783">
        <v>30.531979648003329</v>
      </c>
    </row>
    <row r="784" spans="1:8" ht="15" customHeight="1">
      <c r="A784" s="75" t="s">
        <v>2240</v>
      </c>
      <c r="B784" t="s">
        <v>273</v>
      </c>
      <c r="C784" s="75" t="s">
        <v>273</v>
      </c>
      <c r="D784" s="76" t="s">
        <v>1245</v>
      </c>
      <c r="E784" s="77">
        <v>19</v>
      </c>
      <c r="F784">
        <v>0</v>
      </c>
      <c r="G784">
        <v>1023</v>
      </c>
      <c r="H784">
        <v>30.531979648003329</v>
      </c>
    </row>
    <row r="785" spans="1:8" ht="15" customHeight="1">
      <c r="A785" s="75" t="s">
        <v>2241</v>
      </c>
      <c r="B785" t="s">
        <v>328</v>
      </c>
      <c r="C785" s="75" t="s">
        <v>328</v>
      </c>
      <c r="D785" s="76" t="s">
        <v>998</v>
      </c>
      <c r="E785" s="77">
        <v>5</v>
      </c>
      <c r="F785">
        <v>0</v>
      </c>
      <c r="G785">
        <v>127</v>
      </c>
      <c r="H785">
        <v>60.192333323081016</v>
      </c>
    </row>
    <row r="786" spans="1:8" ht="15" customHeight="1">
      <c r="A786" s="75" t="s">
        <v>2242</v>
      </c>
      <c r="B786" t="s">
        <v>274</v>
      </c>
      <c r="C786" s="75" t="s">
        <v>274</v>
      </c>
      <c r="D786" s="76" t="s">
        <v>1242</v>
      </c>
      <c r="E786" s="77">
        <v>10</v>
      </c>
      <c r="F786">
        <v>0</v>
      </c>
      <c r="G786">
        <v>199</v>
      </c>
      <c r="H786">
        <v>21.163655749821288</v>
      </c>
    </row>
    <row r="787" spans="1:8" ht="15" customHeight="1">
      <c r="A787" s="75" t="s">
        <v>2243</v>
      </c>
      <c r="B787" t="s">
        <v>275</v>
      </c>
      <c r="C787" s="75" t="s">
        <v>275</v>
      </c>
      <c r="D787" s="76" t="s">
        <v>1253</v>
      </c>
      <c r="E787" s="77">
        <v>1</v>
      </c>
      <c r="F787">
        <v>0</v>
      </c>
      <c r="G787">
        <v>110</v>
      </c>
      <c r="H787">
        <v>202.90913937455326</v>
      </c>
    </row>
    <row r="788" spans="1:8" ht="15" customHeight="1">
      <c r="A788" s="75" t="s">
        <v>2244</v>
      </c>
      <c r="B788" t="s">
        <v>276</v>
      </c>
      <c r="C788" s="75" t="s">
        <v>276</v>
      </c>
      <c r="D788" s="76" t="s">
        <v>1252</v>
      </c>
      <c r="E788" s="77">
        <v>4.5</v>
      </c>
      <c r="F788">
        <v>0</v>
      </c>
      <c r="G788">
        <v>573</v>
      </c>
      <c r="H788">
        <v>34.475357838927181</v>
      </c>
    </row>
    <row r="789" spans="1:8" ht="15" customHeight="1">
      <c r="A789" s="75" t="s">
        <v>2245</v>
      </c>
      <c r="B789" t="s">
        <v>277</v>
      </c>
      <c r="C789" s="75" t="s">
        <v>277</v>
      </c>
      <c r="D789" s="76" t="s">
        <v>1243</v>
      </c>
      <c r="E789" s="77">
        <v>15</v>
      </c>
      <c r="F789">
        <v>0</v>
      </c>
      <c r="G789">
        <v>96</v>
      </c>
      <c r="H789">
        <v>53.784639990157785</v>
      </c>
    </row>
    <row r="790" spans="1:8" ht="15" customHeight="1">
      <c r="A790" s="75" t="s">
        <v>2246</v>
      </c>
      <c r="B790" t="s">
        <v>278</v>
      </c>
      <c r="C790" s="75" t="s">
        <v>278</v>
      </c>
      <c r="D790" s="76" t="s">
        <v>1244</v>
      </c>
      <c r="E790" s="77">
        <v>9</v>
      </c>
      <c r="F790">
        <v>0</v>
      </c>
      <c r="G790">
        <v>787</v>
      </c>
      <c r="H790">
        <v>33.280021324803386</v>
      </c>
    </row>
    <row r="791" spans="1:8" ht="15" customHeight="1">
      <c r="A791" s="75" t="s">
        <v>2247</v>
      </c>
      <c r="B791" t="s">
        <v>279</v>
      </c>
      <c r="C791" s="75" t="s">
        <v>279</v>
      </c>
      <c r="D791" s="76" t="s">
        <v>1055</v>
      </c>
      <c r="E791" s="77">
        <v>13</v>
      </c>
      <c r="F791">
        <v>0</v>
      </c>
      <c r="G791">
        <v>233</v>
      </c>
      <c r="H791">
        <v>31.380063483655164</v>
      </c>
    </row>
    <row r="792" spans="1:8" ht="15" customHeight="1">
      <c r="A792" s="75" t="s">
        <v>2248</v>
      </c>
      <c r="B792" t="s">
        <v>349</v>
      </c>
      <c r="C792" s="75" t="s">
        <v>349</v>
      </c>
      <c r="D792" s="76" t="s">
        <v>1054</v>
      </c>
      <c r="E792" s="77">
        <v>0</v>
      </c>
      <c r="F792">
        <v>0</v>
      </c>
      <c r="G792">
        <v>280</v>
      </c>
      <c r="H792">
        <v>-100</v>
      </c>
    </row>
    <row r="793" spans="1:8" ht="15" customHeight="1">
      <c r="A793" s="75" t="s">
        <v>2248</v>
      </c>
      <c r="B793" t="s">
        <v>349</v>
      </c>
      <c r="C793" s="75" t="s">
        <v>349</v>
      </c>
      <c r="D793" s="76" t="s">
        <v>1054</v>
      </c>
      <c r="E793" s="77">
        <v>0</v>
      </c>
      <c r="F793">
        <v>0</v>
      </c>
      <c r="G793">
        <v>280</v>
      </c>
      <c r="H793">
        <v>-100</v>
      </c>
    </row>
    <row r="794" spans="1:8" ht="15" customHeight="1">
      <c r="A794" s="75" t="s">
        <v>2248</v>
      </c>
      <c r="B794" t="s">
        <v>349</v>
      </c>
      <c r="C794" s="75" t="s">
        <v>349</v>
      </c>
      <c r="D794" s="76" t="s">
        <v>1054</v>
      </c>
      <c r="E794" s="77">
        <v>0</v>
      </c>
      <c r="F794">
        <v>0</v>
      </c>
      <c r="G794">
        <v>280</v>
      </c>
      <c r="H794">
        <v>-100</v>
      </c>
    </row>
    <row r="795" spans="1:8" ht="15" customHeight="1">
      <c r="A795" s="75" t="s">
        <v>2248</v>
      </c>
      <c r="B795" t="s">
        <v>349</v>
      </c>
      <c r="C795" s="75" t="s">
        <v>349</v>
      </c>
      <c r="D795" s="76" t="s">
        <v>1054</v>
      </c>
      <c r="E795" s="77">
        <v>0</v>
      </c>
      <c r="F795">
        <v>0</v>
      </c>
      <c r="G795">
        <v>280</v>
      </c>
      <c r="H795">
        <v>-100</v>
      </c>
    </row>
    <row r="796" spans="1:8" ht="15" customHeight="1">
      <c r="A796" s="75" t="s">
        <v>2249</v>
      </c>
      <c r="B796" t="s">
        <v>2250</v>
      </c>
      <c r="C796" s="75" t="s">
        <v>2250</v>
      </c>
      <c r="D796" s="76" t="s">
        <v>2523</v>
      </c>
      <c r="E796" s="77">
        <v>130</v>
      </c>
      <c r="F796" t="e">
        <v>#N/A</v>
      </c>
      <c r="G796" t="e">
        <v>#N/A</v>
      </c>
      <c r="H796">
        <v>12.998278949289869</v>
      </c>
    </row>
    <row r="797" spans="1:8" ht="15" customHeight="1">
      <c r="A797" s="75" t="s">
        <v>2251</v>
      </c>
      <c r="B797" t="s">
        <v>2252</v>
      </c>
      <c r="C797" s="75" t="s">
        <v>2252</v>
      </c>
      <c r="D797" s="76" t="s">
        <v>2523</v>
      </c>
      <c r="E797" s="77">
        <v>130</v>
      </c>
      <c r="F797" t="e">
        <v>#N/A</v>
      </c>
      <c r="G797" t="e">
        <v>#N/A</v>
      </c>
      <c r="H797">
        <v>12.998278949289869</v>
      </c>
    </row>
    <row r="798" spans="1:8" ht="15" customHeight="1">
      <c r="A798" s="75" t="s">
        <v>2253</v>
      </c>
      <c r="B798" t="s">
        <v>2254</v>
      </c>
      <c r="C798" s="75" t="s">
        <v>2254</v>
      </c>
      <c r="D798" s="76" t="s">
        <v>2523</v>
      </c>
      <c r="E798" s="77">
        <v>130</v>
      </c>
      <c r="F798" t="e">
        <v>#N/A</v>
      </c>
      <c r="G798" t="e">
        <v>#N/A</v>
      </c>
      <c r="H798">
        <v>12.998278949289869</v>
      </c>
    </row>
    <row r="799" spans="1:8" ht="15" customHeight="1">
      <c r="A799" s="75" t="s">
        <v>2255</v>
      </c>
      <c r="B799" t="s">
        <v>2256</v>
      </c>
      <c r="C799" s="75" t="s">
        <v>2256</v>
      </c>
      <c r="D799" s="76" t="s">
        <v>2523</v>
      </c>
      <c r="E799" s="77">
        <v>130</v>
      </c>
      <c r="F799" t="e">
        <v>#N/A</v>
      </c>
      <c r="G799" t="e">
        <v>#N/A</v>
      </c>
      <c r="H799">
        <v>12.998278949289869</v>
      </c>
    </row>
    <row r="800" spans="1:8" ht="15" customHeight="1">
      <c r="A800" s="75" t="s">
        <v>2257</v>
      </c>
      <c r="B800" t="s">
        <v>2258</v>
      </c>
      <c r="C800" s="75" t="s">
        <v>2258</v>
      </c>
      <c r="D800" s="76" t="s">
        <v>2523</v>
      </c>
      <c r="E800" s="77">
        <v>130</v>
      </c>
      <c r="F800" t="e">
        <v>#N/A</v>
      </c>
      <c r="G800" t="e">
        <v>#N/A</v>
      </c>
      <c r="H800">
        <v>12.998278949289869</v>
      </c>
    </row>
    <row r="801" spans="1:8" ht="15" customHeight="1">
      <c r="A801" s="75" t="s">
        <v>2259</v>
      </c>
      <c r="B801" t="s">
        <v>2260</v>
      </c>
      <c r="C801" s="75" t="s">
        <v>2260</v>
      </c>
      <c r="D801" s="76" t="s">
        <v>2523</v>
      </c>
      <c r="E801" s="77">
        <v>130</v>
      </c>
      <c r="F801" t="e">
        <v>#N/A</v>
      </c>
      <c r="G801" t="e">
        <v>#N/A</v>
      </c>
      <c r="H801">
        <v>12.998278949289869</v>
      </c>
    </row>
    <row r="802" spans="1:8" ht="15" customHeight="1">
      <c r="A802" s="75" t="s">
        <v>2261</v>
      </c>
      <c r="B802" t="s">
        <v>2262</v>
      </c>
      <c r="C802" s="75" t="s">
        <v>2262</v>
      </c>
      <c r="D802" s="76" t="s">
        <v>2524</v>
      </c>
      <c r="E802" s="77">
        <v>99</v>
      </c>
      <c r="F802" t="e">
        <v>#N/A</v>
      </c>
      <c r="G802" t="e">
        <v>#N/A</v>
      </c>
      <c r="H802">
        <v>13.811417929321948</v>
      </c>
    </row>
    <row r="803" spans="1:8" ht="15" customHeight="1">
      <c r="A803" s="75" t="s">
        <v>2263</v>
      </c>
      <c r="B803" t="s">
        <v>2264</v>
      </c>
      <c r="C803" s="75" t="s">
        <v>2264</v>
      </c>
      <c r="D803" s="76" t="s">
        <v>2524</v>
      </c>
      <c r="E803" s="77">
        <v>99</v>
      </c>
      <c r="F803" t="e">
        <v>#N/A</v>
      </c>
      <c r="G803" t="e">
        <v>#N/A</v>
      </c>
      <c r="H803">
        <v>13.811417929321948</v>
      </c>
    </row>
    <row r="804" spans="1:8" ht="15" customHeight="1">
      <c r="A804" s="75" t="s">
        <v>2265</v>
      </c>
      <c r="B804" t="s">
        <v>2266</v>
      </c>
      <c r="C804" s="75" t="s">
        <v>2266</v>
      </c>
      <c r="D804" s="76" t="s">
        <v>2524</v>
      </c>
      <c r="E804" s="77">
        <v>99</v>
      </c>
      <c r="F804" t="e">
        <v>#N/A</v>
      </c>
      <c r="G804" t="e">
        <v>#N/A</v>
      </c>
      <c r="H804">
        <v>13.811417929321948</v>
      </c>
    </row>
    <row r="805" spans="1:8" ht="15" customHeight="1">
      <c r="A805" s="75" t="s">
        <v>2267</v>
      </c>
      <c r="B805" t="s">
        <v>2268</v>
      </c>
      <c r="C805" s="75" t="s">
        <v>2268</v>
      </c>
      <c r="D805" s="76" t="s">
        <v>2524</v>
      </c>
      <c r="E805" s="77">
        <v>99</v>
      </c>
      <c r="F805" t="e">
        <v>#N/A</v>
      </c>
      <c r="G805" t="e">
        <v>#N/A</v>
      </c>
      <c r="H805">
        <v>13.811417929321948</v>
      </c>
    </row>
    <row r="806" spans="1:8" ht="15" customHeight="1">
      <c r="A806" s="75" t="s">
        <v>2269</v>
      </c>
      <c r="B806" t="s">
        <v>2270</v>
      </c>
      <c r="C806" s="75" t="s">
        <v>2270</v>
      </c>
      <c r="D806" s="76" t="s">
        <v>2524</v>
      </c>
      <c r="E806" s="77">
        <v>99</v>
      </c>
      <c r="F806" t="e">
        <v>#N/A</v>
      </c>
      <c r="G806" t="e">
        <v>#N/A</v>
      </c>
      <c r="H806">
        <v>13.811417929321948</v>
      </c>
    </row>
    <row r="807" spans="1:8" ht="15" customHeight="1">
      <c r="A807" s="75" t="s">
        <v>2271</v>
      </c>
      <c r="B807" t="s">
        <v>2272</v>
      </c>
      <c r="C807" s="75" t="s">
        <v>2272</v>
      </c>
      <c r="D807" s="76" t="s">
        <v>2524</v>
      </c>
      <c r="E807" s="77">
        <v>99</v>
      </c>
    </row>
    <row r="808" spans="1:8" ht="15" customHeight="1">
      <c r="A808" s="75" t="s">
        <v>2273</v>
      </c>
      <c r="B808" t="s">
        <v>281</v>
      </c>
      <c r="C808" s="75" t="s">
        <v>281</v>
      </c>
      <c r="D808" s="76" t="s">
        <v>1095</v>
      </c>
      <c r="E808" s="77">
        <v>152</v>
      </c>
    </row>
    <row r="809" spans="1:8" ht="15" customHeight="1">
      <c r="A809" s="75" t="s">
        <v>2274</v>
      </c>
      <c r="B809" t="s">
        <v>282</v>
      </c>
      <c r="C809" s="75" t="s">
        <v>282</v>
      </c>
      <c r="D809" s="76" t="s">
        <v>1094</v>
      </c>
      <c r="E809" s="77">
        <v>162</v>
      </c>
    </row>
    <row r="810" spans="1:8" ht="15" customHeight="1">
      <c r="A810" s="75" t="s">
        <v>2275</v>
      </c>
      <c r="B810" t="s">
        <v>283</v>
      </c>
      <c r="C810" s="75" t="s">
        <v>283</v>
      </c>
      <c r="D810" s="76" t="s">
        <v>1093</v>
      </c>
      <c r="E810" s="77">
        <v>165</v>
      </c>
    </row>
    <row r="811" spans="1:8" ht="15" customHeight="1">
      <c r="A811" s="75" t="s">
        <v>2276</v>
      </c>
      <c r="B811" t="s">
        <v>1178</v>
      </c>
      <c r="C811" s="75" t="s">
        <v>1178</v>
      </c>
      <c r="D811" s="76" t="s">
        <v>2525</v>
      </c>
      <c r="E811" s="77">
        <v>69</v>
      </c>
    </row>
    <row r="812" spans="1:8" ht="15" customHeight="1">
      <c r="A812" s="75" t="s">
        <v>2277</v>
      </c>
      <c r="B812" t="s">
        <v>284</v>
      </c>
      <c r="C812" s="75" t="s">
        <v>284</v>
      </c>
      <c r="D812" s="76" t="s">
        <v>915</v>
      </c>
      <c r="E812" s="77">
        <v>154</v>
      </c>
    </row>
    <row r="813" spans="1:8" ht="15" customHeight="1">
      <c r="A813" s="75" t="s">
        <v>2278</v>
      </c>
      <c r="B813" t="s">
        <v>285</v>
      </c>
      <c r="C813" s="75" t="s">
        <v>285</v>
      </c>
      <c r="D813" s="76" t="s">
        <v>1350</v>
      </c>
      <c r="E813" s="77">
        <v>11</v>
      </c>
    </row>
    <row r="814" spans="1:8" ht="15" customHeight="1">
      <c r="A814" s="75" t="s">
        <v>2279</v>
      </c>
      <c r="B814" t="s">
        <v>1175</v>
      </c>
      <c r="C814" s="75" t="s">
        <v>1175</v>
      </c>
      <c r="D814" s="76" t="s">
        <v>2526</v>
      </c>
      <c r="E814" s="77">
        <v>49</v>
      </c>
    </row>
    <row r="815" spans="1:8" ht="15" customHeight="1">
      <c r="A815" s="75" t="s">
        <v>2280</v>
      </c>
      <c r="B815" t="s">
        <v>603</v>
      </c>
      <c r="C815" s="75" t="s">
        <v>603</v>
      </c>
      <c r="D815" s="76" t="s">
        <v>1227</v>
      </c>
      <c r="E815" s="77">
        <v>39</v>
      </c>
    </row>
    <row r="816" spans="1:8" ht="15" customHeight="1">
      <c r="A816" s="75" t="s">
        <v>2280</v>
      </c>
      <c r="B816" t="s">
        <v>603</v>
      </c>
      <c r="C816" s="75" t="s">
        <v>603</v>
      </c>
      <c r="D816" s="76" t="s">
        <v>1227</v>
      </c>
      <c r="E816" s="77">
        <v>39</v>
      </c>
    </row>
    <row r="817" spans="1:5" ht="15" customHeight="1">
      <c r="A817" s="75" t="s">
        <v>2280</v>
      </c>
      <c r="B817" t="s">
        <v>603</v>
      </c>
      <c r="C817" s="75" t="s">
        <v>603</v>
      </c>
      <c r="D817" s="76" t="s">
        <v>1227</v>
      </c>
      <c r="E817" s="77">
        <v>39</v>
      </c>
    </row>
    <row r="818" spans="1:5" ht="15" customHeight="1">
      <c r="A818" s="75" t="s">
        <v>2281</v>
      </c>
      <c r="B818" t="s">
        <v>604</v>
      </c>
      <c r="C818" s="75" t="s">
        <v>604</v>
      </c>
      <c r="D818" s="76" t="s">
        <v>1228</v>
      </c>
      <c r="E818" s="77">
        <v>39</v>
      </c>
    </row>
    <row r="819" spans="1:5" ht="15" customHeight="1">
      <c r="A819" s="75" t="s">
        <v>2282</v>
      </c>
      <c r="B819" t="s">
        <v>131</v>
      </c>
      <c r="C819" s="75" t="s">
        <v>131</v>
      </c>
      <c r="D819" s="76" t="s">
        <v>950</v>
      </c>
      <c r="E819" s="77">
        <v>3.5</v>
      </c>
    </row>
    <row r="820" spans="1:5" ht="15" customHeight="1">
      <c r="A820" s="75" t="s">
        <v>2283</v>
      </c>
      <c r="B820" t="s">
        <v>133</v>
      </c>
      <c r="C820" s="75" t="s">
        <v>133</v>
      </c>
      <c r="D820" s="76" t="s">
        <v>948</v>
      </c>
      <c r="E820" s="77">
        <v>4</v>
      </c>
    </row>
    <row r="821" spans="1:5" ht="15" customHeight="1">
      <c r="A821" s="75" t="s">
        <v>2295</v>
      </c>
      <c r="B821" t="s">
        <v>2296</v>
      </c>
      <c r="C821" s="75" t="s">
        <v>2296</v>
      </c>
      <c r="D821" s="76" t="s">
        <v>2527</v>
      </c>
      <c r="E821" s="77">
        <v>9</v>
      </c>
    </row>
    <row r="822" spans="1:5" ht="15" customHeight="1">
      <c r="A822" s="75" t="s">
        <v>2297</v>
      </c>
      <c r="B822" t="s">
        <v>2298</v>
      </c>
      <c r="C822" s="75" t="s">
        <v>2298</v>
      </c>
      <c r="D822" s="76" t="s">
        <v>2299</v>
      </c>
      <c r="E822" s="77">
        <v>220</v>
      </c>
    </row>
    <row r="823" spans="1:5" ht="15" customHeight="1">
      <c r="A823" s="75" t="s">
        <v>2300</v>
      </c>
      <c r="B823" t="s">
        <v>2301</v>
      </c>
      <c r="C823" s="75" t="s">
        <v>2301</v>
      </c>
      <c r="D823" s="76" t="s">
        <v>2302</v>
      </c>
      <c r="E823" s="77">
        <v>220</v>
      </c>
    </row>
    <row r="824" spans="1:5" ht="15" customHeight="1">
      <c r="A824" s="75" t="s">
        <v>2303</v>
      </c>
      <c r="B824" t="s">
        <v>2304</v>
      </c>
      <c r="C824" s="75" t="s">
        <v>2304</v>
      </c>
      <c r="D824" s="76" t="s">
        <v>2305</v>
      </c>
      <c r="E824" s="77">
        <v>50</v>
      </c>
    </row>
    <row r="825" spans="1:5" ht="15" customHeight="1">
      <c r="A825" s="75" t="s">
        <v>2306</v>
      </c>
      <c r="B825" t="s">
        <v>2307</v>
      </c>
      <c r="C825" s="75" t="s">
        <v>2307</v>
      </c>
      <c r="D825" s="76" t="s">
        <v>2308</v>
      </c>
      <c r="E825" s="77">
        <v>100</v>
      </c>
    </row>
    <row r="826" spans="1:5" ht="15" customHeight="1">
      <c r="A826" s="75" t="s">
        <v>2309</v>
      </c>
      <c r="B826" t="s">
        <v>2310</v>
      </c>
      <c r="C826" s="75" t="s">
        <v>2310</v>
      </c>
      <c r="D826" s="76" t="s">
        <v>2311</v>
      </c>
      <c r="E826" s="77">
        <v>168</v>
      </c>
    </row>
    <row r="827" spans="1:5" ht="15" customHeight="1">
      <c r="A827" s="75" t="s">
        <v>2312</v>
      </c>
      <c r="B827" t="s">
        <v>2313</v>
      </c>
      <c r="C827" s="75" t="s">
        <v>2313</v>
      </c>
      <c r="D827" s="76" t="s">
        <v>2314</v>
      </c>
      <c r="E827" s="77">
        <v>38</v>
      </c>
    </row>
    <row r="828" spans="1:5" ht="15" customHeight="1">
      <c r="A828" s="75" t="s">
        <v>2315</v>
      </c>
      <c r="B828" t="s">
        <v>2316</v>
      </c>
      <c r="C828" s="75" t="s">
        <v>2316</v>
      </c>
      <c r="D828" s="76" t="s">
        <v>2317</v>
      </c>
      <c r="E828" s="77">
        <v>50</v>
      </c>
    </row>
    <row r="829" spans="1:5" ht="15" customHeight="1">
      <c r="A829" s="75" t="s">
        <v>2315</v>
      </c>
      <c r="B829" t="s">
        <v>2316</v>
      </c>
      <c r="C829" s="75" t="s">
        <v>2316</v>
      </c>
      <c r="D829" s="76" t="s">
        <v>2317</v>
      </c>
      <c r="E829" s="77">
        <v>50</v>
      </c>
    </row>
    <row r="830" spans="1:5" ht="15" customHeight="1">
      <c r="A830" s="75" t="s">
        <v>2318</v>
      </c>
      <c r="B830" t="s">
        <v>2319</v>
      </c>
      <c r="C830" s="75" t="s">
        <v>2319</v>
      </c>
      <c r="D830" s="76" t="s">
        <v>2320</v>
      </c>
      <c r="E830" s="77">
        <v>15</v>
      </c>
    </row>
    <row r="831" spans="1:5" ht="15" customHeight="1">
      <c r="A831" s="75" t="s">
        <v>2321</v>
      </c>
      <c r="B831" t="s">
        <v>2322</v>
      </c>
      <c r="C831" s="75" t="s">
        <v>2322</v>
      </c>
      <c r="D831" s="76" t="s">
        <v>2323</v>
      </c>
      <c r="E831" s="77">
        <v>60</v>
      </c>
    </row>
    <row r="832" spans="1:5" ht="15" customHeight="1">
      <c r="A832" s="75" t="s">
        <v>2324</v>
      </c>
      <c r="B832" t="s">
        <v>2325</v>
      </c>
      <c r="C832" s="75" t="s">
        <v>2325</v>
      </c>
      <c r="D832" s="76" t="s">
        <v>2326</v>
      </c>
      <c r="E832" s="77">
        <v>35</v>
      </c>
    </row>
    <row r="833" spans="1:5" ht="15" customHeight="1">
      <c r="A833" s="75" t="s">
        <v>2327</v>
      </c>
      <c r="B833" t="s">
        <v>2328</v>
      </c>
      <c r="C833" s="75" t="s">
        <v>2328</v>
      </c>
      <c r="D833" s="76" t="s">
        <v>2329</v>
      </c>
      <c r="E833" s="77">
        <v>22</v>
      </c>
    </row>
    <row r="834" spans="1:5" ht="15" customHeight="1">
      <c r="A834" s="75" t="s">
        <v>2330</v>
      </c>
      <c r="B834" t="s">
        <v>2331</v>
      </c>
      <c r="C834" s="75" t="s">
        <v>2331</v>
      </c>
      <c r="D834" s="76" t="s">
        <v>2332</v>
      </c>
      <c r="E834" s="77">
        <v>20</v>
      </c>
    </row>
    <row r="835" spans="1:5" ht="15" customHeight="1">
      <c r="A835" s="75" t="s">
        <v>2333</v>
      </c>
      <c r="B835" t="s">
        <v>2334</v>
      </c>
      <c r="C835" s="75" t="s">
        <v>2334</v>
      </c>
      <c r="D835" s="76" t="s">
        <v>2335</v>
      </c>
      <c r="E835" s="77">
        <v>30</v>
      </c>
    </row>
    <row r="836" spans="1:5" ht="15" customHeight="1">
      <c r="A836" s="75" t="s">
        <v>2336</v>
      </c>
      <c r="B836" t="s">
        <v>2337</v>
      </c>
      <c r="C836" s="75" t="s">
        <v>2337</v>
      </c>
      <c r="D836" s="76" t="s">
        <v>2338</v>
      </c>
      <c r="E836" s="77">
        <v>69</v>
      </c>
    </row>
    <row r="837" spans="1:5" ht="15" customHeight="1">
      <c r="A837" s="75" t="s">
        <v>2339</v>
      </c>
      <c r="B837" t="s">
        <v>2340</v>
      </c>
      <c r="C837" s="75" t="s">
        <v>2340</v>
      </c>
      <c r="D837" s="76" t="s">
        <v>2341</v>
      </c>
      <c r="E837" s="77">
        <v>60</v>
      </c>
    </row>
    <row r="838" spans="1:5" ht="15" customHeight="1">
      <c r="A838" s="75" t="s">
        <v>2342</v>
      </c>
      <c r="B838" t="s">
        <v>2343</v>
      </c>
      <c r="C838" s="75" t="s">
        <v>2343</v>
      </c>
      <c r="D838" s="76" t="s">
        <v>2344</v>
      </c>
      <c r="E838" s="77">
        <v>55</v>
      </c>
    </row>
    <row r="839" spans="1:5" ht="15" customHeight="1">
      <c r="A839" s="75" t="s">
        <v>2345</v>
      </c>
      <c r="B839" t="s">
        <v>2346</v>
      </c>
      <c r="C839" s="75" t="s">
        <v>2346</v>
      </c>
      <c r="D839" s="76" t="s">
        <v>2347</v>
      </c>
      <c r="E839" s="77">
        <v>60</v>
      </c>
    </row>
    <row r="840" spans="1:5" ht="15" customHeight="1">
      <c r="A840" s="75" t="s">
        <v>2348</v>
      </c>
      <c r="B840" t="s">
        <v>2349</v>
      </c>
      <c r="C840" s="75" t="s">
        <v>2349</v>
      </c>
      <c r="D840" s="76" t="s">
        <v>2350</v>
      </c>
      <c r="E840" s="77">
        <v>27</v>
      </c>
    </row>
    <row r="841" spans="1:5" ht="15" customHeight="1">
      <c r="A841" s="75" t="s">
        <v>2351</v>
      </c>
      <c r="B841" t="s">
        <v>2352</v>
      </c>
      <c r="C841" s="75" t="s">
        <v>2352</v>
      </c>
      <c r="D841" s="76" t="s">
        <v>2353</v>
      </c>
      <c r="E841" s="77">
        <v>27</v>
      </c>
    </row>
    <row r="842" spans="1:5" ht="15" customHeight="1">
      <c r="A842" s="75" t="s">
        <v>2354</v>
      </c>
      <c r="B842" t="s">
        <v>2355</v>
      </c>
      <c r="C842" s="75" t="s">
        <v>2355</v>
      </c>
      <c r="D842" s="76" t="s">
        <v>2356</v>
      </c>
      <c r="E842" s="77">
        <v>105</v>
      </c>
    </row>
    <row r="843" spans="1:5" ht="15" customHeight="1">
      <c r="A843" s="75" t="s">
        <v>2357</v>
      </c>
      <c r="B843" t="s">
        <v>2358</v>
      </c>
      <c r="C843" s="75" t="s">
        <v>2358</v>
      </c>
      <c r="D843" s="76" t="s">
        <v>2359</v>
      </c>
      <c r="E843" s="77">
        <v>135</v>
      </c>
    </row>
    <row r="844" spans="1:5" ht="15" customHeight="1">
      <c r="A844" s="75" t="s">
        <v>2360</v>
      </c>
      <c r="B844" t="s">
        <v>2361</v>
      </c>
      <c r="C844" s="75" t="s">
        <v>2361</v>
      </c>
      <c r="D844" s="76" t="s">
        <v>2362</v>
      </c>
      <c r="E844" s="77">
        <v>96</v>
      </c>
    </row>
    <row r="845" spans="1:5" ht="15" customHeight="1">
      <c r="A845" s="75" t="s">
        <v>2363</v>
      </c>
      <c r="B845" t="s">
        <v>2364</v>
      </c>
      <c r="C845" s="75" t="s">
        <v>2364</v>
      </c>
      <c r="D845" s="76" t="s">
        <v>2365</v>
      </c>
      <c r="E845" s="77">
        <v>28</v>
      </c>
    </row>
    <row r="846" spans="1:5" ht="15" customHeight="1">
      <c r="A846" s="75" t="s">
        <v>2366</v>
      </c>
      <c r="B846" t="s">
        <v>2367</v>
      </c>
      <c r="C846" s="75" t="s">
        <v>2367</v>
      </c>
      <c r="D846" s="76" t="s">
        <v>2368</v>
      </c>
      <c r="E846" s="77">
        <v>28</v>
      </c>
    </row>
    <row r="847" spans="1:5" ht="15" customHeight="1">
      <c r="A847" s="75" t="s">
        <v>2369</v>
      </c>
      <c r="B847" t="s">
        <v>2370</v>
      </c>
      <c r="C847" s="75" t="s">
        <v>2370</v>
      </c>
      <c r="D847" s="76" t="s">
        <v>2371</v>
      </c>
      <c r="E847" s="77">
        <v>40</v>
      </c>
    </row>
    <row r="848" spans="1:5" ht="15" customHeight="1">
      <c r="A848" s="75" t="s">
        <v>2372</v>
      </c>
      <c r="B848" t="s">
        <v>2373</v>
      </c>
      <c r="C848" s="75" t="s">
        <v>2373</v>
      </c>
      <c r="D848" s="76" t="s">
        <v>2374</v>
      </c>
      <c r="E848" s="77">
        <v>60</v>
      </c>
    </row>
    <row r="849" spans="1:5" ht="15" customHeight="1">
      <c r="A849" s="75" t="s">
        <v>2118</v>
      </c>
      <c r="B849" t="s">
        <v>227</v>
      </c>
      <c r="C849" s="75" t="s">
        <v>227</v>
      </c>
      <c r="D849" s="76" t="s">
        <v>1347</v>
      </c>
      <c r="E849" s="77">
        <v>9</v>
      </c>
    </row>
    <row r="850" spans="1:5" ht="15" customHeight="1">
      <c r="A850" s="75" t="s">
        <v>2117</v>
      </c>
      <c r="B850" t="s">
        <v>226</v>
      </c>
      <c r="C850" s="75" t="s">
        <v>226</v>
      </c>
      <c r="D850" s="76" t="s">
        <v>1346</v>
      </c>
      <c r="E850" s="77">
        <v>15</v>
      </c>
    </row>
    <row r="851" spans="1:5" ht="15" customHeight="1">
      <c r="A851" s="75" t="s">
        <v>2127</v>
      </c>
      <c r="B851" t="s">
        <v>232</v>
      </c>
      <c r="C851" s="75" t="s">
        <v>232</v>
      </c>
      <c r="D851" s="76" t="s">
        <v>1219</v>
      </c>
      <c r="E851" s="77">
        <v>12</v>
      </c>
    </row>
    <row r="852" spans="1:5" ht="15" customHeight="1">
      <c r="A852" s="75" t="s">
        <v>1602</v>
      </c>
      <c r="B852" t="s">
        <v>68</v>
      </c>
      <c r="C852" s="75" t="s">
        <v>68</v>
      </c>
      <c r="D852" s="76" t="s">
        <v>1309</v>
      </c>
      <c r="E852" s="77">
        <v>9</v>
      </c>
    </row>
    <row r="853" spans="1:5" ht="15" customHeight="1">
      <c r="A853" s="75" t="s">
        <v>2116</v>
      </c>
      <c r="B853" t="s">
        <v>225</v>
      </c>
      <c r="C853" s="75" t="s">
        <v>225</v>
      </c>
      <c r="D853" s="76" t="s">
        <v>1222</v>
      </c>
      <c r="E853" s="77">
        <v>19</v>
      </c>
    </row>
    <row r="854" spans="1:5" ht="15" customHeight="1">
      <c r="A854" s="75" t="s">
        <v>1411</v>
      </c>
      <c r="B854" t="s">
        <v>1332</v>
      </c>
      <c r="C854" s="75" t="s">
        <v>1332</v>
      </c>
      <c r="D854" s="76" t="s">
        <v>1412</v>
      </c>
      <c r="E854" s="77">
        <v>49</v>
      </c>
    </row>
    <row r="855" spans="1:5" ht="15" customHeight="1">
      <c r="A855" s="75" t="s">
        <v>2375</v>
      </c>
      <c r="B855" t="s">
        <v>2376</v>
      </c>
      <c r="C855" s="75" t="s">
        <v>2376</v>
      </c>
      <c r="D855" s="76" t="s">
        <v>2377</v>
      </c>
      <c r="E855" s="77">
        <v>20</v>
      </c>
    </row>
    <row r="856" spans="1:5" ht="15" customHeight="1">
      <c r="A856" s="75" t="s">
        <v>2378</v>
      </c>
      <c r="B856" t="s">
        <v>2379</v>
      </c>
      <c r="C856" s="75" t="s">
        <v>2379</v>
      </c>
      <c r="D856" s="76" t="s">
        <v>2380</v>
      </c>
      <c r="E856" s="77">
        <v>20</v>
      </c>
    </row>
    <row r="857" spans="1:5" ht="15" customHeight="1">
      <c r="A857" s="75" t="s">
        <v>2327</v>
      </c>
      <c r="B857" t="s">
        <v>2328</v>
      </c>
      <c r="C857" s="75" t="s">
        <v>2328</v>
      </c>
      <c r="D857" s="76" t="s">
        <v>2329</v>
      </c>
      <c r="E857" s="77">
        <v>22</v>
      </c>
    </row>
    <row r="858" spans="1:5" ht="15" customHeight="1">
      <c r="A858" s="75" t="s">
        <v>2381</v>
      </c>
      <c r="B858" t="s">
        <v>2382</v>
      </c>
      <c r="C858" s="75" t="s">
        <v>2382</v>
      </c>
      <c r="D858" s="76" t="s">
        <v>2383</v>
      </c>
      <c r="E858" s="77">
        <v>49</v>
      </c>
    </row>
    <row r="859" spans="1:5" ht="15" customHeight="1">
      <c r="A859" s="75" t="s">
        <v>2384</v>
      </c>
      <c r="B859" t="s">
        <v>2385</v>
      </c>
      <c r="C859" s="75" t="s">
        <v>2385</v>
      </c>
      <c r="D859" s="76" t="s">
        <v>2386</v>
      </c>
      <c r="E859" s="77">
        <v>25</v>
      </c>
    </row>
    <row r="860" spans="1:5" ht="15" customHeight="1">
      <c r="A860" s="75" t="s">
        <v>2387</v>
      </c>
      <c r="B860" t="s">
        <v>2388</v>
      </c>
      <c r="C860" s="75" t="s">
        <v>2388</v>
      </c>
      <c r="D860" s="76" t="s">
        <v>2389</v>
      </c>
      <c r="E860" s="77">
        <v>27</v>
      </c>
    </row>
    <row r="861" spans="1:5" ht="15" customHeight="1">
      <c r="A861" s="75" t="s">
        <v>2390</v>
      </c>
      <c r="B861" t="s">
        <v>2391</v>
      </c>
      <c r="C861" s="75" t="s">
        <v>2391</v>
      </c>
      <c r="D861" s="76" t="s">
        <v>2392</v>
      </c>
      <c r="E861" s="77">
        <v>35</v>
      </c>
    </row>
    <row r="862" spans="1:5" ht="15" customHeight="1">
      <c r="A862" s="75" t="s">
        <v>2393</v>
      </c>
      <c r="B862" t="s">
        <v>2394</v>
      </c>
      <c r="C862" s="75" t="s">
        <v>2394</v>
      </c>
      <c r="D862" s="76" t="s">
        <v>2395</v>
      </c>
      <c r="E862" s="77">
        <v>25</v>
      </c>
    </row>
    <row r="863" spans="1:5" ht="15" customHeight="1">
      <c r="A863" s="75" t="s">
        <v>2396</v>
      </c>
      <c r="B863" t="s">
        <v>2397</v>
      </c>
      <c r="C863" s="75" t="s">
        <v>2397</v>
      </c>
      <c r="D863" s="76" t="s">
        <v>2398</v>
      </c>
      <c r="E863" s="77">
        <v>20</v>
      </c>
    </row>
    <row r="864" spans="1:5" ht="15" customHeight="1">
      <c r="A864" s="75" t="s">
        <v>2399</v>
      </c>
      <c r="B864" t="s">
        <v>2400</v>
      </c>
      <c r="C864" s="75" t="s">
        <v>2400</v>
      </c>
      <c r="D864" s="76" t="s">
        <v>2401</v>
      </c>
      <c r="E864" s="77">
        <v>23</v>
      </c>
    </row>
    <row r="865" spans="1:5" ht="15" customHeight="1">
      <c r="A865" s="75" t="s">
        <v>2402</v>
      </c>
      <c r="B865" t="s">
        <v>2403</v>
      </c>
      <c r="C865" s="75" t="s">
        <v>2403</v>
      </c>
      <c r="D865" s="76" t="s">
        <v>2404</v>
      </c>
      <c r="E865" s="77">
        <v>40</v>
      </c>
    </row>
    <row r="866" spans="1:5" ht="15" customHeight="1">
      <c r="A866" s="75" t="s">
        <v>2405</v>
      </c>
      <c r="B866" t="s">
        <v>2406</v>
      </c>
      <c r="C866" s="75" t="s">
        <v>2406</v>
      </c>
      <c r="D866" s="76" t="s">
        <v>2407</v>
      </c>
      <c r="E866" s="77">
        <v>30</v>
      </c>
    </row>
    <row r="867" spans="1:5" ht="15" customHeight="1">
      <c r="A867" s="75" t="s">
        <v>2408</v>
      </c>
      <c r="B867" t="s">
        <v>2409</v>
      </c>
      <c r="C867" s="75" t="s">
        <v>2409</v>
      </c>
      <c r="D867" s="76" t="s">
        <v>2410</v>
      </c>
      <c r="E867" s="77">
        <v>17</v>
      </c>
    </row>
    <row r="868" spans="1:5" ht="15" customHeight="1">
      <c r="A868" s="75" t="s">
        <v>2422</v>
      </c>
      <c r="B868" t="s">
        <v>2412</v>
      </c>
      <c r="C868" s="75" t="s">
        <v>2412</v>
      </c>
      <c r="D868" s="76" t="s">
        <v>2413</v>
      </c>
      <c r="E868" s="77">
        <v>8</v>
      </c>
    </row>
    <row r="869" spans="1:5" ht="15" customHeight="1">
      <c r="A869" s="75" t="s">
        <v>2423</v>
      </c>
      <c r="B869" t="s">
        <v>2414</v>
      </c>
      <c r="C869" s="75" t="s">
        <v>2414</v>
      </c>
      <c r="D869" s="76" t="s">
        <v>2415</v>
      </c>
      <c r="E869" s="77">
        <v>215</v>
      </c>
    </row>
    <row r="870" spans="1:5" ht="15" customHeight="1">
      <c r="A870" s="75" t="s">
        <v>2424</v>
      </c>
      <c r="B870" t="s">
        <v>2416</v>
      </c>
      <c r="C870" s="75" t="s">
        <v>2416</v>
      </c>
      <c r="D870" s="76" t="s">
        <v>2417</v>
      </c>
      <c r="E870" s="77">
        <v>220</v>
      </c>
    </row>
    <row r="871" spans="1:5" ht="15" customHeight="1">
      <c r="A871" s="75" t="s">
        <v>2425</v>
      </c>
      <c r="B871" t="s">
        <v>2418</v>
      </c>
      <c r="C871" s="75" t="s">
        <v>2418</v>
      </c>
      <c r="D871" s="76" t="s">
        <v>2419</v>
      </c>
      <c r="E871" s="77">
        <v>145</v>
      </c>
    </row>
    <row r="872" spans="1:5" ht="15" customHeight="1">
      <c r="A872" s="75" t="s">
        <v>2426</v>
      </c>
      <c r="B872" t="s">
        <v>2420</v>
      </c>
      <c r="C872" s="75" t="s">
        <v>2420</v>
      </c>
      <c r="D872" s="76" t="s">
        <v>2421</v>
      </c>
      <c r="E872" s="77">
        <v>280</v>
      </c>
    </row>
    <row r="873" spans="1:5" ht="15" customHeight="1">
      <c r="A873" s="75" t="s">
        <v>2530</v>
      </c>
      <c r="B873" t="s">
        <v>2528</v>
      </c>
      <c r="C873" s="75" t="s">
        <v>2528</v>
      </c>
      <c r="D873" s="76" t="s">
        <v>2529</v>
      </c>
      <c r="E873" s="77">
        <v>740</v>
      </c>
    </row>
    <row r="874" spans="1:5" ht="15" customHeight="1">
      <c r="A874" s="75" t="s">
        <v>2551</v>
      </c>
      <c r="B874" t="s">
        <v>2531</v>
      </c>
      <c r="C874" s="75" t="s">
        <v>2531</v>
      </c>
      <c r="D874" s="76" t="s">
        <v>2532</v>
      </c>
      <c r="E874" s="77">
        <v>200</v>
      </c>
    </row>
    <row r="875" spans="1:5" ht="15" customHeight="1">
      <c r="A875" s="75" t="s">
        <v>2552</v>
      </c>
      <c r="B875" t="s">
        <v>2533</v>
      </c>
      <c r="C875" s="75" t="s">
        <v>2533</v>
      </c>
      <c r="D875" s="76" t="s">
        <v>2534</v>
      </c>
      <c r="E875" s="77">
        <v>88</v>
      </c>
    </row>
    <row r="876" spans="1:5" ht="15" customHeight="1">
      <c r="A876" s="75" t="s">
        <v>2553</v>
      </c>
      <c r="B876" t="s">
        <v>2535</v>
      </c>
      <c r="C876" s="75" t="s">
        <v>2535</v>
      </c>
      <c r="D876" s="76" t="s">
        <v>2536</v>
      </c>
      <c r="E876" s="77">
        <v>88</v>
      </c>
    </row>
    <row r="877" spans="1:5" ht="15" customHeight="1">
      <c r="A877" s="75" t="s">
        <v>2554</v>
      </c>
      <c r="B877" t="s">
        <v>2537</v>
      </c>
      <c r="C877" s="75" t="s">
        <v>2537</v>
      </c>
      <c r="D877" s="76" t="s">
        <v>2538</v>
      </c>
      <c r="E877" s="77">
        <v>110</v>
      </c>
    </row>
    <row r="878" spans="1:5" ht="15" customHeight="1">
      <c r="A878" s="75" t="s">
        <v>2555</v>
      </c>
      <c r="B878" t="s">
        <v>2539</v>
      </c>
      <c r="C878" s="75" t="s">
        <v>2539</v>
      </c>
      <c r="D878" s="76" t="s">
        <v>2540</v>
      </c>
      <c r="E878" s="77">
        <v>58</v>
      </c>
    </row>
    <row r="879" spans="1:5" ht="15" customHeight="1">
      <c r="A879" s="75" t="s">
        <v>2556</v>
      </c>
      <c r="B879" t="s">
        <v>2541</v>
      </c>
      <c r="C879" s="75" t="s">
        <v>2541</v>
      </c>
      <c r="D879" s="76" t="s">
        <v>2542</v>
      </c>
      <c r="E879" s="77">
        <v>45</v>
      </c>
    </row>
    <row r="880" spans="1:5" ht="15" customHeight="1">
      <c r="A880" s="75" t="s">
        <v>2557</v>
      </c>
      <c r="B880" t="s">
        <v>2543</v>
      </c>
      <c r="C880" s="75" t="s">
        <v>2543</v>
      </c>
      <c r="D880" s="76" t="s">
        <v>2544</v>
      </c>
      <c r="E880" s="77">
        <v>185</v>
      </c>
    </row>
    <row r="881" spans="1:5" ht="15" customHeight="1">
      <c r="A881" s="75" t="s">
        <v>2558</v>
      </c>
      <c r="B881" t="s">
        <v>2545</v>
      </c>
      <c r="C881" s="75" t="s">
        <v>2545</v>
      </c>
      <c r="D881" s="76" t="s">
        <v>2546</v>
      </c>
      <c r="E881" s="77">
        <v>15</v>
      </c>
    </row>
    <row r="882" spans="1:5" ht="15" customHeight="1">
      <c r="A882" s="75" t="s">
        <v>2559</v>
      </c>
      <c r="B882" t="s">
        <v>2547</v>
      </c>
      <c r="C882" s="75" t="s">
        <v>2547</v>
      </c>
      <c r="D882" s="76" t="s">
        <v>2548</v>
      </c>
      <c r="E882" s="77">
        <v>22</v>
      </c>
    </row>
    <row r="883" spans="1:5" ht="15" customHeight="1">
      <c r="A883" s="75" t="s">
        <v>2560</v>
      </c>
      <c r="B883" t="s">
        <v>2549</v>
      </c>
      <c r="C883" s="75" t="s">
        <v>2549</v>
      </c>
      <c r="D883" s="76" t="s">
        <v>2550</v>
      </c>
      <c r="E883" s="77">
        <v>3</v>
      </c>
    </row>
  </sheetData>
  <sheetProtection algorithmName="SHA-512" hashValue="Ar2GcWKvdflhqZdiOtr48q/uITEjoGifBRYBhSD+6+Xt1Hhy7JaIyLX3QcJkXikcNAKGr1nHkmDVKo4tZ2K9uQ==" saltValue="FozmfwKheO0PwzjvfiWGtQ==" spinCount="100000" sheet="1" objects="1" scenarios="1"/>
  <mergeCells count="244">
    <mergeCell ref="M1:V8"/>
    <mergeCell ref="AO61:AP61"/>
    <mergeCell ref="BO19:BO28"/>
    <mergeCell ref="BP19:BP28"/>
    <mergeCell ref="BQ19:BQ28"/>
    <mergeCell ref="AZ19:AZ28"/>
    <mergeCell ref="BA19:BA28"/>
    <mergeCell ref="BB19:BB28"/>
    <mergeCell ref="AX19:AX28"/>
    <mergeCell ref="M19:O19"/>
    <mergeCell ref="P19:T19"/>
    <mergeCell ref="V19:W19"/>
    <mergeCell ref="X19:AB19"/>
    <mergeCell ref="AD19:AJ19"/>
    <mergeCell ref="N27:O28"/>
    <mergeCell ref="P27:Y28"/>
    <mergeCell ref="Z27:AA28"/>
    <mergeCell ref="AB27:AB28"/>
    <mergeCell ref="AY19:AY28"/>
    <mergeCell ref="X24:AB24"/>
    <mergeCell ref="AD24:AJ24"/>
    <mergeCell ref="AW19:AW28"/>
    <mergeCell ref="M18:O18"/>
    <mergeCell ref="P18:T18"/>
    <mergeCell ref="U18:W18"/>
    <mergeCell ref="X18:AB18"/>
    <mergeCell ref="AD18:AJ18"/>
    <mergeCell ref="N35:O35"/>
    <mergeCell ref="M25:P25"/>
    <mergeCell ref="R25:W25"/>
    <mergeCell ref="X25:AB25"/>
    <mergeCell ref="AF27:AF28"/>
    <mergeCell ref="AE27:AE28"/>
    <mergeCell ref="P29:Y29"/>
    <mergeCell ref="Z29:AA29"/>
    <mergeCell ref="AI29:AJ29"/>
    <mergeCell ref="AG27:AH28"/>
    <mergeCell ref="AG29:AH29"/>
    <mergeCell ref="AG34:AH34"/>
    <mergeCell ref="AG35:AH35"/>
    <mergeCell ref="AH8:AJ8"/>
    <mergeCell ref="M9:AJ9"/>
    <mergeCell ref="M10:AJ13"/>
    <mergeCell ref="M14:W14"/>
    <mergeCell ref="X14:AJ14"/>
    <mergeCell ref="AC27:AC28"/>
    <mergeCell ref="AD27:AD28"/>
    <mergeCell ref="AI27:AJ28"/>
    <mergeCell ref="M20:P20"/>
    <mergeCell ref="R20:W20"/>
    <mergeCell ref="X20:AJ20"/>
    <mergeCell ref="M21:P21"/>
    <mergeCell ref="R21:W21"/>
    <mergeCell ref="X21:AJ21"/>
    <mergeCell ref="M22:P22"/>
    <mergeCell ref="R22:W22"/>
    <mergeCell ref="X22:AJ22"/>
    <mergeCell ref="M23:P23"/>
    <mergeCell ref="R23:W23"/>
    <mergeCell ref="X23:AJ23"/>
    <mergeCell ref="M24:P24"/>
    <mergeCell ref="R24:W24"/>
    <mergeCell ref="M27:M28"/>
    <mergeCell ref="AD25:AJ25"/>
    <mergeCell ref="W1:Z2"/>
    <mergeCell ref="AB1:AD2"/>
    <mergeCell ref="AE1:AE2"/>
    <mergeCell ref="AG1:AJ2"/>
    <mergeCell ref="W3:Y4"/>
    <mergeCell ref="Z3:Z6"/>
    <mergeCell ref="W5:Y6"/>
    <mergeCell ref="AA4:AJ4"/>
    <mergeCell ref="AA3:AJ3"/>
    <mergeCell ref="AF5:AJ7"/>
    <mergeCell ref="AA5:AC7"/>
    <mergeCell ref="AD5:AE7"/>
    <mergeCell ref="M15:W15"/>
    <mergeCell ref="X15:AJ15"/>
    <mergeCell ref="M16:T16"/>
    <mergeCell ref="U16:W16"/>
    <mergeCell ref="X16:AJ16"/>
    <mergeCell ref="M17:T17"/>
    <mergeCell ref="V17:W17"/>
    <mergeCell ref="AI32:AJ32"/>
    <mergeCell ref="P33:Y33"/>
    <mergeCell ref="Z33:AA33"/>
    <mergeCell ref="AI33:AJ33"/>
    <mergeCell ref="P30:Y30"/>
    <mergeCell ref="Z30:AA30"/>
    <mergeCell ref="AI30:AJ30"/>
    <mergeCell ref="P31:Y31"/>
    <mergeCell ref="Z31:AA31"/>
    <mergeCell ref="AI31:AJ31"/>
    <mergeCell ref="P32:Y32"/>
    <mergeCell ref="Z32:AA32"/>
    <mergeCell ref="AG30:AH30"/>
    <mergeCell ref="AG31:AH31"/>
    <mergeCell ref="AG32:AH32"/>
    <mergeCell ref="AG33:AH33"/>
    <mergeCell ref="X17:AJ17"/>
    <mergeCell ref="AG36:AH36"/>
    <mergeCell ref="AI36:AJ36"/>
    <mergeCell ref="P37:Y37"/>
    <mergeCell ref="Z37:AA37"/>
    <mergeCell ref="AI37:AJ37"/>
    <mergeCell ref="P34:Y34"/>
    <mergeCell ref="Z34:AA34"/>
    <mergeCell ref="AI34:AJ34"/>
    <mergeCell ref="P35:Y35"/>
    <mergeCell ref="Z35:AA35"/>
    <mergeCell ref="AI35:AJ35"/>
    <mergeCell ref="AG37:AH37"/>
    <mergeCell ref="P36:Y36"/>
    <mergeCell ref="Z36:AA36"/>
    <mergeCell ref="P38:Y38"/>
    <mergeCell ref="Z38:AA38"/>
    <mergeCell ref="AI38:AJ38"/>
    <mergeCell ref="P39:Y39"/>
    <mergeCell ref="Z39:AA39"/>
    <mergeCell ref="AI39:AJ39"/>
    <mergeCell ref="AG38:AH38"/>
    <mergeCell ref="AG39:AH39"/>
    <mergeCell ref="AG40:AH40"/>
    <mergeCell ref="Z40:AA40"/>
    <mergeCell ref="Z43:AA43"/>
    <mergeCell ref="AI43:AJ43"/>
    <mergeCell ref="AG42:AH42"/>
    <mergeCell ref="AG43:AH43"/>
    <mergeCell ref="AG44:AH44"/>
    <mergeCell ref="AG45:AH45"/>
    <mergeCell ref="AI40:AJ40"/>
    <mergeCell ref="P41:Y41"/>
    <mergeCell ref="Z41:AA41"/>
    <mergeCell ref="AI41:AJ41"/>
    <mergeCell ref="AG41:AH41"/>
    <mergeCell ref="P44:Y44"/>
    <mergeCell ref="Z44:AA44"/>
    <mergeCell ref="P45:Y45"/>
    <mergeCell ref="Z45:AA45"/>
    <mergeCell ref="P42:Y42"/>
    <mergeCell ref="Z42:AA42"/>
    <mergeCell ref="P43:Y43"/>
    <mergeCell ref="AI48:AJ48"/>
    <mergeCell ref="N49:O49"/>
    <mergeCell ref="P49:Y49"/>
    <mergeCell ref="Z49:AA49"/>
    <mergeCell ref="AI49:AJ49"/>
    <mergeCell ref="P46:Y46"/>
    <mergeCell ref="Z46:AA46"/>
    <mergeCell ref="AI46:AJ46"/>
    <mergeCell ref="P47:Y47"/>
    <mergeCell ref="Z47:AA47"/>
    <mergeCell ref="AI47:AJ47"/>
    <mergeCell ref="AG46:AH46"/>
    <mergeCell ref="AG47:AH47"/>
    <mergeCell ref="AG48:AH48"/>
    <mergeCell ref="AG49:AH49"/>
    <mergeCell ref="N48:O48"/>
    <mergeCell ref="P48:Y48"/>
    <mergeCell ref="Z48:AA48"/>
    <mergeCell ref="Z56:AA56"/>
    <mergeCell ref="AI50:AJ50"/>
    <mergeCell ref="N51:O51"/>
    <mergeCell ref="P51:Y51"/>
    <mergeCell ref="Z51:AA51"/>
    <mergeCell ref="AI51:AJ51"/>
    <mergeCell ref="AG50:AH50"/>
    <mergeCell ref="AG51:AH51"/>
    <mergeCell ref="AG52:AH52"/>
    <mergeCell ref="AG53:AH53"/>
    <mergeCell ref="N50:O50"/>
    <mergeCell ref="P50:Y50"/>
    <mergeCell ref="Z50:AA50"/>
    <mergeCell ref="W62:X62"/>
    <mergeCell ref="AD60:AG61"/>
    <mergeCell ref="AG54:AH54"/>
    <mergeCell ref="AG55:AH55"/>
    <mergeCell ref="AG56:AH56"/>
    <mergeCell ref="N56:O56"/>
    <mergeCell ref="P56:Y56"/>
    <mergeCell ref="AI56:AJ56"/>
    <mergeCell ref="AI52:AJ52"/>
    <mergeCell ref="N53:O53"/>
    <mergeCell ref="P53:Y53"/>
    <mergeCell ref="Z53:AA53"/>
    <mergeCell ref="AI53:AJ53"/>
    <mergeCell ref="N54:O54"/>
    <mergeCell ref="P54:Y54"/>
    <mergeCell ref="Z54:AA54"/>
    <mergeCell ref="AI54:AJ54"/>
    <mergeCell ref="N55:O55"/>
    <mergeCell ref="P55:Y55"/>
    <mergeCell ref="Z55:AA55"/>
    <mergeCell ref="AI55:AJ55"/>
    <mergeCell ref="N52:O52"/>
    <mergeCell ref="P52:Y52"/>
    <mergeCell ref="Z52:AA52"/>
    <mergeCell ref="M57:M59"/>
    <mergeCell ref="N57:N59"/>
    <mergeCell ref="O57:AB59"/>
    <mergeCell ref="AC57:AC61"/>
    <mergeCell ref="AD57:AH57"/>
    <mergeCell ref="AI57:AJ57"/>
    <mergeCell ref="P60:Q60"/>
    <mergeCell ref="R60:T60"/>
    <mergeCell ref="W60:X60"/>
    <mergeCell ref="Y60:Z60"/>
    <mergeCell ref="AA60:AB60"/>
    <mergeCell ref="AD58:AH58"/>
    <mergeCell ref="AI58:AJ58"/>
    <mergeCell ref="AD59:AG59"/>
    <mergeCell ref="AH60:AJ61"/>
    <mergeCell ref="AH59:AJ59"/>
    <mergeCell ref="M61:O61"/>
    <mergeCell ref="P61:Q61"/>
    <mergeCell ref="S61:T61"/>
    <mergeCell ref="U61:V61"/>
    <mergeCell ref="W61:X61"/>
    <mergeCell ref="AA61:AB61"/>
    <mergeCell ref="M60:O60"/>
    <mergeCell ref="BR19:BR28"/>
    <mergeCell ref="AK10:BB18"/>
    <mergeCell ref="N44:O44"/>
    <mergeCell ref="N45:O45"/>
    <mergeCell ref="N46:O46"/>
    <mergeCell ref="N47:O47"/>
    <mergeCell ref="N38:O38"/>
    <mergeCell ref="N39:O39"/>
    <mergeCell ref="N40:O40"/>
    <mergeCell ref="N41:O41"/>
    <mergeCell ref="N42:O42"/>
    <mergeCell ref="N43:O43"/>
    <mergeCell ref="N36:O36"/>
    <mergeCell ref="N29:O29"/>
    <mergeCell ref="N30:O30"/>
    <mergeCell ref="N31:O31"/>
    <mergeCell ref="N32:O32"/>
    <mergeCell ref="N33:O33"/>
    <mergeCell ref="N34:O34"/>
    <mergeCell ref="P40:Y40"/>
    <mergeCell ref="N37:O37"/>
    <mergeCell ref="AI44:AJ44"/>
    <mergeCell ref="AI45:AJ45"/>
    <mergeCell ref="AI42:AJ42"/>
  </mergeCells>
  <phoneticPr fontId="23" type="noConversion"/>
  <conditionalFormatting sqref="BH29:BH56">
    <cfRule type="cellIs" dxfId="10" priority="1" operator="between">
      <formula>60.0001</formula>
      <formula>100</formula>
    </cfRule>
    <cfRule type="cellIs" dxfId="9" priority="2" operator="between">
      <formula>55.0001</formula>
      <formula>60</formula>
    </cfRule>
    <cfRule type="cellIs" dxfId="8" priority="3" operator="between">
      <formula>52.0001</formula>
      <formula>55</formula>
    </cfRule>
    <cfRule type="cellIs" dxfId="7" priority="4" operator="between">
      <formula>50.0001</formula>
      <formula>52</formula>
    </cfRule>
    <cfRule type="cellIs" dxfId="6" priority="5" operator="between">
      <formula>49.0001</formula>
      <formula>50</formula>
    </cfRule>
    <cfRule type="cellIs" dxfId="5" priority="6" operator="between">
      <formula>48.00001</formula>
      <formula>49</formula>
    </cfRule>
    <cfRule type="cellIs" dxfId="4" priority="7" operator="between">
      <formula>47.00001</formula>
      <formula>48</formula>
    </cfRule>
    <cfRule type="cellIs" dxfId="3" priority="8" operator="between">
      <formula>45.00001</formula>
      <formula>47</formula>
    </cfRule>
    <cfRule type="cellIs" dxfId="2" priority="9" operator="between">
      <formula>40.00001</formula>
      <formula>45</formula>
    </cfRule>
    <cfRule type="cellIs" dxfId="1" priority="10" operator="between">
      <formula>35.0001</formula>
      <formula>40</formula>
    </cfRule>
    <cfRule type="cellIs" dxfId="0" priority="11" operator="between">
      <formula>0</formula>
      <formula>35</formula>
    </cfRule>
  </conditionalFormatting>
  <dataValidations count="2">
    <dataValidation type="list" showInputMessage="1" showErrorMessage="1" sqref="AF29:AF56" xr:uid="{00000000-0002-0000-0000-000000000000}">
      <formula1>$BC$1:$BC$30</formula1>
    </dataValidation>
    <dataValidation type="list" allowBlank="1" showInputMessage="1" showErrorMessage="1" sqref="AK1" xr:uid="{00000000-0002-0000-0000-000001000000}">
      <formula1>$AV$58:$AV$59</formula1>
    </dataValidation>
  </dataValidations>
  <pageMargins left="0.19685039370078741" right="0" top="0" bottom="0" header="0.31496062992125984" footer="0.31496062992125984"/>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workbookViewId="0">
      <selection activeCell="B2" sqref="B2"/>
    </sheetView>
  </sheetViews>
  <sheetFormatPr defaultRowHeight="15"/>
  <cols>
    <col min="1" max="1" width="13.140625" bestFit="1" customWidth="1"/>
    <col min="2" max="2" width="31.42578125" customWidth="1"/>
    <col min="3" max="3" width="12" customWidth="1"/>
    <col min="4" max="4" width="13.42578125" customWidth="1"/>
    <col min="5" max="5" width="11.85546875" customWidth="1"/>
    <col min="11" max="11" width="11.5703125" bestFit="1" customWidth="1"/>
  </cols>
  <sheetData>
    <row r="1" spans="1:11" ht="15.75" thickBot="1">
      <c r="A1" s="18" t="s">
        <v>3</v>
      </c>
      <c r="B1" s="18" t="s">
        <v>4</v>
      </c>
      <c r="C1" s="19" t="s">
        <v>440</v>
      </c>
      <c r="D1" s="19" t="s">
        <v>459</v>
      </c>
      <c r="E1" s="20" t="s">
        <v>2289</v>
      </c>
      <c r="F1" s="18" t="s">
        <v>460</v>
      </c>
      <c r="G1" s="18" t="s">
        <v>461</v>
      </c>
      <c r="H1" s="19" t="s">
        <v>594</v>
      </c>
      <c r="I1" s="20" t="s">
        <v>5</v>
      </c>
      <c r="J1" s="18" t="s">
        <v>451</v>
      </c>
      <c r="K1" s="20" t="s">
        <v>462</v>
      </c>
    </row>
    <row r="2" spans="1:11">
      <c r="A2" t="str">
        <f>+Commissione!BL29</f>
        <v>DREAM60SI</v>
      </c>
      <c r="B2" t="str">
        <f>+Commissione!P29</f>
        <v>Mobile Dream 60 Sospeso 2 Ante Bianco Signal C/Specchio Senza Luce 60X80 + Lavabo  DREAM60SI</v>
      </c>
      <c r="C2">
        <f>+Commissione!M29</f>
        <v>1</v>
      </c>
      <c r="E2" s="22">
        <f>+Commissione!Z29</f>
        <v>209</v>
      </c>
      <c r="G2">
        <f>+Commissione!AY29</f>
        <v>0</v>
      </c>
      <c r="I2" s="45">
        <f>+Commissione!AV29</f>
        <v>0</v>
      </c>
      <c r="J2" s="21" t="s">
        <v>463</v>
      </c>
      <c r="K2" s="22">
        <f>+Commissione!AI29</f>
        <v>209</v>
      </c>
    </row>
    <row r="3" spans="1:11">
      <c r="A3" t="str">
        <f>+Commissione!BL30</f>
        <v>P-A</v>
      </c>
      <c r="B3" t="str">
        <f>+Commissione!P30</f>
        <v>Inerisci il Codice</v>
      </c>
      <c r="C3">
        <f>+Commissione!M30</f>
        <v>1</v>
      </c>
      <c r="E3" s="22">
        <f>+Commissione!Z30</f>
        <v>0</v>
      </c>
      <c r="G3" t="e">
        <f>+Commissione!AY30</f>
        <v>#DIV/0!</v>
      </c>
      <c r="I3" s="45">
        <f>+Commissione!AV30</f>
        <v>0</v>
      </c>
      <c r="J3" s="21"/>
      <c r="K3" s="22">
        <f>+Commissione!AI30</f>
        <v>0</v>
      </c>
    </row>
    <row r="4" spans="1:11">
      <c r="A4" t="str">
        <f>+Commissione!BL31</f>
        <v>P-A</v>
      </c>
      <c r="B4" t="str">
        <f>+Commissione!P31</f>
        <v>Inerisci il Codice</v>
      </c>
      <c r="C4">
        <f>+Commissione!M31</f>
        <v>1</v>
      </c>
      <c r="E4" s="22">
        <f>+Commissione!Z31</f>
        <v>0</v>
      </c>
      <c r="G4" t="e">
        <f>+Commissione!AY31</f>
        <v>#DIV/0!</v>
      </c>
      <c r="I4" s="45">
        <f>+Commissione!AV31</f>
        <v>0</v>
      </c>
      <c r="J4" s="21"/>
      <c r="K4" s="22">
        <f>+Commissione!AI31</f>
        <v>0</v>
      </c>
    </row>
    <row r="5" spans="1:11">
      <c r="A5" t="str">
        <f>+Commissione!BL32</f>
        <v>P-A</v>
      </c>
      <c r="B5" t="str">
        <f>+Commissione!P32</f>
        <v>Inerisci il Codice</v>
      </c>
      <c r="C5">
        <f>+Commissione!M32</f>
        <v>1</v>
      </c>
      <c r="E5" s="22">
        <f>+Commissione!Z32</f>
        <v>0</v>
      </c>
      <c r="G5" t="e">
        <f>+Commissione!AY32</f>
        <v>#DIV/0!</v>
      </c>
      <c r="I5" s="45">
        <f>+Commissione!AV32</f>
        <v>0</v>
      </c>
      <c r="J5" s="21"/>
      <c r="K5" s="22">
        <f>+Commissione!AI32</f>
        <v>0</v>
      </c>
    </row>
    <row r="6" spans="1:11">
      <c r="A6" t="str">
        <f>+Commissione!BL33</f>
        <v>P-A</v>
      </c>
      <c r="B6" t="str">
        <f>+Commissione!P33</f>
        <v>Inerisci il Codice</v>
      </c>
      <c r="C6">
        <f>+Commissione!M33</f>
        <v>1</v>
      </c>
      <c r="E6" s="22">
        <f>+Commissione!Z33</f>
        <v>0</v>
      </c>
      <c r="G6" t="e">
        <f>+Commissione!AY33</f>
        <v>#DIV/0!</v>
      </c>
      <c r="I6" s="45">
        <f>+Commissione!AV33</f>
        <v>0</v>
      </c>
      <c r="J6" s="21"/>
      <c r="K6" s="22">
        <f>+Commissione!AI33</f>
        <v>0</v>
      </c>
    </row>
    <row r="7" spans="1:11">
      <c r="A7" t="str">
        <f>+Commissione!BL34</f>
        <v>P-A</v>
      </c>
      <c r="B7" t="str">
        <f>+Commissione!P34</f>
        <v>Inerisci il Codice</v>
      </c>
      <c r="C7">
        <f>+Commissione!M34</f>
        <v>1</v>
      </c>
      <c r="E7" s="22">
        <f>+Commissione!Z34</f>
        <v>0</v>
      </c>
      <c r="G7" t="e">
        <f>+Commissione!AY34</f>
        <v>#DIV/0!</v>
      </c>
      <c r="I7" s="45">
        <f>+Commissione!AV34</f>
        <v>0</v>
      </c>
      <c r="J7" s="21"/>
      <c r="K7" s="22">
        <f>+Commissione!AI34</f>
        <v>0</v>
      </c>
    </row>
    <row r="8" spans="1:11">
      <c r="A8" t="str">
        <f>+Commissione!BL35</f>
        <v>P-A</v>
      </c>
      <c r="B8" t="str">
        <f>+Commissione!P35</f>
        <v>Inerisci il Codice</v>
      </c>
      <c r="C8">
        <f>+Commissione!M35</f>
        <v>1</v>
      </c>
      <c r="E8" s="22">
        <f>+Commissione!Z35</f>
        <v>0</v>
      </c>
      <c r="G8" t="e">
        <f>+Commissione!AY35</f>
        <v>#DIV/0!</v>
      </c>
      <c r="I8" s="45">
        <f>+Commissione!AV35</f>
        <v>0</v>
      </c>
      <c r="J8" s="21"/>
      <c r="K8" s="22">
        <f>+Commissione!AI35</f>
        <v>0</v>
      </c>
    </row>
    <row r="9" spans="1:11">
      <c r="A9" t="str">
        <f>+Commissione!BL36</f>
        <v>P-A</v>
      </c>
      <c r="B9" t="str">
        <f>+Commissione!P36</f>
        <v>Inerisci il Codice</v>
      </c>
      <c r="C9">
        <f>+Commissione!M36</f>
        <v>1</v>
      </c>
      <c r="E9" s="22">
        <f>+Commissione!Z36</f>
        <v>0</v>
      </c>
      <c r="G9" t="e">
        <f>+Commissione!AY36</f>
        <v>#DIV/0!</v>
      </c>
      <c r="I9" s="45">
        <f>+Commissione!AV36</f>
        <v>0</v>
      </c>
      <c r="J9" s="21"/>
      <c r="K9" s="22">
        <f>+Commissione!AI36</f>
        <v>0</v>
      </c>
    </row>
    <row r="10" spans="1:11">
      <c r="A10" t="str">
        <f>+Commissione!BL37</f>
        <v>P-A</v>
      </c>
      <c r="B10" t="str">
        <f>+Commissione!P37</f>
        <v>Inerisci il Codice</v>
      </c>
      <c r="C10">
        <f>+Commissione!M37</f>
        <v>1</v>
      </c>
      <c r="E10" s="22">
        <f>+Commissione!Z37</f>
        <v>0</v>
      </c>
      <c r="G10" t="e">
        <f>+Commissione!AY37</f>
        <v>#DIV/0!</v>
      </c>
      <c r="I10" s="45">
        <f>+Commissione!AV37</f>
        <v>0</v>
      </c>
      <c r="J10" s="21"/>
      <c r="K10" s="22">
        <f>+Commissione!AI37</f>
        <v>0</v>
      </c>
    </row>
    <row r="11" spans="1:11">
      <c r="A11" t="str">
        <f>+Commissione!BL38</f>
        <v>P-A</v>
      </c>
      <c r="B11" t="str">
        <f>+Commissione!P38</f>
        <v>Inerisci il Codice</v>
      </c>
      <c r="C11">
        <f>+Commissione!M38</f>
        <v>1</v>
      </c>
      <c r="E11" s="22">
        <f>+Commissione!Z38</f>
        <v>0</v>
      </c>
      <c r="G11" t="e">
        <f>+Commissione!AY38</f>
        <v>#DIV/0!</v>
      </c>
      <c r="I11" s="45">
        <f>+Commissione!AV38</f>
        <v>0</v>
      </c>
      <c r="J11" s="21"/>
      <c r="K11" s="22">
        <f>+Commissione!AI38</f>
        <v>0</v>
      </c>
    </row>
    <row r="12" spans="1:11">
      <c r="A12" t="str">
        <f>+Commissione!BL39</f>
        <v>P-A</v>
      </c>
      <c r="B12" t="str">
        <f>+Commissione!P39</f>
        <v>Inerisci il Codice</v>
      </c>
      <c r="C12">
        <f>+Commissione!M39</f>
        <v>1</v>
      </c>
      <c r="E12" s="22">
        <f>+Commissione!Z39</f>
        <v>0</v>
      </c>
      <c r="G12" t="e">
        <f>+Commissione!AY39</f>
        <v>#DIV/0!</v>
      </c>
      <c r="I12" s="45">
        <f>+Commissione!AV39</f>
        <v>0</v>
      </c>
      <c r="J12" s="21"/>
      <c r="K12" s="22">
        <f>+Commissione!AI39</f>
        <v>0</v>
      </c>
    </row>
    <row r="13" spans="1:11">
      <c r="A13" t="str">
        <f>+Commissione!BL40</f>
        <v>P-A</v>
      </c>
      <c r="B13" t="str">
        <f>+Commissione!P40</f>
        <v>Inerisci il Codice</v>
      </c>
      <c r="C13">
        <f>+Commissione!M40</f>
        <v>1</v>
      </c>
      <c r="E13" s="22">
        <f>+Commissione!Z40</f>
        <v>0</v>
      </c>
      <c r="G13" t="e">
        <f>+Commissione!AY40</f>
        <v>#DIV/0!</v>
      </c>
      <c r="I13" s="45">
        <f>+Commissione!AV40</f>
        <v>0</v>
      </c>
      <c r="J13" s="21"/>
      <c r="K13" s="22">
        <f>+Commissione!AI40</f>
        <v>0</v>
      </c>
    </row>
    <row r="14" spans="1:11">
      <c r="A14" t="str">
        <f>+Commissione!BL41</f>
        <v>P-A</v>
      </c>
      <c r="B14" t="str">
        <f>+Commissione!P41</f>
        <v>Inerisci il Codice</v>
      </c>
      <c r="C14">
        <f>+Commissione!M41</f>
        <v>1</v>
      </c>
      <c r="E14" s="22">
        <f>+Commissione!Z41</f>
        <v>0</v>
      </c>
      <c r="G14" t="e">
        <f>+Commissione!AY41</f>
        <v>#DIV/0!</v>
      </c>
      <c r="I14" s="45">
        <f>+Commissione!AV41</f>
        <v>0</v>
      </c>
      <c r="J14" s="21"/>
      <c r="K14" s="22">
        <f>+Commissione!AI41</f>
        <v>0</v>
      </c>
    </row>
    <row r="15" spans="1:11">
      <c r="A15" t="str">
        <f>+Commissione!BL42</f>
        <v>P-A</v>
      </c>
      <c r="B15" t="str">
        <f>+Commissione!P42</f>
        <v>Inerisci il Codice</v>
      </c>
      <c r="C15">
        <f>+Commissione!M42</f>
        <v>1</v>
      </c>
      <c r="E15" s="22">
        <f>+Commissione!Z42</f>
        <v>0</v>
      </c>
      <c r="G15" t="e">
        <f>+Commissione!AY42</f>
        <v>#DIV/0!</v>
      </c>
      <c r="I15" s="45">
        <f>+Commissione!AV42</f>
        <v>0</v>
      </c>
      <c r="J15" s="21"/>
      <c r="K15" s="22">
        <f>+Commissione!AI42</f>
        <v>0</v>
      </c>
    </row>
    <row r="16" spans="1:11">
      <c r="A16" t="str">
        <f>+Commissione!BL43</f>
        <v>P-A</v>
      </c>
      <c r="B16" t="str">
        <f>+Commissione!P43</f>
        <v>Inerisci il Codice</v>
      </c>
      <c r="C16">
        <f>+Commissione!M43</f>
        <v>1</v>
      </c>
      <c r="E16" s="22">
        <f>+Commissione!Z43</f>
        <v>0</v>
      </c>
      <c r="G16" t="e">
        <f>+Commissione!AY43</f>
        <v>#DIV/0!</v>
      </c>
      <c r="I16" s="45">
        <f>+Commissione!AV43</f>
        <v>0</v>
      </c>
      <c r="J16" s="21"/>
      <c r="K16" s="22">
        <f>+Commissione!AI43</f>
        <v>0</v>
      </c>
    </row>
    <row r="17" spans="1:11">
      <c r="A17" t="str">
        <f>+Commissione!BL44</f>
        <v>P-A</v>
      </c>
      <c r="B17" t="str">
        <f>+Commissione!P44</f>
        <v>Inerisci il Codice</v>
      </c>
      <c r="C17">
        <f>+Commissione!M44</f>
        <v>1</v>
      </c>
      <c r="E17" s="22">
        <f>+Commissione!Z44</f>
        <v>0</v>
      </c>
      <c r="G17" t="e">
        <f>+Commissione!AY44</f>
        <v>#DIV/0!</v>
      </c>
      <c r="I17" s="45">
        <f>+Commissione!AV44</f>
        <v>0</v>
      </c>
      <c r="J17" s="21"/>
      <c r="K17" s="22">
        <f>+Commissione!AI44</f>
        <v>0</v>
      </c>
    </row>
    <row r="18" spans="1:11">
      <c r="A18" t="str">
        <f>+Commissione!BL45</f>
        <v>P-A</v>
      </c>
      <c r="B18" t="str">
        <f>+Commissione!P45</f>
        <v>Inerisci il Codice</v>
      </c>
      <c r="C18">
        <f>+Commissione!M45</f>
        <v>1</v>
      </c>
      <c r="E18" s="22">
        <f>+Commissione!Z45</f>
        <v>0</v>
      </c>
      <c r="G18" t="e">
        <f>+Commissione!AY45</f>
        <v>#DIV/0!</v>
      </c>
      <c r="I18" s="45">
        <f>+Commissione!AV45</f>
        <v>0</v>
      </c>
      <c r="J18" s="21"/>
      <c r="K18" s="22">
        <f>+Commissione!AI45</f>
        <v>0</v>
      </c>
    </row>
    <row r="19" spans="1:11">
      <c r="A19" t="str">
        <f>+Commissione!BL46</f>
        <v>P-A</v>
      </c>
      <c r="B19" t="str">
        <f>+Commissione!P46</f>
        <v>Inerisci il Codice</v>
      </c>
      <c r="C19">
        <f>+Commissione!M46</f>
        <v>1</v>
      </c>
      <c r="E19" s="22">
        <f>+Commissione!Z46</f>
        <v>0</v>
      </c>
      <c r="G19" t="e">
        <f>+Commissione!AY46</f>
        <v>#DIV/0!</v>
      </c>
      <c r="I19" s="45">
        <f>+Commissione!AV46</f>
        <v>0</v>
      </c>
      <c r="J19" s="21"/>
      <c r="K19" s="22">
        <f>+Commissione!AI46</f>
        <v>0</v>
      </c>
    </row>
    <row r="20" spans="1:11">
      <c r="A20" t="str">
        <f>+Commissione!BL47</f>
        <v>P-A</v>
      </c>
      <c r="B20" t="str">
        <f>+Commissione!P47</f>
        <v>Inerisci il Codice</v>
      </c>
      <c r="C20">
        <f>+Commissione!M47</f>
        <v>1</v>
      </c>
      <c r="E20" s="22">
        <f>+Commissione!Z47</f>
        <v>0</v>
      </c>
      <c r="G20" t="e">
        <f>+Commissione!AY47</f>
        <v>#DIV/0!</v>
      </c>
      <c r="I20" s="45">
        <f>+Commissione!AV47</f>
        <v>0</v>
      </c>
      <c r="J20" s="21"/>
      <c r="K20" s="22">
        <f>+Commissione!AI47</f>
        <v>0</v>
      </c>
    </row>
    <row r="21" spans="1:11">
      <c r="A21" t="str">
        <f>+Commissione!BL48</f>
        <v>P-A</v>
      </c>
      <c r="B21" t="str">
        <f>+Commissione!P48</f>
        <v>Inerisci il Codice</v>
      </c>
      <c r="C21">
        <f>+Commissione!M48</f>
        <v>1</v>
      </c>
      <c r="E21" s="22">
        <f>+Commissione!Z48</f>
        <v>0</v>
      </c>
      <c r="G21" t="e">
        <f>+Commissione!AY48</f>
        <v>#DIV/0!</v>
      </c>
      <c r="I21" s="45">
        <f>+Commissione!AV48</f>
        <v>0</v>
      </c>
      <c r="J21" s="21"/>
      <c r="K21" s="22">
        <f>+Commissione!AI48</f>
        <v>0</v>
      </c>
    </row>
    <row r="22" spans="1:11">
      <c r="A22" t="str">
        <f>+Commissione!BL49</f>
        <v>P-A</v>
      </c>
      <c r="B22" t="str">
        <f>+Commissione!P49</f>
        <v>Inerisci il Codice</v>
      </c>
      <c r="C22">
        <f>+Commissione!M49</f>
        <v>1</v>
      </c>
      <c r="E22" s="22">
        <f>+Commissione!Z49</f>
        <v>0</v>
      </c>
      <c r="G22" t="e">
        <f>+Commissione!AY49</f>
        <v>#DIV/0!</v>
      </c>
      <c r="I22" s="45">
        <f>+Commissione!AV49</f>
        <v>0</v>
      </c>
      <c r="J22" s="21"/>
      <c r="K22" s="22">
        <f>+Commissione!AI49</f>
        <v>0</v>
      </c>
    </row>
    <row r="23" spans="1:11">
      <c r="A23" t="str">
        <f>+Commissione!BL50</f>
        <v>P-A</v>
      </c>
      <c r="B23" t="str">
        <f>+Commissione!P50</f>
        <v>Inerisci il Codice</v>
      </c>
      <c r="C23">
        <f>+Commissione!M50</f>
        <v>1</v>
      </c>
      <c r="E23" s="22">
        <f>+Commissione!Z50</f>
        <v>0</v>
      </c>
      <c r="G23" t="e">
        <f>+Commissione!AY50</f>
        <v>#DIV/0!</v>
      </c>
      <c r="I23" s="45">
        <f>+Commissione!AV50</f>
        <v>0</v>
      </c>
      <c r="J23" s="21"/>
      <c r="K23" s="22">
        <f>+Commissione!AI50</f>
        <v>0</v>
      </c>
    </row>
    <row r="24" spans="1:11">
      <c r="A24" t="str">
        <f>+Commissione!BL51</f>
        <v>P-A</v>
      </c>
      <c r="B24" t="str">
        <f>+Commissione!P51</f>
        <v>Inerisci il Codice</v>
      </c>
      <c r="C24">
        <f>+Commissione!M51</f>
        <v>1</v>
      </c>
      <c r="E24" s="22">
        <f>+Commissione!Z51</f>
        <v>0</v>
      </c>
      <c r="G24" t="e">
        <f>+Commissione!AY51</f>
        <v>#DIV/0!</v>
      </c>
      <c r="I24" s="45">
        <f>+Commissione!AV51</f>
        <v>0</v>
      </c>
      <c r="J24" s="21"/>
      <c r="K24" s="22">
        <f>+Commissione!AI51</f>
        <v>0</v>
      </c>
    </row>
    <row r="25" spans="1:11">
      <c r="A25" t="str">
        <f>+Commissione!BL52</f>
        <v>P-A</v>
      </c>
      <c r="B25" t="str">
        <f>+Commissione!P52</f>
        <v>Inerisci il Codice</v>
      </c>
      <c r="C25">
        <f>+Commissione!M52</f>
        <v>1</v>
      </c>
      <c r="E25" s="22">
        <f>+Commissione!Z52</f>
        <v>0</v>
      </c>
      <c r="G25" t="e">
        <f>+Commissione!AY52</f>
        <v>#DIV/0!</v>
      </c>
      <c r="I25" s="45">
        <f>+Commissione!AV52</f>
        <v>0</v>
      </c>
      <c r="J25" s="21"/>
      <c r="K25" s="22">
        <f>+Commissione!AI52</f>
        <v>0</v>
      </c>
    </row>
    <row r="26" spans="1:11">
      <c r="A26" t="str">
        <f>+Commissione!BL53</f>
        <v>P-A</v>
      </c>
      <c r="B26" t="str">
        <f>+Commissione!P53</f>
        <v>Inerisci il Codice</v>
      </c>
      <c r="C26">
        <f>+Commissione!M53</f>
        <v>1</v>
      </c>
      <c r="E26" s="22">
        <f>+Commissione!Z53</f>
        <v>0</v>
      </c>
      <c r="G26" t="e">
        <f>+Commissione!AY53</f>
        <v>#DIV/0!</v>
      </c>
      <c r="I26" s="45">
        <f>+Commissione!AV53</f>
        <v>0</v>
      </c>
      <c r="J26" s="21"/>
      <c r="K26" s="22">
        <f>+Commissione!AI53</f>
        <v>0</v>
      </c>
    </row>
    <row r="27" spans="1:11">
      <c r="A27" t="str">
        <f>+Commissione!BL54</f>
        <v>P-A</v>
      </c>
      <c r="B27" t="str">
        <f>+Commissione!P54</f>
        <v>Inerisci il Codice</v>
      </c>
      <c r="C27">
        <f>+Commissione!M54</f>
        <v>1</v>
      </c>
      <c r="E27" s="22">
        <f>+Commissione!Z54</f>
        <v>0</v>
      </c>
      <c r="G27" t="e">
        <f>+Commissione!AY54</f>
        <v>#DIV/0!</v>
      </c>
      <c r="I27" s="45">
        <f>+Commissione!AV54</f>
        <v>0</v>
      </c>
      <c r="J27" s="21"/>
      <c r="K27" s="22">
        <f>+Commissione!AI54</f>
        <v>0</v>
      </c>
    </row>
    <row r="28" spans="1:11">
      <c r="A28" t="str">
        <f>+Commissione!BL55</f>
        <v>P-A</v>
      </c>
      <c r="B28" t="str">
        <f>+Commissione!P55</f>
        <v>Inerisci il Codice</v>
      </c>
      <c r="C28">
        <f>+Commissione!M55</f>
        <v>1</v>
      </c>
      <c r="E28" s="22">
        <f>+Commissione!Z55</f>
        <v>0</v>
      </c>
      <c r="G28" t="e">
        <f>+Commissione!AY55</f>
        <v>#DIV/0!</v>
      </c>
      <c r="I28" s="45">
        <f>+Commissione!AV55</f>
        <v>0</v>
      </c>
      <c r="J28" s="21"/>
      <c r="K28" s="22">
        <f>+Commissione!AI55</f>
        <v>0</v>
      </c>
    </row>
    <row r="29" spans="1:11">
      <c r="A29" t="str">
        <f>+Commissione!BL56</f>
        <v>P-A</v>
      </c>
      <c r="B29" t="str">
        <f>+Commissione!P56</f>
        <v>Inerisci il Codice</v>
      </c>
      <c r="C29">
        <f>+Commissione!M56</f>
        <v>1</v>
      </c>
      <c r="E29" s="22">
        <f>+Commissione!Z56</f>
        <v>0</v>
      </c>
      <c r="G29" t="e">
        <f>+Commissione!AY56</f>
        <v>#DIV/0!</v>
      </c>
      <c r="I29" s="45">
        <f>+Commissione!AV56</f>
        <v>0</v>
      </c>
      <c r="J29" s="21"/>
      <c r="K29" s="22">
        <f>+Commissione!AI56</f>
        <v>0</v>
      </c>
    </row>
    <row r="30" spans="1:11">
      <c r="J30" s="21"/>
    </row>
  </sheetData>
  <sheetProtection algorithmName="SHA-512" hashValue="nnvQqoM8QKvrNQnZHbgX5qiu3qn2Rnc22Yx4bvll39tNNOh84djQ+lsRqUfZPdXPF5Yvu/zuW5PmfvaPLIkP6w==" saltValue="QQyGssILedsa/o2Q+hIrLQ==" spinCount="100000" sheet="1" objects="1" scenarios="1"/>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workbookViewId="0">
      <selection activeCell="E14" sqref="E14"/>
    </sheetView>
  </sheetViews>
  <sheetFormatPr defaultRowHeight="15"/>
  <cols>
    <col min="1" max="1" width="13.140625" bestFit="1" customWidth="1"/>
    <col min="2" max="2" width="31.42578125" customWidth="1"/>
    <col min="3" max="4" width="12" customWidth="1"/>
    <col min="5" max="6" width="11.85546875" customWidth="1"/>
    <col min="12" max="12" width="11.5703125" bestFit="1" customWidth="1"/>
  </cols>
  <sheetData>
    <row r="1" spans="1:12" ht="15.75" thickBot="1">
      <c r="A1" s="18" t="s">
        <v>3</v>
      </c>
      <c r="B1" s="18" t="s">
        <v>4</v>
      </c>
      <c r="C1" s="18" t="s">
        <v>593</v>
      </c>
      <c r="D1" s="19" t="s">
        <v>440</v>
      </c>
      <c r="E1" s="19" t="s">
        <v>459</v>
      </c>
      <c r="F1" s="20" t="s">
        <v>2289</v>
      </c>
      <c r="G1" s="18" t="s">
        <v>460</v>
      </c>
      <c r="H1" s="18" t="s">
        <v>461</v>
      </c>
      <c r="I1" s="20" t="s">
        <v>5</v>
      </c>
      <c r="J1" s="18" t="s">
        <v>451</v>
      </c>
      <c r="K1" s="19" t="s">
        <v>595</v>
      </c>
      <c r="L1" s="20" t="s">
        <v>462</v>
      </c>
    </row>
    <row r="2" spans="1:12">
      <c r="A2" t="str">
        <f>+Commissione!BL29</f>
        <v>DREAM60SI</v>
      </c>
      <c r="B2" t="str">
        <f>+Commissione!P29</f>
        <v>Mobile Dream 60 Sospeso 2 Ante Bianco Signal C/Specchio Senza Luce 60X80 + Lavabo  DREAM60SI</v>
      </c>
      <c r="D2">
        <f>+Commissione!M29</f>
        <v>1</v>
      </c>
      <c r="F2" s="22">
        <f>+Commissione!Z29</f>
        <v>209</v>
      </c>
      <c r="H2">
        <f>+Commissione!AY29</f>
        <v>0</v>
      </c>
      <c r="I2" s="45">
        <f>+Commissione!AV29</f>
        <v>0</v>
      </c>
      <c r="J2" s="21" t="s">
        <v>463</v>
      </c>
      <c r="K2" t="s">
        <v>596</v>
      </c>
      <c r="L2" s="22">
        <f>+Commissione!AI29</f>
        <v>209</v>
      </c>
    </row>
    <row r="3" spans="1:12">
      <c r="A3" t="str">
        <f>+Commissione!BL30</f>
        <v>P-A</v>
      </c>
      <c r="B3" t="str">
        <f>+Commissione!P30</f>
        <v>Inerisci il Codice</v>
      </c>
      <c r="D3">
        <f>+Commissione!M30</f>
        <v>1</v>
      </c>
      <c r="F3" s="22">
        <f>+Commissione!Z30</f>
        <v>0</v>
      </c>
      <c r="H3" t="e">
        <f>+Commissione!AY30</f>
        <v>#DIV/0!</v>
      </c>
      <c r="I3" s="45">
        <f>+Commissione!AV30</f>
        <v>0</v>
      </c>
      <c r="J3" s="21" t="s">
        <v>463</v>
      </c>
      <c r="K3" t="s">
        <v>596</v>
      </c>
      <c r="L3" s="22">
        <f>+Commissione!AI30</f>
        <v>0</v>
      </c>
    </row>
    <row r="4" spans="1:12">
      <c r="A4" t="str">
        <f>+Commissione!BL31</f>
        <v>P-A</v>
      </c>
      <c r="B4" t="str">
        <f>+Commissione!P31</f>
        <v>Inerisci il Codice</v>
      </c>
      <c r="D4">
        <f>+Commissione!M31</f>
        <v>1</v>
      </c>
      <c r="F4" s="22">
        <f>+Commissione!Z31</f>
        <v>0</v>
      </c>
      <c r="H4" t="e">
        <f>+Commissione!AY31</f>
        <v>#DIV/0!</v>
      </c>
      <c r="I4" s="45">
        <f>+Commissione!AV31</f>
        <v>0</v>
      </c>
      <c r="J4" s="21" t="s">
        <v>463</v>
      </c>
      <c r="K4" t="s">
        <v>596</v>
      </c>
      <c r="L4" s="22">
        <f>+Commissione!AI31</f>
        <v>0</v>
      </c>
    </row>
    <row r="5" spans="1:12">
      <c r="A5" t="str">
        <f>+Commissione!BL32</f>
        <v>P-A</v>
      </c>
      <c r="B5" t="str">
        <f>+Commissione!P32</f>
        <v>Inerisci il Codice</v>
      </c>
      <c r="D5">
        <f>+Commissione!M32</f>
        <v>1</v>
      </c>
      <c r="F5" s="22">
        <f>+Commissione!Z32</f>
        <v>0</v>
      </c>
      <c r="H5" t="e">
        <f>+Commissione!AY32</f>
        <v>#DIV/0!</v>
      </c>
      <c r="I5" s="45">
        <f>+Commissione!AV32</f>
        <v>0</v>
      </c>
      <c r="J5" s="21" t="s">
        <v>463</v>
      </c>
      <c r="K5" t="s">
        <v>596</v>
      </c>
      <c r="L5" s="22">
        <f>+Commissione!AI32</f>
        <v>0</v>
      </c>
    </row>
    <row r="6" spans="1:12">
      <c r="A6" t="str">
        <f>+Commissione!BL33</f>
        <v>P-A</v>
      </c>
      <c r="B6" t="str">
        <f>+Commissione!P33</f>
        <v>Inerisci il Codice</v>
      </c>
      <c r="D6">
        <f>+Commissione!M33</f>
        <v>1</v>
      </c>
      <c r="F6" s="22">
        <f>+Commissione!Z33</f>
        <v>0</v>
      </c>
      <c r="H6" t="e">
        <f>+Commissione!AY33</f>
        <v>#DIV/0!</v>
      </c>
      <c r="I6" s="45">
        <f>+Commissione!AV33</f>
        <v>0</v>
      </c>
      <c r="J6" s="21" t="s">
        <v>463</v>
      </c>
      <c r="K6" t="s">
        <v>596</v>
      </c>
      <c r="L6" s="22">
        <f>+Commissione!AI33</f>
        <v>0</v>
      </c>
    </row>
    <row r="7" spans="1:12">
      <c r="A7" t="str">
        <f>+Commissione!BL34</f>
        <v>P-A</v>
      </c>
      <c r="B7" t="str">
        <f>+Commissione!P34</f>
        <v>Inerisci il Codice</v>
      </c>
      <c r="D7">
        <f>+Commissione!M34</f>
        <v>1</v>
      </c>
      <c r="F7" s="22">
        <f>+Commissione!Z34</f>
        <v>0</v>
      </c>
      <c r="H7" t="e">
        <f>+Commissione!AY34</f>
        <v>#DIV/0!</v>
      </c>
      <c r="I7" s="45">
        <f>+Commissione!AV34</f>
        <v>0</v>
      </c>
      <c r="J7" s="21" t="s">
        <v>463</v>
      </c>
      <c r="K7" t="s">
        <v>596</v>
      </c>
      <c r="L7" s="22">
        <f>+Commissione!AI34</f>
        <v>0</v>
      </c>
    </row>
    <row r="8" spans="1:12">
      <c r="A8" t="str">
        <f>+Commissione!BL35</f>
        <v>P-A</v>
      </c>
      <c r="B8" t="str">
        <f>+Commissione!P35</f>
        <v>Inerisci il Codice</v>
      </c>
      <c r="D8">
        <f>+Commissione!M35</f>
        <v>1</v>
      </c>
      <c r="F8" s="22">
        <f>+Commissione!Z35</f>
        <v>0</v>
      </c>
      <c r="H8" t="e">
        <f>+Commissione!AY35</f>
        <v>#DIV/0!</v>
      </c>
      <c r="I8" s="45">
        <f>+Commissione!AV35</f>
        <v>0</v>
      </c>
      <c r="J8" s="21" t="s">
        <v>463</v>
      </c>
      <c r="K8" t="s">
        <v>596</v>
      </c>
      <c r="L8" s="22">
        <f>+Commissione!AI35</f>
        <v>0</v>
      </c>
    </row>
    <row r="9" spans="1:12">
      <c r="A9" t="str">
        <f>+Commissione!BL36</f>
        <v>P-A</v>
      </c>
      <c r="B9" t="str">
        <f>+Commissione!P36</f>
        <v>Inerisci il Codice</v>
      </c>
      <c r="D9">
        <f>+Commissione!M36</f>
        <v>1</v>
      </c>
      <c r="F9" s="22">
        <f>+Commissione!Z36</f>
        <v>0</v>
      </c>
      <c r="H9" t="e">
        <f>+Commissione!AY36</f>
        <v>#DIV/0!</v>
      </c>
      <c r="I9" s="45">
        <f>+Commissione!AV36</f>
        <v>0</v>
      </c>
      <c r="J9" s="21" t="s">
        <v>463</v>
      </c>
      <c r="K9" t="s">
        <v>596</v>
      </c>
      <c r="L9" s="22">
        <f>+Commissione!AI36</f>
        <v>0</v>
      </c>
    </row>
    <row r="10" spans="1:12">
      <c r="A10" t="str">
        <f>+Commissione!BL37</f>
        <v>P-A</v>
      </c>
      <c r="B10" t="str">
        <f>+Commissione!P37</f>
        <v>Inerisci il Codice</v>
      </c>
      <c r="D10">
        <f>+Commissione!M37</f>
        <v>1</v>
      </c>
      <c r="F10" s="22">
        <f>+Commissione!Z37</f>
        <v>0</v>
      </c>
      <c r="H10" t="e">
        <f>+Commissione!AY37</f>
        <v>#DIV/0!</v>
      </c>
      <c r="I10" s="45">
        <f>+Commissione!AV37</f>
        <v>0</v>
      </c>
      <c r="J10" s="21" t="s">
        <v>463</v>
      </c>
      <c r="K10" t="s">
        <v>596</v>
      </c>
      <c r="L10" s="22">
        <f>+Commissione!AI37</f>
        <v>0</v>
      </c>
    </row>
    <row r="11" spans="1:12">
      <c r="A11" t="str">
        <f>+Commissione!BL38</f>
        <v>P-A</v>
      </c>
      <c r="B11" t="str">
        <f>+Commissione!P38</f>
        <v>Inerisci il Codice</v>
      </c>
      <c r="D11">
        <f>+Commissione!M38</f>
        <v>1</v>
      </c>
      <c r="F11" s="22">
        <f>+Commissione!Z38</f>
        <v>0</v>
      </c>
      <c r="H11" t="e">
        <f>+Commissione!AY38</f>
        <v>#DIV/0!</v>
      </c>
      <c r="I11" s="45">
        <f>+Commissione!AV38</f>
        <v>0</v>
      </c>
      <c r="J11" s="21" t="s">
        <v>463</v>
      </c>
      <c r="K11" t="s">
        <v>596</v>
      </c>
      <c r="L11" s="22">
        <f>+Commissione!AI38</f>
        <v>0</v>
      </c>
    </row>
    <row r="12" spans="1:12">
      <c r="A12" t="str">
        <f>+Commissione!BL39</f>
        <v>P-A</v>
      </c>
      <c r="B12" t="str">
        <f>+Commissione!P39</f>
        <v>Inerisci il Codice</v>
      </c>
      <c r="D12">
        <f>+Commissione!M39</f>
        <v>1</v>
      </c>
      <c r="F12" s="22">
        <f>+Commissione!Z39</f>
        <v>0</v>
      </c>
      <c r="H12" t="e">
        <f>+Commissione!AY39</f>
        <v>#DIV/0!</v>
      </c>
      <c r="I12" s="45">
        <f>+Commissione!AV39</f>
        <v>0</v>
      </c>
      <c r="J12" s="21" t="s">
        <v>463</v>
      </c>
      <c r="K12" t="s">
        <v>596</v>
      </c>
      <c r="L12" s="22">
        <f>+Commissione!AI39</f>
        <v>0</v>
      </c>
    </row>
    <row r="13" spans="1:12">
      <c r="A13" t="str">
        <f>+Commissione!BL40</f>
        <v>P-A</v>
      </c>
      <c r="B13" t="str">
        <f>+Commissione!P40</f>
        <v>Inerisci il Codice</v>
      </c>
      <c r="D13">
        <f>+Commissione!M40</f>
        <v>1</v>
      </c>
      <c r="F13" s="22">
        <f>+Commissione!Z40</f>
        <v>0</v>
      </c>
      <c r="H13" t="e">
        <f>+Commissione!AY40</f>
        <v>#DIV/0!</v>
      </c>
      <c r="I13" s="45">
        <f>+Commissione!AV40</f>
        <v>0</v>
      </c>
      <c r="J13" s="21" t="s">
        <v>463</v>
      </c>
      <c r="K13" t="s">
        <v>596</v>
      </c>
      <c r="L13" s="22">
        <f>+Commissione!AI40</f>
        <v>0</v>
      </c>
    </row>
    <row r="14" spans="1:12">
      <c r="A14" t="str">
        <f>+Commissione!BL41</f>
        <v>P-A</v>
      </c>
      <c r="B14" t="str">
        <f>+Commissione!P41</f>
        <v>Inerisci il Codice</v>
      </c>
      <c r="D14">
        <f>+Commissione!M41</f>
        <v>1</v>
      </c>
      <c r="F14" s="22">
        <f>+Commissione!Z41</f>
        <v>0</v>
      </c>
      <c r="H14" t="e">
        <f>+Commissione!AY41</f>
        <v>#DIV/0!</v>
      </c>
      <c r="I14" s="45">
        <f>+Commissione!AV41</f>
        <v>0</v>
      </c>
      <c r="J14" s="21" t="s">
        <v>463</v>
      </c>
      <c r="K14" t="s">
        <v>596</v>
      </c>
      <c r="L14" s="22">
        <f>+Commissione!AI41</f>
        <v>0</v>
      </c>
    </row>
    <row r="15" spans="1:12">
      <c r="A15" t="str">
        <f>+Commissione!BL42</f>
        <v>P-A</v>
      </c>
      <c r="B15" t="str">
        <f>+Commissione!P42</f>
        <v>Inerisci il Codice</v>
      </c>
      <c r="D15">
        <f>+Commissione!M42</f>
        <v>1</v>
      </c>
      <c r="F15" s="22">
        <f>+Commissione!Z42</f>
        <v>0</v>
      </c>
      <c r="H15" t="e">
        <f>+Commissione!AY42</f>
        <v>#DIV/0!</v>
      </c>
      <c r="I15" s="45">
        <f>+Commissione!AV42</f>
        <v>0</v>
      </c>
      <c r="J15" s="21" t="s">
        <v>463</v>
      </c>
      <c r="K15" t="s">
        <v>596</v>
      </c>
      <c r="L15" s="22">
        <f>+Commissione!AI42</f>
        <v>0</v>
      </c>
    </row>
    <row r="16" spans="1:12">
      <c r="A16" t="str">
        <f>+Commissione!BL43</f>
        <v>P-A</v>
      </c>
      <c r="B16" t="str">
        <f>+Commissione!P43</f>
        <v>Inerisci il Codice</v>
      </c>
      <c r="D16">
        <f>+Commissione!M43</f>
        <v>1</v>
      </c>
      <c r="F16" s="22">
        <f>+Commissione!Z43</f>
        <v>0</v>
      </c>
      <c r="H16" t="e">
        <f>+Commissione!AY43</f>
        <v>#DIV/0!</v>
      </c>
      <c r="I16" s="45">
        <f>+Commissione!AV43</f>
        <v>0</v>
      </c>
      <c r="J16" s="21" t="s">
        <v>463</v>
      </c>
      <c r="K16" t="s">
        <v>596</v>
      </c>
      <c r="L16" s="22">
        <f>+Commissione!AI43</f>
        <v>0</v>
      </c>
    </row>
    <row r="17" spans="1:12">
      <c r="A17" t="str">
        <f>+Commissione!BL44</f>
        <v>P-A</v>
      </c>
      <c r="B17" t="str">
        <f>+Commissione!P44</f>
        <v>Inerisci il Codice</v>
      </c>
      <c r="D17">
        <f>+Commissione!M44</f>
        <v>1</v>
      </c>
      <c r="F17" s="22">
        <f>+Commissione!Z44</f>
        <v>0</v>
      </c>
      <c r="H17" t="e">
        <f>+Commissione!AY44</f>
        <v>#DIV/0!</v>
      </c>
      <c r="I17" s="45">
        <f>+Commissione!AV44</f>
        <v>0</v>
      </c>
      <c r="J17" s="21" t="s">
        <v>463</v>
      </c>
      <c r="K17" t="s">
        <v>596</v>
      </c>
      <c r="L17" s="22">
        <f>+Commissione!AI44</f>
        <v>0</v>
      </c>
    </row>
    <row r="18" spans="1:12">
      <c r="A18" t="str">
        <f>+Commissione!BL45</f>
        <v>P-A</v>
      </c>
      <c r="B18" t="str">
        <f>+Commissione!P45</f>
        <v>Inerisci il Codice</v>
      </c>
      <c r="D18">
        <f>+Commissione!M45</f>
        <v>1</v>
      </c>
      <c r="F18" s="22">
        <f>+Commissione!Z45</f>
        <v>0</v>
      </c>
      <c r="H18" t="e">
        <f>+Commissione!AY45</f>
        <v>#DIV/0!</v>
      </c>
      <c r="I18" s="45">
        <f>+Commissione!AV45</f>
        <v>0</v>
      </c>
      <c r="J18" s="21" t="s">
        <v>463</v>
      </c>
      <c r="K18" t="s">
        <v>596</v>
      </c>
      <c r="L18" s="22">
        <f>+Commissione!AI45</f>
        <v>0</v>
      </c>
    </row>
    <row r="19" spans="1:12">
      <c r="A19" t="str">
        <f>+Commissione!BL46</f>
        <v>P-A</v>
      </c>
      <c r="B19" t="str">
        <f>+Commissione!P46</f>
        <v>Inerisci il Codice</v>
      </c>
      <c r="D19">
        <f>+Commissione!M46</f>
        <v>1</v>
      </c>
      <c r="F19" s="22">
        <f>+Commissione!Z46</f>
        <v>0</v>
      </c>
      <c r="H19" t="e">
        <f>+Commissione!AY46</f>
        <v>#DIV/0!</v>
      </c>
      <c r="I19" s="45">
        <f>+Commissione!AV46</f>
        <v>0</v>
      </c>
      <c r="J19" s="21" t="s">
        <v>463</v>
      </c>
      <c r="K19" t="s">
        <v>596</v>
      </c>
      <c r="L19" s="22">
        <f>+Commissione!AI46</f>
        <v>0</v>
      </c>
    </row>
    <row r="20" spans="1:12">
      <c r="A20" t="str">
        <f>+Commissione!BL47</f>
        <v>P-A</v>
      </c>
      <c r="B20" t="str">
        <f>+Commissione!P47</f>
        <v>Inerisci il Codice</v>
      </c>
      <c r="D20">
        <f>+Commissione!M47</f>
        <v>1</v>
      </c>
      <c r="F20" s="22">
        <f>+Commissione!Z47</f>
        <v>0</v>
      </c>
      <c r="H20" t="e">
        <f>+Commissione!AY47</f>
        <v>#DIV/0!</v>
      </c>
      <c r="I20" s="45">
        <f>+Commissione!AV47</f>
        <v>0</v>
      </c>
      <c r="J20" s="21" t="s">
        <v>463</v>
      </c>
      <c r="K20" t="s">
        <v>596</v>
      </c>
      <c r="L20" s="22">
        <f>+Commissione!AI47</f>
        <v>0</v>
      </c>
    </row>
    <row r="21" spans="1:12">
      <c r="A21" t="str">
        <f>+Commissione!BL48</f>
        <v>P-A</v>
      </c>
      <c r="B21" t="str">
        <f>+Commissione!P48</f>
        <v>Inerisci il Codice</v>
      </c>
      <c r="D21">
        <f>+Commissione!M48</f>
        <v>1</v>
      </c>
      <c r="F21" s="22">
        <f>+Commissione!Z48</f>
        <v>0</v>
      </c>
      <c r="H21" t="e">
        <f>+Commissione!AY48</f>
        <v>#DIV/0!</v>
      </c>
      <c r="I21" s="45">
        <f>+Commissione!AV48</f>
        <v>0</v>
      </c>
      <c r="J21" s="21" t="s">
        <v>463</v>
      </c>
      <c r="K21" t="s">
        <v>596</v>
      </c>
      <c r="L21" s="22">
        <f>+Commissione!AI48</f>
        <v>0</v>
      </c>
    </row>
    <row r="22" spans="1:12">
      <c r="A22" t="str">
        <f>+Commissione!BL49</f>
        <v>P-A</v>
      </c>
      <c r="B22" t="str">
        <f>+Commissione!P49</f>
        <v>Inerisci il Codice</v>
      </c>
      <c r="D22">
        <f>+Commissione!M49</f>
        <v>1</v>
      </c>
      <c r="F22" s="22">
        <f>+Commissione!Z49</f>
        <v>0</v>
      </c>
      <c r="H22" t="e">
        <f>+Commissione!AY49</f>
        <v>#DIV/0!</v>
      </c>
      <c r="I22" s="45">
        <f>+Commissione!AV49</f>
        <v>0</v>
      </c>
      <c r="J22" s="21" t="s">
        <v>463</v>
      </c>
      <c r="K22" t="s">
        <v>596</v>
      </c>
      <c r="L22" s="22">
        <f>+Commissione!AI49</f>
        <v>0</v>
      </c>
    </row>
    <row r="23" spans="1:12">
      <c r="A23" t="str">
        <f>+Commissione!BL50</f>
        <v>P-A</v>
      </c>
      <c r="B23" t="str">
        <f>+Commissione!P50</f>
        <v>Inerisci il Codice</v>
      </c>
      <c r="D23">
        <f>+Commissione!M50</f>
        <v>1</v>
      </c>
      <c r="F23" s="22">
        <f>+Commissione!Z50</f>
        <v>0</v>
      </c>
      <c r="H23" t="e">
        <f>+Commissione!AY50</f>
        <v>#DIV/0!</v>
      </c>
      <c r="I23" s="45">
        <f>+Commissione!AV50</f>
        <v>0</v>
      </c>
      <c r="J23" s="21" t="s">
        <v>463</v>
      </c>
      <c r="K23" t="s">
        <v>596</v>
      </c>
      <c r="L23" s="22">
        <f>+Commissione!AI50</f>
        <v>0</v>
      </c>
    </row>
    <row r="24" spans="1:12">
      <c r="A24" t="str">
        <f>+Commissione!BL51</f>
        <v>P-A</v>
      </c>
      <c r="B24" t="str">
        <f>+Commissione!P51</f>
        <v>Inerisci il Codice</v>
      </c>
      <c r="D24">
        <f>+Commissione!M51</f>
        <v>1</v>
      </c>
      <c r="F24" s="22">
        <f>+Commissione!Z51</f>
        <v>0</v>
      </c>
      <c r="H24" t="e">
        <f>+Commissione!AY51</f>
        <v>#DIV/0!</v>
      </c>
      <c r="I24" s="45">
        <f>+Commissione!AV51</f>
        <v>0</v>
      </c>
      <c r="J24" s="21" t="s">
        <v>463</v>
      </c>
      <c r="K24" t="s">
        <v>596</v>
      </c>
      <c r="L24" s="22">
        <f>+Commissione!AI51</f>
        <v>0</v>
      </c>
    </row>
    <row r="25" spans="1:12">
      <c r="A25" t="str">
        <f>+Commissione!BL52</f>
        <v>P-A</v>
      </c>
      <c r="B25" t="str">
        <f>+Commissione!P52</f>
        <v>Inerisci il Codice</v>
      </c>
      <c r="D25">
        <f>+Commissione!M52</f>
        <v>1</v>
      </c>
      <c r="F25" s="22">
        <f>+Commissione!Z52</f>
        <v>0</v>
      </c>
      <c r="H25" t="e">
        <f>+Commissione!AY52</f>
        <v>#DIV/0!</v>
      </c>
      <c r="I25" s="45">
        <f>+Commissione!AV52</f>
        <v>0</v>
      </c>
      <c r="J25" s="21" t="s">
        <v>463</v>
      </c>
      <c r="K25" t="s">
        <v>596</v>
      </c>
      <c r="L25" s="22">
        <f>+Commissione!AI52</f>
        <v>0</v>
      </c>
    </row>
    <row r="26" spans="1:12">
      <c r="A26" t="str">
        <f>+Commissione!BL53</f>
        <v>P-A</v>
      </c>
      <c r="B26" t="str">
        <f>+Commissione!P53</f>
        <v>Inerisci il Codice</v>
      </c>
      <c r="D26">
        <f>+Commissione!M53</f>
        <v>1</v>
      </c>
      <c r="F26" s="22">
        <f>+Commissione!Z53</f>
        <v>0</v>
      </c>
      <c r="H26" t="e">
        <f>+Commissione!AY53</f>
        <v>#DIV/0!</v>
      </c>
      <c r="I26" s="45">
        <f>+Commissione!AV53</f>
        <v>0</v>
      </c>
      <c r="J26" s="21" t="s">
        <v>463</v>
      </c>
      <c r="K26" t="s">
        <v>596</v>
      </c>
      <c r="L26" s="22">
        <f>+Commissione!AI53</f>
        <v>0</v>
      </c>
    </row>
    <row r="27" spans="1:12">
      <c r="A27" t="str">
        <f>+Commissione!BL54</f>
        <v>P-A</v>
      </c>
      <c r="B27" t="str">
        <f>+Commissione!P54</f>
        <v>Inerisci il Codice</v>
      </c>
      <c r="D27">
        <f>+Commissione!M54</f>
        <v>1</v>
      </c>
      <c r="F27" s="22">
        <f>+Commissione!Z54</f>
        <v>0</v>
      </c>
      <c r="H27" t="e">
        <f>+Commissione!AY54</f>
        <v>#DIV/0!</v>
      </c>
      <c r="I27" s="45">
        <f>+Commissione!AV54</f>
        <v>0</v>
      </c>
      <c r="J27" s="21" t="s">
        <v>463</v>
      </c>
      <c r="K27" t="s">
        <v>596</v>
      </c>
      <c r="L27" s="22">
        <f>+Commissione!AI54</f>
        <v>0</v>
      </c>
    </row>
    <row r="28" spans="1:12">
      <c r="A28" t="str">
        <f>+Commissione!BL55</f>
        <v>P-A</v>
      </c>
      <c r="B28" t="str">
        <f>+Commissione!P55</f>
        <v>Inerisci il Codice</v>
      </c>
      <c r="D28">
        <f>+Commissione!M55</f>
        <v>1</v>
      </c>
      <c r="F28" s="22">
        <f>+Commissione!Z55</f>
        <v>0</v>
      </c>
      <c r="H28" t="e">
        <f>+Commissione!AY55</f>
        <v>#DIV/0!</v>
      </c>
      <c r="I28" s="45">
        <f>+Commissione!AV55</f>
        <v>0</v>
      </c>
      <c r="J28" s="21" t="s">
        <v>463</v>
      </c>
      <c r="K28" t="s">
        <v>596</v>
      </c>
      <c r="L28" s="22">
        <f>+Commissione!AI55</f>
        <v>0</v>
      </c>
    </row>
    <row r="29" spans="1:12">
      <c r="A29" t="str">
        <f>+Commissione!BL56</f>
        <v>P-A</v>
      </c>
      <c r="B29" t="str">
        <f>+Commissione!P56</f>
        <v>Inerisci il Codice</v>
      </c>
      <c r="D29">
        <f>+Commissione!M56</f>
        <v>1</v>
      </c>
      <c r="F29" s="22">
        <f>+Commissione!Z56</f>
        <v>0</v>
      </c>
      <c r="H29" t="e">
        <f>+Commissione!AY56</f>
        <v>#DIV/0!</v>
      </c>
      <c r="I29" s="45">
        <f>+Commissione!AV56</f>
        <v>0</v>
      </c>
      <c r="J29" s="21" t="s">
        <v>463</v>
      </c>
      <c r="K29" t="s">
        <v>596</v>
      </c>
      <c r="L29" s="22">
        <f>+Commissione!AI56</f>
        <v>0</v>
      </c>
    </row>
    <row r="30" spans="1:12">
      <c r="J30" s="21"/>
    </row>
  </sheetData>
  <sheetProtection algorithmName="SHA-512" hashValue="CumvFWptD3qK0L+wJgnNvo6vGZAEfTxA3iIKwTAwsOSgrNn5gCwnECh6aN82wrF5Q4RRxzluMiUYssji4E1z2g==" saltValue="WPGFqgvdiPdq2QzVgYLozQ==" spinCount="100000" sheet="1" objects="1" scenarios="1"/>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Commissione</vt:lpstr>
      <vt:lpstr>Import</vt:lpstr>
      <vt:lpstr>ddt</vt:lpstr>
      <vt:lpstr>Commissione!Area_stampa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2025-02-24T11:25:29Z</dcterms:modified>
</cp:coreProperties>
</file>